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DEFF73"/>
      </patternFill>
    </fill>
    <fill>
      <patternFill patternType="solid">
        <fgColor rgb="FFFF9473"/>
      </patternFill>
    </fill>
    <fill>
      <patternFill patternType="solid">
        <fgColor rgb="FFFF8F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FFA273"/>
      </patternFill>
    </fill>
    <fill>
      <patternFill patternType="solid">
        <fgColor rgb="FFFFE5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73FF73"/>
      </patternFill>
    </fill>
    <fill>
      <patternFill patternType="solid">
        <fgColor rgb="FFB0FF73"/>
      </patternFill>
    </fill>
    <fill>
      <patternFill patternType="solid">
        <fgColor rgb="FFFF0000"/>
      </patternFill>
    </fill>
    <fill>
      <patternFill patternType="solid">
        <fgColor rgb="FFFFBE73"/>
      </patternFill>
    </fill>
    <fill>
      <patternFill patternType="solid">
        <fgColor rgb="FF96FF73"/>
      </patternFill>
    </fill>
    <fill>
      <patternFill patternType="solid">
        <fgColor rgb="FFFFCE73"/>
      </patternFill>
    </fill>
    <fill>
      <patternFill patternType="solid">
        <fgColor rgb="FFB7FF73"/>
      </patternFill>
    </fill>
    <fill>
      <patternFill patternType="solid">
        <fgColor rgb="FFFAFF73"/>
      </patternFill>
    </fill>
    <fill>
      <patternFill patternType="solid">
        <fgColor rgb="FFF6FF73"/>
      </patternFill>
    </fill>
    <fill>
      <patternFill patternType="solid">
        <fgColor rgb="FFFF8673"/>
      </patternFill>
    </fill>
    <fill>
      <patternFill patternType="solid">
        <fgColor rgb="FFFFDC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A973"/>
      </patternFill>
    </fill>
    <fill>
      <patternFill patternType="solid">
        <fgColor rgb="FF98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E8FF73"/>
      </patternFill>
    </fill>
    <fill>
      <patternFill patternType="solid">
        <fgColor rgb="FFADFF73"/>
      </patternFill>
    </fill>
    <fill>
      <patternFill patternType="solid">
        <fgColor rgb="FFFFC0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FFDE73"/>
      </patternFill>
    </fill>
    <fill>
      <patternFill patternType="solid">
        <fgColor rgb="FFE1FF73"/>
      </patternFill>
    </fill>
    <fill>
      <patternFill patternType="solid">
        <fgColor rgb="FFFFA473"/>
      </patternFill>
    </fill>
    <fill>
      <patternFill patternType="solid">
        <fgColor rgb="FF73FFD3"/>
      </patternFill>
    </fill>
    <fill>
      <patternFill patternType="solid">
        <fgColor rgb="FFFFD773"/>
      </patternFill>
    </fill>
    <fill>
      <patternFill patternType="solid">
        <fgColor rgb="FFFFC2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FFE173"/>
      </patternFill>
    </fill>
    <fill>
      <patternFill patternType="solid">
        <fgColor rgb="FFFF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1FF73"/>
      </patternFill>
    </fill>
    <fill>
      <patternFill patternType="solid">
        <fgColor rgb="FF83FF73"/>
      </patternFill>
    </fill>
    <fill>
      <patternFill patternType="solid">
        <fgColor rgb="FFC7FF73"/>
      </patternFill>
    </fill>
    <fill>
      <patternFill patternType="solid">
        <fgColor rgb="FFD0FF73"/>
      </patternFill>
    </fill>
    <fill>
      <patternFill patternType="solid">
        <fgColor rgb="FFFFEC73"/>
      </patternFill>
    </fill>
    <fill>
      <patternFill patternType="solid">
        <fgColor rgb="FFFFDA73"/>
      </patternFill>
    </fill>
    <fill>
      <patternFill patternType="solid">
        <fgColor rgb="FFFFB773"/>
      </patternFill>
    </fill>
    <fill>
      <patternFill patternType="solid">
        <fgColor rgb="FF73FFFF"/>
      </patternFill>
    </fill>
    <fill>
      <patternFill patternType="solid">
        <fgColor rgb="FF73FF86"/>
      </patternFill>
    </fill>
    <fill>
      <patternFill patternType="solid">
        <fgColor rgb="FFEFFF73"/>
      </patternFill>
    </fill>
    <fill>
      <patternFill patternType="solid">
        <fgColor rgb="FFFFF673"/>
      </patternFill>
    </fill>
    <fill>
      <patternFill patternType="solid">
        <fgColor rgb="FFFFF373"/>
      </patternFill>
    </fill>
    <fill>
      <patternFill patternType="solid">
        <fgColor rgb="FFC2FF73"/>
      </patternFill>
    </fill>
    <fill>
      <patternFill patternType="solid">
        <fgColor rgb="FFABFF73"/>
      </patternFill>
    </fill>
    <fill>
      <patternFill patternType="solid">
        <fgColor rgb="FF73FFC7"/>
      </patternFill>
    </fill>
    <fill>
      <patternFill patternType="solid">
        <fgColor rgb="FF73FF8D"/>
      </patternFill>
    </fill>
    <fill>
      <patternFill patternType="solid">
        <fgColor rgb="FFFFC573"/>
      </patternFill>
    </fill>
    <fill>
      <patternFill patternType="solid">
        <fgColor rgb="FFFFF173"/>
      </patternFill>
    </fill>
    <fill>
      <patternFill patternType="solid">
        <fgColor rgb="FFFFE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73FFA9"/>
      </patternFill>
    </fill>
    <fill>
      <patternFill patternType="solid">
        <fgColor rgb="FFBE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0" xfId="0" applyFill="1" applyAlignment="1">
      <alignment horizontal="center" vertical="center" wrapText="1"/>
    </xf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  <xf numFmtId="0" fontId="0" fillId="9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<sst xmlns="http://schemas.openxmlformats.org/spreadsheetml/2006/main" count="40994" uniqueCount="855">
  <si>
    <t>CS2</t>
  </si>
  <si>
    <t>r0800</t>
  </si>
  <si>
    <t>FUNCTION</t>
  </si>
  <si>
    <t/>
  </si>
  <si>
    <t>Location</t>
  </si>
  <si>
    <t>OP Code</t>
  </si>
  <si>
    <t>string</t>
  </si>
  <si>
    <t>br0800</t>
  </si>
  <si>
    <t>fill</t>
  </si>
  <si>
    <t>int</t>
  </si>
  <si>
    <t>short</t>
  </si>
  <si>
    <t>mon137</t>
  </si>
  <si>
    <t>mon099</t>
  </si>
  <si>
    <t>byte</t>
  </si>
  <si>
    <t>bytearray</t>
  </si>
  <si>
    <t>mon004_c00</t>
  </si>
  <si>
    <t>mon092_c00</t>
  </si>
  <si>
    <t>mon118_c00</t>
  </si>
  <si>
    <t>mon091_c00</t>
  </si>
  <si>
    <t>mon029</t>
  </si>
  <si>
    <t>mon108_c01</t>
  </si>
  <si>
    <t/>
  </si>
  <si>
    <t>mon091_c01</t>
  </si>
  <si>
    <t>PreInit</t>
  </si>
  <si>
    <t>FC_Change_MapColor</t>
  </si>
  <si>
    <t>Init</t>
  </si>
  <si>
    <t>pointer</t>
  </si>
  <si>
    <t>float</t>
  </si>
  <si>
    <t>EV_SE_R0800TONNB</t>
  </si>
  <si>
    <t>tbox00</t>
  </si>
  <si>
    <t>tbox01</t>
  </si>
  <si>
    <t>tbox02</t>
  </si>
  <si>
    <t>tbox03</t>
  </si>
  <si>
    <t>LP_tbox00</t>
  </si>
  <si>
    <t>tbox04</t>
  </si>
  <si>
    <t>LP_mbox00</t>
  </si>
  <si>
    <t>tbox05</t>
  </si>
  <si>
    <t>tbox06</t>
  </si>
  <si>
    <t>tbox07</t>
  </si>
  <si>
    <t>EV_AVoice_Treasure01</t>
  </si>
  <si>
    <t>EV_AVoice_Treasure02</t>
  </si>
  <si>
    <t>EV_AVoice_Treasure03</t>
  </si>
  <si>
    <t>EV_AVoice_Treasure04</t>
  </si>
  <si>
    <t>EV_AVoice_Treasure05</t>
  </si>
  <si>
    <t>kbox00</t>
  </si>
  <si>
    <t>LP_kbox00</t>
  </si>
  <si>
    <t>EV_AVoice_BigEnemy01</t>
  </si>
  <si>
    <t>EV_AVoice_BigEnemy02</t>
  </si>
  <si>
    <t>mon006</t>
  </si>
  <si>
    <t>ResetShiningPom</t>
  </si>
  <si>
    <t>Init_Replay</t>
  </si>
  <si>
    <t>YR_04_00</t>
  </si>
  <si>
    <t>Init_Replay</t>
  </si>
  <si>
    <t>NPC_Car01</t>
  </si>
  <si>
    <t>Tank_B01</t>
  </si>
  <si>
    <t>Tank_B02</t>
  </si>
  <si>
    <t>Tank_B03</t>
  </si>
  <si>
    <t>Tank_A01</t>
  </si>
  <si>
    <t>Tank_A02</t>
  </si>
  <si>
    <t>Tank_A03</t>
  </si>
  <si>
    <t>Tank_A04</t>
  </si>
  <si>
    <t>Tank_A05</t>
  </si>
  <si>
    <t>Tank_A06</t>
  </si>
  <si>
    <t>Tank_A08</t>
  </si>
  <si>
    <t>Drakken01</t>
  </si>
  <si>
    <t>Drakken02</t>
  </si>
  <si>
    <t>rifle_013400</t>
  </si>
  <si>
    <t>Start</t>
  </si>
  <si>
    <t>End</t>
  </si>
  <si>
    <t>broken_tank01</t>
  </si>
  <si>
    <t>Crest003</t>
  </si>
  <si>
    <t>Crest004</t>
  </si>
  <si>
    <t>Crest005</t>
  </si>
  <si>
    <t>broken_tank02</t>
  </si>
  <si>
    <t>broken_tank03</t>
  </si>
  <si>
    <t>broken_tank04</t>
  </si>
  <si>
    <t>system/syskira_0g.eff</t>
  </si>
  <si>
    <t>QS_1203_02_A</t>
  </si>
  <si>
    <t>QS_1203_02_B</t>
  </si>
  <si>
    <t>QS_1203_02_C</t>
  </si>
  <si>
    <t>QS_1203_02_D</t>
  </si>
  <si>
    <t>hasigo</t>
  </si>
  <si>
    <t>map</t>
  </si>
  <si>
    <t>hasigo_model</t>
  </si>
  <si>
    <t>__mmp__</t>
  </si>
  <si>
    <t>minimap_1</t>
  </si>
  <si>
    <t>minimap_2</t>
  </si>
  <si>
    <t>LP_climbupE</t>
  </si>
  <si>
    <t>LP_valimar</t>
  </si>
  <si>
    <t>ST_NORD</t>
  </si>
  <si>
    <t>ST_TO_TOWER</t>
  </si>
  <si>
    <t>ST_TOWER</t>
  </si>
  <si>
    <t>AV_01024</t>
  </si>
  <si>
    <t>Crest001</t>
  </si>
  <si>
    <t>Crest009</t>
  </si>
  <si>
    <t>crest_01</t>
  </si>
  <si>
    <t>crest_02</t>
  </si>
  <si>
    <t>crest_03</t>
  </si>
  <si>
    <t>crest_04</t>
  </si>
  <si>
    <t>Reinit</t>
  </si>
  <si>
    <t>LP_mbox00_Get</t>
  </si>
  <si>
    <t>LP_kbox00_Get</t>
  </si>
  <si>
    <t>Npc_Table</t>
  </si>
  <si>
    <t>LP_valimar</t>
  </si>
  <si>
    <t>dialog</t>
  </si>
  <si>
    <t>Valimar is sleeping peacefully.</t>
  </si>
  <si>
    <t>#E_0#M_0</t>
  </si>
  <si>
    <t>#K#OTIt looks like it'll take a while longer
before his mana's fully recovered.</t>
  </si>
  <si>
    <t>#E[C]#M_0</t>
  </si>
  <si>
    <t>#KWow... Seeing him up close like this makes
me realize just how amazing he is.</t>
  </si>
  <si>
    <t>#KSame here. It's a good thing he's on
our side.</t>
  </si>
  <si>
    <t>#E[Q]#M_0</t>
  </si>
  <si>
    <t>#KOh, so that's how it's gonna be, huh?
I guess me and Lammy'll just have to make
ourselves even COOLER so we can beat him!</t>
  </si>
  <si>
    <t>#E[9]#M_0</t>
  </si>
  <si>
    <t>#KThis isn't a competition...</t>
  </si>
  <si>
    <t>0[autoE0]</t>
  </si>
  <si>
    <t>0[autoM0]</t>
  </si>
  <si>
    <t>#b</t>
  </si>
  <si>
    <t>0</t>
  </si>
  <si>
    <t>#KI don't think there's much chance
people'll find him here, so we should
be safe leaving him.</t>
  </si>
  <si>
    <t>Let's check out the situation in Nord.</t>
  </si>
  <si>
    <t>#E_0#M_9</t>
  </si>
  <si>
    <t>#KIt doesn't seem likely that anyone
will notice him if we leave him here.</t>
  </si>
  <si>
    <t>We should focus on assessing the
situation here in Nord for now.</t>
  </si>
  <si>
    <t>#KThat's true. Let's go.</t>
  </si>
  <si>
    <t>FC_Party_Face_Reset2</t>
  </si>
  <si>
    <t>FC_MapJumpState</t>
  </si>
  <si>
    <t>FC_MapJumpState2</t>
  </si>
  <si>
    <t>LP_ZENDER_GATE</t>
  </si>
  <si>
    <t>This is where tanks are stored.</t>
  </si>
  <si>
    <t>EV_SE_R0800TONNB</t>
  </si>
  <si>
    <t>LP_kbox00</t>
  </si>
  <si>
    <t>A spiritual presence is emanating from the chest.
Combatants: Gaius, Millium
Monster Level: L62</t>
  </si>
  <si>
    <t>Open the Trial Chest?</t>
  </si>
  <si>
    <t>Yes</t>
  </si>
  <si>
    <t>No</t>
  </si>
  <si>
    <t>open</t>
  </si>
  <si>
    <t>You've heard it a Millium times before: nice Gaius finish
last.</t>
  </si>
  <si>
    <t>LP_kbox00_Get</t>
  </si>
  <si>
    <t>open_c</t>
  </si>
  <si>
    <t>Overcame the trial!</t>
  </si>
  <si>
    <t>Gaius and Millium can now use Overdrive
when linked with one another.</t>
  </si>
  <si>
    <t>Gaius and Millium can now use Overdrive II
when linked with one another.</t>
  </si>
  <si>
    <t>Gaius and Millium's bond strengthened!</t>
  </si>
  <si>
    <t>HP and EP were fully restored!</t>
  </si>
  <si>
    <t>LP_mbox00</t>
  </si>
  <si>
    <t>LP_mbox00_Get</t>
  </si>
  <si>
    <t xml:space="preserve">Obtained </t>
  </si>
  <si>
    <t>.</t>
  </si>
  <si>
    <t>LP_tbox00</t>
  </si>
  <si>
    <t>Obtained #3C#94ISepith Mass#0C x200.</t>
  </si>
  <si>
    <t>EV_Trum_Start</t>
  </si>
  <si>
    <t>AV_01024</t>
  </si>
  <si>
    <t>AV_01025</t>
  </si>
  <si>
    <t>AV_01025b</t>
  </si>
  <si>
    <t>AV_01025b</t>
  </si>
  <si>
    <t>AV_01025</t>
  </si>
  <si>
    <t>AV_01026</t>
  </si>
  <si>
    <t>AV_01026</t>
  </si>
  <si>
    <t>AV_01027</t>
  </si>
  <si>
    <t>AV_01027</t>
  </si>
  <si>
    <t>AV_01028</t>
  </si>
  <si>
    <t>AV_01028</t>
  </si>
  <si>
    <t>AV_01029</t>
  </si>
  <si>
    <t>AV_01029</t>
  </si>
  <si>
    <t>AV_01030</t>
  </si>
  <si>
    <t>AV_01030</t>
  </si>
  <si>
    <t>AV_01031</t>
  </si>
  <si>
    <t>AV_01031</t>
  </si>
  <si>
    <t>AV_01038</t>
  </si>
  <si>
    <t>AV_01038</t>
  </si>
  <si>
    <t>AV_01039</t>
  </si>
  <si>
    <t>AV_01039</t>
  </si>
  <si>
    <t>Npc_Table</t>
  </si>
  <si>
    <t>mint_setting</t>
  </si>
  <si>
    <t>beryl_setting</t>
  </si>
  <si>
    <t>valimar_setting</t>
  </si>
  <si>
    <t>SIT_WAIT</t>
  </si>
  <si>
    <t>ValimarAtari</t>
  </si>
  <si>
    <t>AniEvk0002</t>
  </si>
  <si>
    <t>TK_Horse</t>
  </si>
  <si>
    <t>samary_setting</t>
  </si>
  <si>
    <t>AniEvUdegumi</t>
  </si>
  <si>
    <t>TK_samary</t>
  </si>
  <si>
    <t>FC_chr_entry_tk</t>
  </si>
  <si>
    <t>Huh? I thought I'd fixed it...</t>
  </si>
  <si>
    <t>But now it goes backwards instead of 
forwards...</t>
  </si>
  <si>
    <t>#5SYou foolish girl! Fix it! Fix it now!</t>
  </si>
  <si>
    <t>#5SI'm sorry! I'm sorry!</t>
  </si>
  <si>
    <t>You really can't be too careful around 
this girl...</t>
  </si>
  <si>
    <t>If it wasn't for that tendency of hers
to screw things up, she'd be a first-rate
engineer. Such a shame.</t>
  </si>
  <si>
    <t>#5SLeave the time-consuming maintenance
for later!</t>
  </si>
  <si>
    <t>#5SJust get any vehicles that can move ready
to go! And hurry!</t>
  </si>
  <si>
    <t>#5SYes, sir!</t>
  </si>
  <si>
    <t>We'll show those walking buckets of metal
that they're no match for us.</t>
  </si>
  <si>
    <t>Supplies are getting more scarce by the
day, however... We'll have to do all we can
to keep losses at a minimum.</t>
  </si>
  <si>
    <t>marsh_setting</t>
  </si>
  <si>
    <t>AniEv5205</t>
  </si>
  <si>
    <t>AniAttachEQU041</t>
  </si>
  <si>
    <t>AniAttachEQU540_b</t>
  </si>
  <si>
    <t>AniEv5515</t>
  </si>
  <si>
    <t>AniAttachEQU540b</t>
  </si>
  <si>
    <t>TK_marsh</t>
  </si>
  <si>
    <t>It sounds as though the fighting in the
west got a lot more fierce yesterday.</t>
  </si>
  <si>
    <t>This could be a make-or-break moment
for this war.</t>
  </si>
  <si>
    <t>...Whatever you do, don't carelessly throw
your lives away.</t>
  </si>
  <si>
    <t>For us soldiers, death on the battlefield
is a possibility we must always face.</t>
  </si>
  <si>
    <t>But you're still students. You've got no
reason to share our fate, so treat your
lives with care.</t>
  </si>
  <si>
    <t>Welcome to Zender Gate.</t>
  </si>
  <si>
    <t>A scouting party is just about to leave
for Heimdallr, actually. You might be 
able to greet them before they leave.</t>
  </si>
  <si>
    <t>It's almost time for Operation Heimdallr
to begin, so our preparations now are
crucial.</t>
  </si>
  <si>
    <t>...I dread to think of how many lives will
be lost.</t>
  </si>
  <si>
    <t>Thinking about being stuck here, unable
to do anything while it all just happens...
It hurts to even think about it.</t>
  </si>
  <si>
    <t>It's painful to think of how my comrades
will be risking their lives while I'm
stationed here during the operation...</t>
  </si>
  <si>
    <t>No, I shouldn't think of it that way.
No matter where we are, we're all one
under Lieutenant General Vander.</t>
  </si>
  <si>
    <t>I will simply have to fulfill my task
while wishing everyone well in theirs.</t>
  </si>
  <si>
    <t>Nord seems to have finally returned to
being the peaceful land it once was.</t>
  </si>
  <si>
    <t>But I can't possibly relax knowing that
elsewhere in the country, fellow soldiers
are dying in battle.</t>
  </si>
  <si>
    <t>I can only hope that Operation Heimdallr
will prove to be a big step towards ending
this war for good.</t>
  </si>
  <si>
    <t>The lieutenant general and the other
officers are discussing the best way to
liberate Heimdallr.</t>
  </si>
  <si>
    <t>I can only hope that whatever they decide
will prove to be a big step towards ending
this war for good.</t>
  </si>
  <si>
    <t>I'm relieved to see you're all well after
what happened last week or so.</t>
  </si>
  <si>
    <t>Unfortunately, we can't publicly support
your efforts aboard the Courageous,
but just so you know, I'm rooting for you.</t>
  </si>
  <si>
    <t>We all know what it feels like to wonder
how our family and friends are doing now,
after all.</t>
  </si>
  <si>
    <t>Oh, yeah! Thoma brought Sharl back here
the other day, too.</t>
  </si>
  <si>
    <t>Things aren't quite completely safe here
yet, but I have to admit that it cheered
me up to see those two together.</t>
  </si>
  <si>
    <t>You can't help but smile when you see
them, you know? And the list of things
to smile about is pretty short these days.</t>
  </si>
  <si>
    <t>There's movement in the enemy's base!</t>
  </si>
  <si>
    <t>I suggest you evacuate right away.</t>
  </si>
  <si>
    <t>The next battle could begin at any minute.</t>
  </si>
  <si>
    <t>You're all still students.</t>
  </si>
  <si>
    <t>Just don't throw your lives away.
You still have so much left to live for.</t>
  </si>
  <si>
    <t>The alliance is using military airships,
too, which means they can always show
up without warning.</t>
  </si>
  <si>
    <t>*sigh* I used to love the serene beauty
of this land...</t>
  </si>
  <si>
    <t>But it feels like so long since I was last
able to take it in the way I could before.</t>
  </si>
  <si>
    <t>You guys heading off to meet the nomads?</t>
  </si>
  <si>
    <t>Stay on watch for the alliance forces if
you are. They could catch you off guard
at any time.</t>
  </si>
  <si>
    <t>zats_setting</t>
  </si>
  <si>
    <t>TK_zats</t>
  </si>
  <si>
    <t>We're off to deliver supplies to the 
watchtower.</t>
  </si>
  <si>
    <t>Nahaha. I'm kinda excited to head back 
there again. It's been ages.</t>
  </si>
  <si>
    <t>I've gotta lot of bad memories of the
place. I mean, first it gets shelled,
then it gets taken over, all in a year...</t>
  </si>
  <si>
    <t>But still, I spent years working with 
friends there, so I guess you could say
it's got sentimental value.</t>
  </si>
  <si>
    <t>All the equipment and the like there
should be ready to use again.</t>
  </si>
  <si>
    <t>Nahaha. Still, we know the place better
than anyone, so we'll be the ones to 
decide that!</t>
  </si>
  <si>
    <t>Wait... Aren't you those students who helped
us investigate all that stuff going on with
Calvard?</t>
  </si>
  <si>
    <t>What're you doing here now? It's not safe!
You need to evacuate here right now!</t>
  </si>
  <si>
    <t>Those Soldats are real monsters. Even our
tanks struggle against them.</t>
  </si>
  <si>
    <t>If all you've got are guns and swords,
you don't stand a chance. Seriously.
I'm only saying it because I care!</t>
  </si>
  <si>
    <t>Well? Think we can fix it?</t>
  </si>
  <si>
    <t>Hard to say. It's looking like either the
radiator or the drive system's busted.
Damn it...</t>
  </si>
  <si>
    <t>If we've got the parts, it should be doable...
But that's the question right there.</t>
  </si>
  <si>
    <t>Got it. I guess we'll have to go and see
what that Mint girl thinks.</t>
  </si>
  <si>
    <t>maning_setting</t>
  </si>
  <si>
    <t>AniEv5555</t>
  </si>
  <si>
    <t>AniAttachEQU090</t>
  </si>
  <si>
    <t>TK_maning</t>
  </si>
  <si>
    <t>We're not going there to have a party,
you know! We're going there for work!</t>
  </si>
  <si>
    <t xml:space="preserve">We need to be extra sure we have
exactly the right amount of supplies
we're supposed to. </t>
  </si>
  <si>
    <t>Nahaha. I know, I know.</t>
  </si>
  <si>
    <t>All right! Gimme half of those and I'll check
'em. Sooner we finish, the better, right?</t>
  </si>
  <si>
    <t>Yep. Just make sure you don't make
any mistakes, okay?</t>
  </si>
  <si>
    <t>*sigh* I don't know what he's all excited
about, though.</t>
  </si>
  <si>
    <t>If anything, I feel more nervous about the
thought of going back to my old workplace
like this.</t>
  </si>
  <si>
    <t>We used to be stationed at the watchtower.</t>
  </si>
  <si>
    <t>But all of a sudden, a bunch of Republican
Army airships and alliance Soldats appeared
and took it from us.</t>
  </si>
  <si>
    <t>We barely escaped with our lives. The 3rd
Armored Division then took us in, and we've
been helping them ever since.</t>
  </si>
  <si>
    <t>Everywhere's short on soldiers these days.
Even we've been drafted to fight in the old
model tanks.</t>
  </si>
  <si>
    <t>It kind of scares me to think of how much
I've gotten used to this way of life.</t>
  </si>
  <si>
    <t>Before this, I was just a soldier at the
watchtower. Now I'm out firing artillery,
trying to kill people...and I feel nothing.</t>
  </si>
  <si>
    <t>I'm just so focused on trying to live to
see another day that I don't have time
to feel anything, I guess...</t>
  </si>
  <si>
    <t>r0800_soldier_e_setting</t>
  </si>
  <si>
    <t>TK_r0800_soldier_e</t>
  </si>
  <si>
    <t>We've received word that a large number of
Soldats are approaching here from Erebonia
itself.</t>
  </si>
  <si>
    <t>Guess they aren't happy with how many
times they've lost against us.</t>
  </si>
  <si>
    <t>Hmph. Well, do your worst. We've beaten
you before, and we'll beat you again.</t>
  </si>
  <si>
    <t>We're starting to run out of spare parts
now, but we've got to work with what we
can.</t>
  </si>
  <si>
    <t>We can't just be sending men out to die
without even having a fighting chance.</t>
  </si>
  <si>
    <t>r0800_soldier_l01_setting</t>
  </si>
  <si>
    <t>TK_r0800_soldier_l01</t>
  </si>
  <si>
    <t>What are you doing here?! There's going
to be a battle at any moment!</t>
  </si>
  <si>
    <t>Fine! I don't have time to be telling you
what to do! Just... Just run as soon as it
starts, all right?!</t>
  </si>
  <si>
    <t>I don't have time to deal with this right
now...</t>
  </si>
  <si>
    <t>Just run as soon as the battle starts,
all right?!</t>
  </si>
  <si>
    <t>You're that bracer and the students
of Thors Military Academy, yes?</t>
  </si>
  <si>
    <t>You have permission to travel to and from
the gate as you please, but please bear in
mind that we're at war here.</t>
  </si>
  <si>
    <t>We've little time to be idly chatting with
you.</t>
  </si>
  <si>
    <t>Captain Claire of the RMP and the students
of Thors Military Academy, I believe?</t>
  </si>
  <si>
    <t>We've been informed of your situation.
You have permission to travel to and from
the gate as you please.</t>
  </si>
  <si>
    <t>That said, please bear in mind we're at
war here. We don't have the time to show
you around or help you in any way.</t>
  </si>
  <si>
    <t>r0800_soldier_l02_setting</t>
  </si>
  <si>
    <t>TK_r0800_soldier_l02</t>
  </si>
  <si>
    <t>#5SEnemy Soldats on the move!</t>
  </si>
  <si>
    <t>#5SProvincial army airships also preparing
to take flight! Be on alert!</t>
  </si>
  <si>
    <t>Right!</t>
  </si>
  <si>
    <t>Hmph. If you think you're up for it,
then bring it on.</t>
  </si>
  <si>
    <t>We've sent you running before,
and we'll sure as hell do it again!</t>
  </si>
  <si>
    <t>r0800_soldier_g02_setting</t>
  </si>
  <si>
    <t>TK_r0800_soldier_g02</t>
  </si>
  <si>
    <t>Marsh is right. We can't stand out here
doing nothing while our fellow soldiers are
out there dying.</t>
  </si>
  <si>
    <t>With the capital occupied, we must look
weak to foreign powers across Zemuria.</t>
  </si>
  <si>
    <t>The longer this drags on, the more violent
the flames of war will become. We need to
do what we can to stop that.</t>
  </si>
  <si>
    <t>The longer this war goes on, the more
tragedies will emerge from it.</t>
  </si>
  <si>
    <t>We need to do something--anything--
to stop that.</t>
  </si>
  <si>
    <t>The alert level here is at level two right
now.</t>
  </si>
  <si>
    <t>Battles still take place now and then,
but nowhere near as frequently as they
once did.</t>
  </si>
  <si>
    <t>We can finally get supplies delivered,
too. That makes all the difference in the
world.</t>
  </si>
  <si>
    <t>We're finally able to get new supplies in,
which makes life so much easier for us.</t>
  </si>
  <si>
    <t>Not to say that we can rest completely
easy. Battles still happen.</t>
  </si>
  <si>
    <t>horse_agon_setting</t>
  </si>
  <si>
    <t>TK_horse_agon</t>
  </si>
  <si>
    <t>horse_brown_setting</t>
  </si>
  <si>
    <t>EV_01_33_00</t>
  </si>
  <si>
    <t>AniFieldAttack</t>
  </si>
  <si>
    <t>AniWait</t>
  </si>
  <si>
    <t>FC_Start_Party</t>
  </si>
  <si>
    <t>event/ev2se002.eff</t>
  </si>
  <si>
    <t>event/ev2se001.eff</t>
  </si>
  <si>
    <t>C_NPC052</t>
  </si>
  <si>
    <t>Celine</t>
  </si>
  <si>
    <t>C_NPC600</t>
  </si>
  <si>
    <t>Valimar</t>
  </si>
  <si>
    <t>FC_chr_entry</t>
  </si>
  <si>
    <t>AniEvk0000</t>
  </si>
  <si>
    <t>AniEvk0001</t>
  </si>
  <si>
    <t>AniEvWait</t>
  </si>
  <si>
    <t>ET_MOVIE_SE</t>
  </si>
  <si>
    <t>mv_mp17</t>
  </si>
  <si>
    <t>ET_ChrWarpOut</t>
  </si>
  <si>
    <t>ET_look_dir_Around2</t>
  </si>
  <si>
    <t>ET_look_dir_Around1</t>
  </si>
  <si>
    <t>#E[C]#M_A</t>
  </si>
  <si>
    <t>#1KWhere are we...?</t>
  </si>
  <si>
    <t>#1KI think we're in Nord.</t>
  </si>
  <si>
    <t>#1KLooks like we made it.</t>
  </si>
  <si>
    <t>I_PVIS_R0800</t>
  </si>
  <si>
    <t>#E[1]#M_0</t>
  </si>
  <si>
    <t>#3KThis stone circle's in the southern part
of the highlands.</t>
  </si>
  <si>
    <t>#E_0#M_9Funnily enough, this is where we first
met Millium.</t>
  </si>
  <si>
    <t>#3KOh, really?</t>
  </si>
  <si>
    <t>#3KSo you guys fought here?</t>
  </si>
  <si>
    <t>#3KWhat a strange coincidence...</t>
  </si>
  <si>
    <t>#E_8#M_9</t>
  </si>
  <si>
    <t>#3KHaha. I heard all about that from Millium,
actually.</t>
  </si>
  <si>
    <t>#3KThis spot's fairly high up, too, so it
won't be easy to see from ground level.</t>
  </si>
  <si>
    <t>#E_0We should be able to leave Valimar
here without him being found.</t>
  </si>
  <si>
    <t>#3KI'm with Celine. He'll be fine here.</t>
  </si>
  <si>
    <t>#E_8#M_0Haha. But man, what a view!</t>
  </si>
  <si>
    <t>#E[1]#M_0My job takes me to all kinds of incredible
places, but this one's right up there.</t>
  </si>
  <si>
    <t>#3KCeline's right. This area is an excellent
place to keep Valimar.</t>
  </si>
  <si>
    <t>#E_8#M_4That aside, this view is spectacular.</t>
  </si>
  <si>
    <t>#E[1]#M_4My work allows me to see different
places all across Erebonia, but I've
never seen anywhere quite like this.</t>
  </si>
  <si>
    <t>#E_4#M_9</t>
  </si>
  <si>
    <t>#3KYeah, it's stunning.</t>
  </si>
  <si>
    <t>#E_4#M_0</t>
  </si>
  <si>
    <t>#3KSo this is where Group A got to spend
its field study for June, huh, Rean?</t>
  </si>
  <si>
    <t>#E_4#M_4</t>
  </si>
  <si>
    <t>#3KBryonia Island certainly had its share
of scenic views, but this is...beautiful,
in a word.</t>
  </si>
  <si>
    <t>#E[1]#M_9</t>
  </si>
  <si>
    <t>#4KAnyway, I think we should get moving.</t>
  </si>
  <si>
    <t>#E_2#M_0We need to start gathering information
on where everyone might be.</t>
  </si>
  <si>
    <t>I say we start by heading to either the
settlement to the north or Zender Gate
to the south.</t>
  </si>
  <si>
    <t>#E_J#M_0</t>
  </si>
  <si>
    <t>#1KThat settlement's where Gaius is from,
right?</t>
  </si>
  <si>
    <t>#E_0#M_A</t>
  </si>
  <si>
    <t>#1KZender Gate's where the 3rd Armored
Division is stationed, too.</t>
  </si>
  <si>
    <t>#E[1]#M_ASo that might be our best bet if we're
tryin' to go somewhere with tons of
people around.</t>
  </si>
  <si>
    <t>#E[1]#M_0It's the perfect choice if we want to go
somewhere with plenty of people around.</t>
  </si>
  <si>
    <t>#4KYeah. They're both a ways away on foot,
but either one's worth a shot.</t>
  </si>
  <si>
    <t>#KSounds good. Let's go.</t>
  </si>
  <si>
    <t>FC_End_Party</t>
  </si>
  <si>
    <t>Reinit</t>
  </si>
  <si>
    <t>#K#0T...Hmm? I can sense something strange.</t>
  </si>
  <si>
    <t>#E_2#M_0</t>
  </si>
  <si>
    <t>#4K#0TWhat do you mean by strange?</t>
  </si>
  <si>
    <t>#K#0TI'm not entirely sure... I sensed something
similar in Celdic, too.</t>
  </si>
  <si>
    <t>From what I can tell, it's coming from
chests with these weird wavelengths that
have been scattered across the country.</t>
  </si>
  <si>
    <t>#E[1]Just watch out if you happen to see one
that looks out of the ordinary.</t>
  </si>
  <si>
    <t>#4K#0TO...kay? I'll be careful, then.</t>
  </si>
  <si>
    <t>~About Trial Chests~</t>
  </si>
  <si>
    <t>Certain field maps and dungeons contain special blue
chests known as 'Trial Chests.'</t>
  </si>
  <si>
    <t>Trial Chests contain powerful monsters, and they can
only be opened when specific characters are in the party.</t>
  </si>
  <si>
    <t>Inspecting the chest once all required characters are present
will allow you to take on and conquer the enemies within.</t>
  </si>
  <si>
    <t>Overcoming the trial will net those who emerge victorious a
large amount of link EXP as well as let them use Overdrive
together in battle.</t>
  </si>
  <si>
    <t>Information on Trial Chests has been added to the
notebook.</t>
  </si>
  <si>
    <t>ET_look_dir_Around1</t>
  </si>
  <si>
    <t>ET_look_dir_Around2</t>
  </si>
  <si>
    <t>ET_ChrWarpOut</t>
  </si>
  <si>
    <t>ET_MOVIE_SE</t>
  </si>
  <si>
    <t>EV_01_34_00</t>
  </si>
  <si>
    <t>event/ev2ca014.eff</t>
  </si>
  <si>
    <t>event/ev2ca015.eff</t>
  </si>
  <si>
    <t>event/ev2kz001.eff</t>
  </si>
  <si>
    <t>event/ev2kz009.eff</t>
  </si>
  <si>
    <t>event/ev2ca000.eff</t>
  </si>
  <si>
    <t>event/ev2ca001.eff</t>
  </si>
  <si>
    <t>event/ev2ca008.eff</t>
  </si>
  <si>
    <t>event/ev2ca009.eff</t>
  </si>
  <si>
    <t>event/ev2ca005.eff</t>
  </si>
  <si>
    <t>event/ev2ca013.eff</t>
  </si>
  <si>
    <t>event/ev2kz006.eff</t>
  </si>
  <si>
    <t>C_NPC500</t>
  </si>
  <si>
    <t>Horse</t>
  </si>
  <si>
    <t>C_NPC045</t>
  </si>
  <si>
    <t>Lieutenant General Vander</t>
  </si>
  <si>
    <t>C_NPC331_C02</t>
  </si>
  <si>
    <t>Major Lyell</t>
  </si>
  <si>
    <t>C_NPC330</t>
  </si>
  <si>
    <t>Imperial Army Soldier</t>
  </si>
  <si>
    <t>C_NPC330_C00</t>
  </si>
  <si>
    <t>C_NPC608</t>
  </si>
  <si>
    <t>Officer Soldat</t>
  </si>
  <si>
    <t>npc608</t>
  </si>
  <si>
    <t>C_NPC607_C02</t>
  </si>
  <si>
    <t>Soldat - Lance</t>
  </si>
  <si>
    <t>npc607_c02</t>
  </si>
  <si>
    <t>C_NPC607_C00</t>
  </si>
  <si>
    <t>Soldat - Rifle</t>
  </si>
  <si>
    <t>npc607_c00</t>
  </si>
  <si>
    <t>O_E6400</t>
  </si>
  <si>
    <t>Imperial Army Armored Car</t>
  </si>
  <si>
    <t>vehicle</t>
  </si>
  <si>
    <t>O_E6300</t>
  </si>
  <si>
    <t>Achtzehn Tank</t>
  </si>
  <si>
    <t>O_E6500</t>
  </si>
  <si>
    <t>Old Model Tank</t>
  </si>
  <si>
    <t>O_E6404</t>
  </si>
  <si>
    <t>Destroyed Provincial Army Armored Car</t>
  </si>
  <si>
    <t>O_E6401</t>
  </si>
  <si>
    <t>Destroyed Imperial Army Armored Car</t>
  </si>
  <si>
    <t>O_S00EVT00</t>
  </si>
  <si>
    <t>Viewpoint</t>
  </si>
  <si>
    <t>Provincial Army Officer's Voice</t>
  </si>
  <si>
    <t>Pilot's Voice</t>
  </si>
  <si>
    <t>Eyepatch-Wearing General</t>
  </si>
  <si>
    <t>anime</t>
  </si>
  <si>
    <t>AniRdash</t>
  </si>
  <si>
    <t>AniBtlWait</t>
  </si>
  <si>
    <t>AniEVDL_0000</t>
  </si>
  <si>
    <t>AniEVDL_0001</t>
  </si>
  <si>
    <t>AniEVDL_0002</t>
  </si>
  <si>
    <t>AniEVDL_0003</t>
  </si>
  <si>
    <t>AniStepback</t>
  </si>
  <si>
    <t>AniEVDR_0000</t>
  </si>
  <si>
    <t>AniEvRideHorseWait</t>
  </si>
  <si>
    <t>AniEv4605</t>
  </si>
  <si>
    <t>Jockey1_point</t>
  </si>
  <si>
    <t>AniEvYasume</t>
  </si>
  <si>
    <t>AniEvKeirei</t>
  </si>
  <si>
    <t>AniEv3000</t>
  </si>
  <si>
    <t>AniAttachEQU540</t>
  </si>
  <si>
    <t>ET_01_34_00_REAN_1</t>
  </si>
  <si>
    <t>ET_01_34_00_team7_0_1</t>
  </si>
  <si>
    <t>ET_01_34_00_team7_1_1</t>
  </si>
  <si>
    <t>ET_01_34_00_helper_1</t>
  </si>
  <si>
    <t>ET_01_34_00_CELINE2_1</t>
  </si>
  <si>
    <t>2</t>
  </si>
  <si>
    <t>A</t>
  </si>
  <si>
    <t>#E_2#M_A</t>
  </si>
  <si>
    <t>#2PIs that gunfire...?</t>
  </si>
  <si>
    <t>#2PTh-That's gunfire...!</t>
  </si>
  <si>
    <t>#E_6#M_A</t>
  </si>
  <si>
    <t>#2PYeah...</t>
  </si>
  <si>
    <t>#E_6#M_0</t>
  </si>
  <si>
    <t>#2POver there!</t>
  </si>
  <si>
    <t>#2PLook! Over there!</t>
  </si>
  <si>
    <t>tonbi_00</t>
  </si>
  <si>
    <t>tonbi_01</t>
  </si>
  <si>
    <t>tonbi_02</t>
  </si>
  <si>
    <t>ET_01_34_00_VEHICLE000_1</t>
  </si>
  <si>
    <t>ET_01_34_00_VEHICLE001_1</t>
  </si>
  <si>
    <t>ET_01_34_00_VEHICLE002_1</t>
  </si>
  <si>
    <t>ET_01_34_00_PANZERSOLDAT000_1</t>
  </si>
  <si>
    <t>ET_01_34_00_PANZERSOLDAT001_1</t>
  </si>
  <si>
    <t>ET_01_34_00_PANZERSOLDAT002_1</t>
  </si>
  <si>
    <t>ET_01_34_00_PANZERSOLDAT003_1</t>
  </si>
  <si>
    <t>ET_01_34_00_PANZERSOLDAT004_1</t>
  </si>
  <si>
    <t>#3C#2P#3CYou aren't getting away!</t>
  </si>
  <si>
    <t>#3C#1P#3CThis is the end of the road for you,
3rd Armored Division!</t>
  </si>
  <si>
    <t>wait</t>
  </si>
  <si>
    <t>ET_01_34_00_VEHICLE000_2</t>
  </si>
  <si>
    <t>ET_01_34_00_VEHICLE001_2</t>
  </si>
  <si>
    <t>ET_01_34_00_VEHICLE002_2</t>
  </si>
  <si>
    <t>Tank Crewman's Voice</t>
  </si>
  <si>
    <t>#0T#6C#6CCursed Noble Alliance and their
moving hunks of metal!</t>
  </si>
  <si>
    <t>Commanding Officer's Voice</t>
  </si>
  <si>
    <t>#0T#6C#6CAll units, fire! Don't let them
get any closer!</t>
  </si>
  <si>
    <t>NODE_GUN</t>
  </si>
  <si>
    <t>ET_01_34_00_EffectCtrl0</t>
  </si>
  <si>
    <t>ET_01_34_00_PANZERSOLDAT000_2</t>
  </si>
  <si>
    <t>ET_01_34_00_PANZERSOLDAT001_2</t>
  </si>
  <si>
    <t>ET_01_34_00_PANZERSOLDAT002_2</t>
  </si>
  <si>
    <t>ET_01_34_00_PANZERSOLDAT003_2</t>
  </si>
  <si>
    <t>ET_01_34_00_PANZERSOLDAT004_2</t>
  </si>
  <si>
    <t>ET_SE_01_34_00_PANZERSOLDAT_2</t>
  </si>
  <si>
    <t>#3C#5S#3CYou're finished!</t>
  </si>
  <si>
    <t>NODE_CENTER</t>
  </si>
  <si>
    <t>#3C#5S#3CGaaaaaah!</t>
  </si>
  <si>
    <t>NODE_GW_R</t>
  </si>
  <si>
    <t>NODE_GW_L</t>
  </si>
  <si>
    <t>#3C#3CWhat the hell?!</t>
  </si>
  <si>
    <t>#3C#3CWhere'd THAT come from?!</t>
  </si>
  <si>
    <t>#3C#1P#3CAn ambush?!</t>
  </si>
  <si>
    <t>#3C#3CDamn them! How long have they been
there?!</t>
  </si>
  <si>
    <t>#E[7]#M_A</t>
  </si>
  <si>
    <t>#2K#5SAim at their feet!</t>
  </si>
  <si>
    <t>#2K#5SAll units, concentrate your firepower!</t>
  </si>
  <si>
    <t>Tank Crewmen's Voices</t>
  </si>
  <si>
    <t>#0T#6S#6C#6CYes, sir!</t>
  </si>
  <si>
    <t>NODE_SHOT</t>
  </si>
  <si>
    <t>ET_01_34_00_VEHICLE000_3</t>
  </si>
  <si>
    <t>ET_01_34_00_VEHICLE001_3</t>
  </si>
  <si>
    <t>ET_01_34_00_VEHICLE002_3</t>
  </si>
  <si>
    <t>ET_01_34_00_EffectCtrl1A</t>
  </si>
  <si>
    <t>ET_01_34_00_EffectCtrl1B</t>
  </si>
  <si>
    <t>#1P#3C#3CBah!</t>
  </si>
  <si>
    <t>#1P#3C#3CThat damn one-eyed smartass!</t>
  </si>
  <si>
    <t>#1P#3C#3C...Hmph. We'll let him have this one.</t>
  </si>
  <si>
    <t>#3C#3CWithdraw to the watchtower!
We need to regroup!</t>
  </si>
  <si>
    <t>#1P#3C#3CSir!</t>
  </si>
  <si>
    <t>ET_01_34_00_PANZERSOLDAT000_3</t>
  </si>
  <si>
    <t>ET_01_34_00_PANZERSOLDAT001_3</t>
  </si>
  <si>
    <t>ET_01_34_00_PANZERSOLDAT002_3</t>
  </si>
  <si>
    <t>ET_01_34_00_PANZERSOLDAT003_3</t>
  </si>
  <si>
    <t>ET_01_34_00_PANZERSOLDAT004_3</t>
  </si>
  <si>
    <t>#2PThe Panzer Soldats are withdrawing!</t>
  </si>
  <si>
    <t>#E[3]#M_A</t>
  </si>
  <si>
    <t>#8KFortunately, we were able to keep losses to
a minimum. The old model tanks performed
acceptably as well.</t>
  </si>
  <si>
    <t>#E[2]#M_A</t>
  </si>
  <si>
    <t>#8KShould we pursue them?</t>
  </si>
  <si>
    <t>#E[3]#M_0</t>
  </si>
  <si>
    <t>#4K#FNo. Let them leave.</t>
  </si>
  <si>
    <t>#E_2#M_0We may have the advantage now, but they
still have plenty of strength remaining.</t>
  </si>
  <si>
    <t>#E[3]#M_0Launching a full-on assault now would be
playing right into their hands.</t>
  </si>
  <si>
    <t>AniDetachEQU041</t>
  </si>
  <si>
    <t>AniDetachEQU540</t>
  </si>
  <si>
    <t>7</t>
  </si>
  <si>
    <t>#1P#5SAll units, return to Zender Gate!</t>
  </si>
  <si>
    <t>#E_6#M_A#5SRecover the wounded and prepare for
our next battle!</t>
  </si>
  <si>
    <t>Imperial Army Soldiers</t>
  </si>
  <si>
    <t>#6S#0TYes, sir!</t>
  </si>
  <si>
    <t>#KThank the Goddess that's finally over.</t>
  </si>
  <si>
    <t>#E[9]#M_A</t>
  </si>
  <si>
    <t>#KWhew... I'm glad that's over.</t>
  </si>
  <si>
    <t>#KYeah...but I guess even a place as far
out as Nord couldn't avoid becoming a
battlefield.</t>
  </si>
  <si>
    <t>2[autoE2]</t>
  </si>
  <si>
    <t>#E_I#M_0</t>
  </si>
  <si>
    <t>#2KThe Soldats might be simple copies of the
Divine Knights, but those soldiers still did
well in repelling them.</t>
  </si>
  <si>
    <t>#2KThat was one of the strategies the army
thought up to hinder the Soldats' mobility.</t>
  </si>
  <si>
    <t>#E[3]#M_AAnd they actually managed to pull it off.</t>
  </si>
  <si>
    <t>#E_0#M_0Not hard to see how One-Eyed Zechs and
his men gained their glowing reputation.</t>
  </si>
  <si>
    <t>#2KThat was one of the strategies the army
developed to hinder the Soldats' mobility
and make them easier to handle.</t>
  </si>
  <si>
    <t>#E[3]#M_0Their execution was brilliant, to say
the least. Every one of their units worked
together flawlessly.</t>
  </si>
  <si>
    <t>#E_0#M_9It's clear as day how both the lieutenant
general and his division gained their stellar
reputation.</t>
  </si>
  <si>
    <t>#2KYeah, they're no pushovers.</t>
  </si>
  <si>
    <t>#2KThat can't be easy to pull off...</t>
  </si>
  <si>
    <t>#2KDad's division is known as the strongest,
but the 3rd Armored Division could easily
give them a run for their mira.</t>
  </si>
  <si>
    <t>#2KWell, the one positive out of this is that
we now know the lieutenant general is
holding out all right.</t>
  </si>
  <si>
    <t>#E_0#M_0But why did the Noble Alliance choose to
retreat in that direction?</t>
  </si>
  <si>
    <t>#E_J#M_0I mean, that's where the Imperial Army's 
watchtower is...</t>
  </si>
  <si>
    <t>#2KMaybe something's happened here that
we don't know about yet.</t>
  </si>
  <si>
    <t>#E_J#M_0And the fastest way to figure that out
is to ask the soldiers at Zender Gate.</t>
  </si>
  <si>
    <t>#1K#FSounds like a plan to me.</t>
  </si>
  <si>
    <t>#E_0#M_0I'm sure they won't mind dishing out
a few details after that battle.</t>
  </si>
  <si>
    <t>#1K#FThat sounds like a good idea.</t>
  </si>
  <si>
    <t>#E_0#M_9I'm sure they won't mind answering
a few questions after that last battle.</t>
  </si>
  <si>
    <t>1</t>
  </si>
  <si>
    <t>FC_look_dir_Yes</t>
  </si>
  <si>
    <t>#E_I#M_9</t>
  </si>
  <si>
    <t>#2KHopefully. Let's get moving.</t>
  </si>
  <si>
    <t>Soldat</t>
  </si>
  <si>
    <t>ET_01_34_00_REAN_1</t>
  </si>
  <si>
    <t>ET_01_34_00_team7_0_1</t>
  </si>
  <si>
    <t>ET_01_34_00_team7_1_1</t>
  </si>
  <si>
    <t>ET_01_34_00_helper_1</t>
  </si>
  <si>
    <t>ET_01_34_00_CELINE2_1</t>
  </si>
  <si>
    <t>ET_01_34_00_VEHICLE000_1</t>
  </si>
  <si>
    <t>stop</t>
  </si>
  <si>
    <t>ET_01_34_00_VEHICLE001_1</t>
  </si>
  <si>
    <t>ET_01_34_00_VEHICLE002_1</t>
  </si>
  <si>
    <t>ET_01_34_00_PANZERSOLDAT000_1</t>
  </si>
  <si>
    <t>ET_01_34_00_PANZERSOLDAT001_1</t>
  </si>
  <si>
    <t>ET_01_34_00_PANZERSOLDAT002_1</t>
  </si>
  <si>
    <t>ET_01_34_00_PANZERSOLDAT003_1</t>
  </si>
  <si>
    <t>ET_01_34_00_PANZERSOLDAT004_1</t>
  </si>
  <si>
    <t>ET_01_34_00_VEHICLE000_2</t>
  </si>
  <si>
    <t>anime_r</t>
  </si>
  <si>
    <t>ET_01_34_00_VEHICLE001_2</t>
  </si>
  <si>
    <t>ET_01_34_00_VEHICLE002_2</t>
  </si>
  <si>
    <t>ET_01_34_00_EffectCtrl0</t>
  </si>
  <si>
    <t>shot</t>
  </si>
  <si>
    <t>NODE_SHOT_R</t>
  </si>
  <si>
    <t>NODE_SHOT_L</t>
  </si>
  <si>
    <t>gun_stop</t>
  </si>
  <si>
    <t>ET_SE_01_34_00_PANZERSOLDAT_2</t>
  </si>
  <si>
    <t>ET_01_34_00_PANZERSOLDAT000_2</t>
  </si>
  <si>
    <t>ET_01_34_00_PANZERSOLDAT001_2</t>
  </si>
  <si>
    <t>ET_01_34_00_PANZERSOLDAT002_2</t>
  </si>
  <si>
    <t>ET_01_34_00_PANZERSOLDAT003_2</t>
  </si>
  <si>
    <t>ET_01_34_00_PANZERSOLDAT004_2</t>
  </si>
  <si>
    <t>ET_01_34_00_VEHICLE000_3</t>
  </si>
  <si>
    <t>ET_01_34_00_VEHICLE001_3</t>
  </si>
  <si>
    <t>ET_01_34_00_VEHICLE002_3</t>
  </si>
  <si>
    <t>ET_01_34_00_EffectCtrl1A</t>
  </si>
  <si>
    <t>ET_01_34_00_EffectCtrl1B</t>
  </si>
  <si>
    <t>ET_01_34_00_PANZERSOLDAT000_3</t>
  </si>
  <si>
    <t>ET_01_34_00_PANZERSOLDAT001_3</t>
  </si>
  <si>
    <t>ET_01_34_00_PANZERSOLDAT002_3</t>
  </si>
  <si>
    <t>ET_01_34_00_PANZERSOLDAT003_3</t>
  </si>
  <si>
    <t>ET_01_34_00_PANZERSOLDAT004_3</t>
  </si>
  <si>
    <t>EV_01_35_00</t>
  </si>
  <si>
    <t>C_NPC330_C03</t>
  </si>
  <si>
    <t>AniEv3625</t>
  </si>
  <si>
    <t>AniEv3010</t>
  </si>
  <si>
    <t>AniEvTeMune</t>
  </si>
  <si>
    <t>AniEvTeburi</t>
  </si>
  <si>
    <t>#4KWhew... We're finally here.</t>
  </si>
  <si>
    <t>Zender Gate sure is imposing...</t>
  </si>
  <si>
    <t>And well guarded, too.</t>
  </si>
  <si>
    <t>I'm not surprised. I doubt that was
the first battle to take place here
since the war started.</t>
  </si>
  <si>
    <t>#E_2#M_0I just hope the lieutenant general
is able to meet with us.</t>
  </si>
  <si>
    <t>Soldier's Voice</t>
  </si>
  <si>
    <t>#0TWho goes there?!</t>
  </si>
  <si>
    <t>ET_01_35_00_SOLDIER000_1</t>
  </si>
  <si>
    <t>ET_01_35_00_SOLDIER001_1</t>
  </si>
  <si>
    <t>ET_01_35_00_SOLDIER002_1</t>
  </si>
  <si>
    <t>#3KWhoa! Hang on a sec!</t>
  </si>
  <si>
    <t>#3KWhoa! Isn't that a bit much?</t>
  </si>
  <si>
    <t>What are a bunch of civilians like you
doing in a place like this?</t>
  </si>
  <si>
    <t>You sure don't look like you're from
the settlement.</t>
  </si>
  <si>
    <t>Put your hands in the air!</t>
  </si>
  <si>
    <t>#KEasy there, pal. We're not here to cause
any trouble.</t>
  </si>
  <si>
    <t>#E[1]#M_AMy name's Toval Randonneur, and I'm with
the Bracer Guild.</t>
  </si>
  <si>
    <t>#E_2#M_AIf possible, we'd like to request a meeting
with Lieutenant General Vander.</t>
  </si>
  <si>
    <t>A bracer...?</t>
  </si>
  <si>
    <t>#KPlease wait. We come in peace.</t>
  </si>
  <si>
    <t>#E[1]#M_0While I may not be traveling in military
uniform, I am Captain Claire Rieveldt of
the Railway Military Police.</t>
  </si>
  <si>
    <t>#E_2#M_0If at all possible, we'd like to request a
meeting with Lieutenant General Vander.</t>
  </si>
  <si>
    <t>#E_4#M_A</t>
  </si>
  <si>
    <t>You're the Icy Maiden?!</t>
  </si>
  <si>
    <t>#KThe rest of us are students at Thors
Military Academy.</t>
  </si>
  <si>
    <t>#E_2#M_0We only just arrived at the highlands.</t>
  </si>
  <si>
    <t>Thors, you say?</t>
  </si>
  <si>
    <t>Wasn't there a bunch of students from
Thors who came here on a field study
a few months back?</t>
  </si>
  <si>
    <t>Now that you mention it, young man,
you do look kind of familiar...</t>
  </si>
  <si>
    <t>Collected Voice</t>
  </si>
  <si>
    <t>#0TRest assured, they are exactly who
they claim to be.</t>
  </si>
  <si>
    <t>ET_01_35_00_SECHS_1</t>
  </si>
  <si>
    <t>ET_01_35_00_RYEL_1</t>
  </si>
  <si>
    <t>Lieutenant General!</t>
  </si>
  <si>
    <t>Good day, sir!</t>
  </si>
  <si>
    <t>#KSo he's...</t>
  </si>
  <si>
    <t>I_TVIS218</t>
  </si>
  <si>
    <t>It has been some time, Rean Schwarzer
of Class VII.</t>
  </si>
  <si>
    <t>ET_look_dir_Around3</t>
  </si>
  <si>
    <t>I presume those of you I don't recognize
are classmates whose field studies took
place elsewhere.</t>
  </si>
  <si>
    <t>#0T#KTh-That's correct, sir!</t>
  </si>
  <si>
    <t>#0T#KYup.</t>
  </si>
  <si>
    <t>#0T#KI-It's a pleasure to meet you!</t>
  </si>
  <si>
    <t>#0T#KIt's an honor to finally meet you.</t>
  </si>
  <si>
    <t>#0T#KGood day, General.</t>
  </si>
  <si>
    <t>#E[1]#M_4</t>
  </si>
  <si>
    <t>#K#FI'm impressed you were able to make
it here. The ferocity of this war raging
around us grows worse by the day.</t>
  </si>
  <si>
    <t>#E_2#M_0Come. It would be my honor to speak
with you and field any questions you
may have in my office.</t>
  </si>
  <si>
    <t>ET_01_35_00_SOLDIER000_1</t>
  </si>
  <si>
    <t>ET_01_35_00_SOLDIER001_1</t>
  </si>
  <si>
    <t>ET_01_35_00_SOLDIER002_1</t>
  </si>
  <si>
    <t>ET_01_35_00_SECHS_1</t>
  </si>
  <si>
    <t>ET_01_35_00_RYEL_1</t>
  </si>
  <si>
    <t>ET_look_dir_Around3</t>
  </si>
  <si>
    <t>EV_01_42_00</t>
  </si>
  <si>
    <t>battle/atk051_0.eff</t>
  </si>
  <si>
    <t>C_NPC051</t>
  </si>
  <si>
    <t>Airgetlam</t>
  </si>
  <si>
    <t>FC_End_HorseRide</t>
  </si>
  <si>
    <t>AniEvRyoteKosi</t>
  </si>
  <si>
    <t>AniEv0360</t>
  </si>
  <si>
    <t>AniEv0355</t>
  </si>
  <si>
    <t>AniEv8200</t>
  </si>
  <si>
    <t>AniEv8210</t>
  </si>
  <si>
    <t>AniEvShagami</t>
  </si>
  <si>
    <t>#1KThis was the area where those mortars
were, wasn't it? Right up on top of that
cliff.</t>
  </si>
  <si>
    <t>#1KHuh. Does seem like a good hiding spot.</t>
  </si>
  <si>
    <t>#1KHow're we going to get up there?</t>
  </si>
  <si>
    <t>#E_I#M_A</t>
  </si>
  <si>
    <t>#KI've got you covered. I brought a rope ladder
from the settlement for us to use.</t>
  </si>
  <si>
    <t>#KMind setting it up for us, Millium?</t>
  </si>
  <si>
    <t>#1KSure thing!</t>
  </si>
  <si>
    <t>Null_Ride</t>
  </si>
  <si>
    <t>fall</t>
  </si>
  <si>
    <t>#KThere you go. All done!</t>
  </si>
  <si>
    <t>#4K#FGreat. Thanks, Millium.</t>
  </si>
  <si>
    <t>#E[5]#M_0</t>
  </si>
  <si>
    <t>#3K#FNo problemo!</t>
  </si>
  <si>
    <t>#4K#FIs this thing sturdy enough for all
of us to climb?</t>
  </si>
  <si>
    <t>#3KI'd say so. We should double check
we have everything we need before
climbing up, however.</t>
  </si>
  <si>
    <t>#3KYeah. Well, time to double check if we've
got everything we need before heading up.</t>
  </si>
  <si>
    <t>EV_01_43_00</t>
  </si>
  <si>
    <t>I_VIS050</t>
  </si>
  <si>
    <t>C_NPC350_C06</t>
  </si>
  <si>
    <t>Provincial Army Soldier</t>
  </si>
  <si>
    <t>npc350</t>
  </si>
  <si>
    <t>AniEvGyu</t>
  </si>
  <si>
    <t>AniAttachEQU544</t>
  </si>
  <si>
    <t>AniEvBtlWait</t>
  </si>
  <si>
    <t>#2KThis is the spot.</t>
  </si>
  <si>
    <t>#2KYou can see the tower's rooftop
over there.</t>
  </si>
  <si>
    <t>#KYup. But they shouldn't be able to
see us from here.</t>
  </si>
  <si>
    <t>#KTrue, but they shouldn't be able to
see us from here.</t>
  </si>
  <si>
    <t>#KAnd somewhere on that rooftop must be
the jamming device that we're lookin' for.</t>
  </si>
  <si>
    <t>#KAnd somewhere on that rooftop must be
the jamming device that we're looking for.</t>
  </si>
  <si>
    <t>#KIf we follow this cliff, we should be able
to reach the area behind the tower.</t>
  </si>
  <si>
    <t>#E_2#M_AReady to go, guys?</t>
  </si>
  <si>
    <t>#KIf we follow this cliff, we should be able
to reach the area behind the watchtower.</t>
  </si>
  <si>
    <t>Infiltrating the watchtower will cause the main story to
advance.</t>
  </si>
  <si>
    <t>As a result, all unfinished quests will disappear.</t>
  </si>
  <si>
    <t>Infiltrate the Watchtower</t>
  </si>
  <si>
    <t>Leave</t>
  </si>
  <si>
    <t>#1KI know I am.</t>
  </si>
  <si>
    <t>#E_2#M_AIt's time to return these highlands to
being the peaceful place they're meant
to be!</t>
  </si>
  <si>
    <t>#4KRight!</t>
  </si>
  <si>
    <t>#3KLet's go go go!</t>
  </si>
  <si>
    <t>EV_01_46_02</t>
  </si>
  <si>
    <t>#K#2RAcknowledged!#</t>
  </si>
  <si>
    <t>QS_1203_02_A</t>
  </si>
  <si>
    <t>FC_Reset_HorseRide</t>
  </si>
  <si>
    <t>There's something shining among the wreckage.</t>
  </si>
  <si>
    <t>...It's a button from a military uniform.</t>
  </si>
  <si>
    <t>#K#0TDid it fall off when someone got their
uniform caught, maybe?</t>
  </si>
  <si>
    <t>#K#0TI've got a feeling this thing isn't going
to be so easy to find...</t>
  </si>
  <si>
    <t>#K#0T*sigh* This thing's going to be a pain
to find, isn't it?</t>
  </si>
  <si>
    <t>#K#0TI'm sure there're more tanks that we
haven't inspected. Let's keep looking.</t>
  </si>
  <si>
    <t>QS_1203_02_B</t>
  </si>
  <si>
    <t>...It's dew reflecting the sunlight.</t>
  </si>
  <si>
    <t>#K#0TWhoa, check it out! It's so pretty!</t>
  </si>
  <si>
    <t>#E[D]#M_0</t>
  </si>
  <si>
    <t>#K#0TMaybe if not for the fact it's surrounded
by the wreckage of a tank...</t>
  </si>
  <si>
    <t>#K#0TYeah, that does kind of ruin the scenery.</t>
  </si>
  <si>
    <t>QS_1203_02_C</t>
  </si>
  <si>
    <t>...It's a loose screw.</t>
  </si>
  <si>
    <t>#K#0TWe're being screwed with.</t>
  </si>
  <si>
    <t>#K#0TIt was just a screw screwing with us,
I see.</t>
  </si>
  <si>
    <t>#E_8Th-That wasn't meant to be a pun!
I swear!</t>
  </si>
  <si>
    <t>#E[5]#M_4</t>
  </si>
  <si>
    <t>#K#0TAhaha. Let's keep looking.</t>
  </si>
  <si>
    <t>#K#0T*cough* This is no time for joking around.</t>
  </si>
  <si>
    <t>#E[1]#M_A</t>
  </si>
  <si>
    <t>#K#0TCan't see any more wreckage any farther
south.</t>
  </si>
  <si>
    <t>#E_0#M_0We should look somewhere else.</t>
  </si>
  <si>
    <t>#K#0TI can't see any more wreckage south
of here.</t>
  </si>
  <si>
    <t>#E[1]We should look somewhere else.</t>
  </si>
  <si>
    <t>#K#0TSounds like a plan.</t>
  </si>
  <si>
    <t>QS_1203_02_D</t>
  </si>
  <si>
    <t>#K#0THmm? What's this?</t>
  </si>
  <si>
    <t>#E_0#M_0I think it's caught on something...
Right, got it.</t>
  </si>
  <si>
    <t xml:space="preserve">Received </t>
  </si>
  <si>
    <t>#K#0THey, we found it!</t>
  </si>
  <si>
    <t>#K#0TNice. We found it.</t>
  </si>
  <si>
    <t>#K#0TI'm so happy we found it. Let's go find
Zats right away!</t>
  </si>
  <si>
    <t>#K#0TYeah.</t>
  </si>
  <si>
    <t>#E_8#M_9The less time we have to spend with
this wreckage, the better.</t>
  </si>
  <si>
    <t>#E_I#M[A]</t>
  </si>
  <si>
    <t>#K#0T(...We need to stop that communications 
jammer, for everyone's sakes.)</t>
  </si>
  <si>
    <t>YR_04_00</t>
  </si>
  <si>
    <t>I_NOTE_HELP050</t>
  </si>
  <si>
    <t>AniEvAttachEquip</t>
  </si>
  <si>
    <t>SubAttackEndEV</t>
  </si>
  <si>
    <t>Defeated the cryptid Nereid!</t>
  </si>
  <si>
    <t>#K#0TWhat's this...? Did that cryptid drop it?</t>
  </si>
  <si>
    <t>#K#0TI wonder what it's for...</t>
  </si>
  <si>
    <t>#K#0TIt's certainly pretty, though I get the
feeling there's more to it than that.</t>
  </si>
  <si>
    <t>#K#0TMy guess is, it's an antique.</t>
  </si>
  <si>
    <t>#K#0TI can sense an unusual force coming
from it.</t>
  </si>
  <si>
    <t>#K#0TThe light radiating from it suggests
that it contains significant power.</t>
  </si>
  <si>
    <t>#E[4]#M_0</t>
  </si>
  <si>
    <t>#K#0TMaybe it's part of that cryptid's
body or something?</t>
  </si>
  <si>
    <t>#E[8]#M_0</t>
  </si>
  <si>
    <t>#K#0TWell, touching it doesn't seem all
that dangerous, at least...</t>
  </si>
  <si>
    <t>#K#0TCeline, could this be a relic from the
Dark Ages?</t>
  </si>
  <si>
    <t>#K#0TI was thinking that, too, actually. It's the
antique equivalent of a quartz.</t>
  </si>
  <si>
    <t>#K#0TA quartz from the Dark Ages, huh?
Anything special to it?</t>
  </si>
  <si>
    <t>#K#0TThey're supposed to allow you to use an
ancient form of arts that involves three
different elements.</t>
  </si>
  <si>
    <t>#E_2I suppose at this point, you'd call them
Lost Arts.</t>
  </si>
  <si>
    <t>I've heard about their existence from
Grandmother, but beyond that, nothing
else.</t>
  </si>
  <si>
    <t>#K#0TThat's about what I've heard, too.</t>
  </si>
  <si>
    <t>#E_2Still, its wavelength shouldn't be all 
that different from that of your ARCUS'
quartz.</t>
  </si>
  <si>
    <t>#E[5]Why don't you try putting it into one?
It might not work, but it's worth a try.</t>
  </si>
  <si>
    <t>#K#0TThat's true. The size and shape are
similar enough.</t>
  </si>
  <si>
    <t>#E_0#M_4Let's give this a go.</t>
  </si>
  <si>
    <t>#K#0THmm... Well, its size and shape is pretty
close to the quartz we use in our ARCUS.</t>
  </si>
  <si>
    <t>#E_2Maybe we should try setting it into one?</t>
  </si>
  <si>
    <t>#K#0TThat could work.</t>
  </si>
  <si>
    <t>#K#0TOr something could explode. But hey,
sounds worth a try to me!</t>
  </si>
  <si>
    <t>~About Lost Arts~</t>
  </si>
  <si>
    <t>The orb just obtained will allow you to use a kind of arts
called Lost Arts when set into an orbment.</t>
  </si>
  <si>
    <t>Lost Arts are extremely powerful arts from the Dark Ages,
with the orbs representing new elements not reflective of
the seven known elements.</t>
  </si>
  <si>
    <t>In addition to these nonstandard elements, each orb has
three standard elements. These indicate which elemental
slots on a character's ARCUS they can be set into.</t>
  </si>
  <si>
    <t>Lost Arts can only be used when a character has max EP.
They can only be cast once per battle, and once used, they
will consume the caster's EP entirely.</t>
  </si>
  <si>
    <t>TU_01_HORSE</t>
  </si>
  <si>
    <t>#K#0TI've missed riding a horse across the
highlands...</t>
  </si>
  <si>
    <t>~How to Ride the Horse~</t>
  </si>
  <si>
    <t>Horseback-riding controls are largely the same as those for
regular movement. Use the left stick to move, and dash by
pressing the R1 button.</t>
  </si>
  <si>
    <t>You can dismount the horse by pressing the ○ button.
To mount it again, approach it and then press the × button.</t>
  </si>
  <si>
    <t>Furthermore, you can summon the horse to your current
location by pressing the □ button to open the navigation
menu, then pressing the △ button.</t>
  </si>
  <si>
    <t>When riding, you can initiate battles by either making
contact with an enemy or by pressing the × button when
near it.</t>
  </si>
  <si>
    <t>Horseback-riding controls are largely the same as those for
regular movement. Use the left stick to move, and dash by
pressing the R button.</t>
  </si>
  <si>
    <t>ST_NORD</t>
  </si>
  <si>
    <t>#K#0TThis way leads to the nomadic settlement.
I'm worried about how things are there, too,
but we should head to Zender Gate first.</t>
  </si>
  <si>
    <t>#K#0TAgreed.</t>
  </si>
  <si>
    <t>ST_TO_TOWER</t>
  </si>
  <si>
    <t>#K#0TI'm curious about why those Soldats
retreated towards the watchtower...</t>
  </si>
  <si>
    <t>#K#0TCurious or not, we're better off asking
the soldiers at Zender Gate about what
happened first.</t>
  </si>
  <si>
    <t>#K#0TWe should try to avoid going anywhere
near the watchtower if we can help it.</t>
  </si>
  <si>
    <t>#K#0TAgreed. Let's head to the settlement.</t>
  </si>
  <si>
    <t>ST_TOWER</t>
  </si>
  <si>
    <t>#K#0TThis way leads to the watchtower that the
Noble Alliance is currently using.</t>
  </si>
  <si>
    <t>#K#0TWe'd best withdraw before they spot us.</t>
  </si>
  <si>
    <t>_EV_SE_R0800TONNB</t>
  </si>
  <si>
    <t>_LP_kbox00_Get</t>
  </si>
  <si>
    <t>_LP_mbox00_Get</t>
  </si>
  <si>
    <t>_LP_tbox00</t>
  </si>
  <si>
    <t>_AV_01025b</t>
  </si>
  <si>
    <t>_valimar_setting</t>
  </si>
  <si>
    <t>_TK_horse_agon</t>
  </si>
  <si>
    <t>_EV_01_33_00</t>
  </si>
  <si>
    <t>_ET_MOVIE_SE</t>
  </si>
  <si>
    <t>_EV_01_34_00</t>
  </si>
  <si>
    <t>_ET_01_34_00_VEHICLE000_1</t>
  </si>
  <si>
    <t>_ET_01_34_00_VEHICLE001_1</t>
  </si>
  <si>
    <t>_ET_01_34_00_VEHICLE002_1</t>
  </si>
  <si>
    <t>_ET_01_34_00_PANZERSOLDAT000_1</t>
  </si>
  <si>
    <t>_ET_01_34_00_PANZERSOLDAT001_1</t>
  </si>
  <si>
    <t>_ET_01_34_00_PANZERSOLDAT002_1</t>
  </si>
  <si>
    <t>_ET_01_34_00_PANZERSOLDAT003_1</t>
  </si>
  <si>
    <t>_ET_01_34_00_PANZERSOLDAT004_1</t>
  </si>
  <si>
    <t>_ET_01_34_00_VEHICLE000_2</t>
  </si>
  <si>
    <t>_ET_01_34_00_VEHICLE001_2</t>
  </si>
  <si>
    <t>_ET_01_34_00_VEHICLE002_2</t>
  </si>
  <si>
    <t>_ET_01_34_00_EffectCtrl0</t>
  </si>
  <si>
    <t>_ET_SE_01_34_00_PANZERSOLDAT_2</t>
  </si>
  <si>
    <t>_ET_01_34_00_PANZERSOLDAT001_2</t>
  </si>
  <si>
    <t>_ET_01_34_00_VEHICLE000_3</t>
  </si>
  <si>
    <t>_ET_01_34_00_VEHICLE001_3</t>
  </si>
  <si>
    <t>_ET_01_34_00_VEHICLE002_3</t>
  </si>
  <si>
    <t>_ET_01_34_00_EffectCtrl1A</t>
  </si>
  <si>
    <t>_ET_01_34_00_PANZERSOLDAT002_3</t>
  </si>
  <si>
    <t>_EV_01_35_00</t>
  </si>
  <si>
    <t>_ET_01_35_00_SOLDIER000_1</t>
  </si>
  <si>
    <t>_ET_01_35_00_SOLDIER001_1</t>
  </si>
  <si>
    <t>_ET_01_35_00_SOLDIER002_1</t>
  </si>
  <si>
    <t>_EV_01_42_00</t>
  </si>
  <si>
    <t>_EV_01_43_00</t>
  </si>
  <si>
    <t>_QS_1203_02_D</t>
  </si>
  <si>
    <t>_YR_04_00</t>
  </si>
  <si>
    <t>_TU_01_HORSE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</si>
</sst>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DEFF73"/>
      </patternFill>
    </fill>
    <fill>
      <patternFill patternType="solid">
        <fgColor rgb="FFFF9473"/>
      </patternFill>
    </fill>
    <fill>
      <patternFill patternType="solid">
        <fgColor rgb="FFFF8F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FFA273"/>
      </patternFill>
    </fill>
    <fill>
      <patternFill patternType="solid">
        <fgColor rgb="FFFFE5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73FF73"/>
      </patternFill>
    </fill>
    <fill>
      <patternFill patternType="solid">
        <fgColor rgb="FFB0FF73"/>
      </patternFill>
    </fill>
    <fill>
      <patternFill patternType="solid">
        <fgColor rgb="FFFF0000"/>
      </patternFill>
    </fill>
    <fill>
      <patternFill patternType="solid">
        <fgColor rgb="FFFFBE73"/>
      </patternFill>
    </fill>
    <fill>
      <patternFill patternType="solid">
        <fgColor rgb="FF96FF73"/>
      </patternFill>
    </fill>
    <fill>
      <patternFill patternType="solid">
        <fgColor rgb="FFFFCE73"/>
      </patternFill>
    </fill>
    <fill>
      <patternFill patternType="solid">
        <fgColor rgb="FFB7FF73"/>
      </patternFill>
    </fill>
    <fill>
      <patternFill patternType="solid">
        <fgColor rgb="FFFAFF73"/>
      </patternFill>
    </fill>
    <fill>
      <patternFill patternType="solid">
        <fgColor rgb="FFF6FF73"/>
      </patternFill>
    </fill>
    <fill>
      <patternFill patternType="solid">
        <fgColor rgb="FFFF8673"/>
      </patternFill>
    </fill>
    <fill>
      <patternFill patternType="solid">
        <fgColor rgb="FFFFDC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A973"/>
      </patternFill>
    </fill>
    <fill>
      <patternFill patternType="solid">
        <fgColor rgb="FF98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E8FF73"/>
      </patternFill>
    </fill>
    <fill>
      <patternFill patternType="solid">
        <fgColor rgb="FFADFF73"/>
      </patternFill>
    </fill>
    <fill>
      <patternFill patternType="solid">
        <fgColor rgb="FFFFC0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FFDE73"/>
      </patternFill>
    </fill>
    <fill>
      <patternFill patternType="solid">
        <fgColor rgb="FFE1FF73"/>
      </patternFill>
    </fill>
    <fill>
      <patternFill patternType="solid">
        <fgColor rgb="FFFFA473"/>
      </patternFill>
    </fill>
    <fill>
      <patternFill patternType="solid">
        <fgColor rgb="FF73FFD3"/>
      </patternFill>
    </fill>
    <fill>
      <patternFill patternType="solid">
        <fgColor rgb="FFFFD773"/>
      </patternFill>
    </fill>
    <fill>
      <patternFill patternType="solid">
        <fgColor rgb="FFFFC2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FFE173"/>
      </patternFill>
    </fill>
    <fill>
      <patternFill patternType="solid">
        <fgColor rgb="FFFF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1FF73"/>
      </patternFill>
    </fill>
    <fill>
      <patternFill patternType="solid">
        <fgColor rgb="FF83FF73"/>
      </patternFill>
    </fill>
    <fill>
      <patternFill patternType="solid">
        <fgColor rgb="FFC7FF73"/>
      </patternFill>
    </fill>
    <fill>
      <patternFill patternType="solid">
        <fgColor rgb="FFD0FF73"/>
      </patternFill>
    </fill>
    <fill>
      <patternFill patternType="solid">
        <fgColor rgb="FFFFEC73"/>
      </patternFill>
    </fill>
    <fill>
      <patternFill patternType="solid">
        <fgColor rgb="FFFFDA73"/>
      </patternFill>
    </fill>
    <fill>
      <patternFill patternType="solid">
        <fgColor rgb="FFFFB773"/>
      </patternFill>
    </fill>
    <fill>
      <patternFill patternType="solid">
        <fgColor rgb="FF73FFFF"/>
      </patternFill>
    </fill>
    <fill>
      <patternFill patternType="solid">
        <fgColor rgb="FF73FF86"/>
      </patternFill>
    </fill>
    <fill>
      <patternFill patternType="solid">
        <fgColor rgb="FFEFFF73"/>
      </patternFill>
    </fill>
    <fill>
      <patternFill patternType="solid">
        <fgColor rgb="FFFFF673"/>
      </patternFill>
    </fill>
    <fill>
      <patternFill patternType="solid">
        <fgColor rgb="FFFFF373"/>
      </patternFill>
    </fill>
    <fill>
      <patternFill patternType="solid">
        <fgColor rgb="FFC2FF73"/>
      </patternFill>
    </fill>
    <fill>
      <patternFill patternType="solid">
        <fgColor rgb="FFABFF73"/>
      </patternFill>
    </fill>
    <fill>
      <patternFill patternType="solid">
        <fgColor rgb="FF73FFC7"/>
      </patternFill>
    </fill>
    <fill>
      <patternFill patternType="solid">
        <fgColor rgb="FF73FF8D"/>
      </patternFill>
    </fill>
    <fill>
      <patternFill patternType="solid">
        <fgColor rgb="FFFFC573"/>
      </patternFill>
    </fill>
    <fill>
      <patternFill patternType="solid">
        <fgColor rgb="FFFFF173"/>
      </patternFill>
    </fill>
    <fill>
      <patternFill patternType="solid">
        <fgColor rgb="FFFFE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73FFA9"/>
      </patternFill>
    </fill>
    <fill>
      <patternFill patternType="solid">
        <fgColor rgb="FFBE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0" xfId="0" applyFill="1" applyAlignment="1">
      <alignment horizontal="center" vertical="center" wrapText="1"/>
    </xf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  <xf numFmtId="0" fontId="0" fillId="9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J1194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3664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13</v>
      </c>
      <c r="GM8" s="4" t="s">
        <v>13</v>
      </c>
      <c r="GN8" s="4" t="s">
        <v>13</v>
      </c>
      <c r="GO8" s="4" t="s">
        <v>13</v>
      </c>
      <c r="GP8" s="4" t="s">
        <v>13</v>
      </c>
      <c r="GQ8" s="4" t="s">
        <v>13</v>
      </c>
      <c r="GR8" s="4" t="s">
        <v>13</v>
      </c>
      <c r="GS8" s="4" t="s">
        <v>13</v>
      </c>
      <c r="GT8" s="4" t="s">
        <v>14</v>
      </c>
      <c r="GU8" s="4" t="s">
        <v>14</v>
      </c>
      <c r="GV8" s="4" t="s">
        <v>14</v>
      </c>
      <c r="GW8" s="4" t="s">
        <v>14</v>
      </c>
      <c r="GX8" s="4" t="s">
        <v>14</v>
      </c>
      <c r="GY8" s="4" t="s">
        <v>14</v>
      </c>
      <c r="GZ8" s="4" t="s">
        <v>14</v>
      </c>
      <c r="HA8" s="4" t="s">
        <v>14</v>
      </c>
      <c r="HB8" s="4" t="s">
        <v>9</v>
      </c>
      <c r="HC8" s="4" t="s">
        <v>6</v>
      </c>
      <c r="HD8" s="4" t="s">
        <v>8</v>
      </c>
      <c r="HE8" s="4" t="s">
        <v>6</v>
      </c>
      <c r="HF8" s="4" t="s">
        <v>8</v>
      </c>
      <c r="HG8" s="4" t="s">
        <v>6</v>
      </c>
      <c r="HH8" s="4" t="s">
        <v>8</v>
      </c>
      <c r="HI8" s="4" t="s">
        <v>6</v>
      </c>
      <c r="HJ8" s="4" t="s">
        <v>8</v>
      </c>
      <c r="HK8" s="4" t="s">
        <v>6</v>
      </c>
      <c r="HL8" s="4" t="s">
        <v>8</v>
      </c>
      <c r="HM8" s="4" t="s">
        <v>6</v>
      </c>
      <c r="HN8" s="4" t="s">
        <v>8</v>
      </c>
      <c r="HO8" s="4" t="s">
        <v>6</v>
      </c>
      <c r="HP8" s="4" t="s">
        <v>8</v>
      </c>
      <c r="HQ8" s="4" t="s">
        <v>6</v>
      </c>
      <c r="HR8" s="4" t="s">
        <v>8</v>
      </c>
      <c r="HS8" s="4" t="s">
        <v>13</v>
      </c>
      <c r="HT8" s="4" t="s">
        <v>13</v>
      </c>
      <c r="HU8" s="4" t="s">
        <v>13</v>
      </c>
      <c r="HV8" s="4" t="s">
        <v>13</v>
      </c>
      <c r="HW8" s="4" t="s">
        <v>13</v>
      </c>
      <c r="HX8" s="4" t="s">
        <v>13</v>
      </c>
      <c r="HY8" s="4" t="s">
        <v>13</v>
      </c>
      <c r="HZ8" s="4" t="s">
        <v>13</v>
      </c>
      <c r="IA8" s="4" t="s">
        <v>14</v>
      </c>
      <c r="IB8" s="4" t="s">
        <v>14</v>
      </c>
      <c r="IC8" s="4" t="s">
        <v>14</v>
      </c>
      <c r="ID8" s="4" t="s">
        <v>14</v>
      </c>
      <c r="IE8" s="4" t="s">
        <v>14</v>
      </c>
      <c r="IF8" s="4" t="s">
        <v>14</v>
      </c>
      <c r="IG8" s="4" t="s">
        <v>14</v>
      </c>
      <c r="IH8" s="4" t="s">
        <v>14</v>
      </c>
      <c r="II8" s="4" t="s">
        <v>14</v>
      </c>
      <c r="IJ8" s="4" t="s">
        <v>14</v>
      </c>
      <c r="IK8" s="4" t="s">
        <v>14</v>
      </c>
      <c r="IL8" s="4" t="s">
        <v>14</v>
      </c>
      <c r="IM8" s="4" t="s">
        <v>14</v>
      </c>
      <c r="IN8" s="4" t="s">
        <v>14</v>
      </c>
      <c r="IO8" s="4" t="s">
        <v>14</v>
      </c>
      <c r="IP8" s="4" t="s">
        <v>14</v>
      </c>
      <c r="IQ8" s="4" t="s">
        <v>14</v>
      </c>
      <c r="IR8" s="4" t="s">
        <v>14</v>
      </c>
      <c r="IS8" s="4" t="s">
        <v>14</v>
      </c>
      <c r="IT8" s="4" t="s">
        <v>14</v>
      </c>
      <c r="IU8" s="4" t="s">
        <v>14</v>
      </c>
      <c r="IV8" s="4" t="s">
        <v>14</v>
      </c>
      <c r="IW8" s="4" t="s">
        <v>14</v>
      </c>
      <c r="IX8" s="4" t="s">
        <v>14</v>
      </c>
      <c r="IY8" s="4" t="s">
        <v>14</v>
      </c>
      <c r="IZ8" s="4" t="s">
        <v>14</v>
      </c>
      <c r="JA8" s="4" t="s">
        <v>14</v>
      </c>
      <c r="JB8" s="4" t="s">
        <v>14</v>
      </c>
      <c r="JC8" s="4" t="s">
        <v>14</v>
      </c>
      <c r="JD8" s="4" t="s">
        <v>14</v>
      </c>
      <c r="JE8" s="4" t="s">
        <v>14</v>
      </c>
      <c r="JF8" s="4" t="s">
        <v>14</v>
      </c>
      <c r="JG8" s="4" t="s">
        <v>14</v>
      </c>
      <c r="JH8" s="4" t="s">
        <v>14</v>
      </c>
      <c r="JI8" s="4" t="s">
        <v>14</v>
      </c>
      <c r="JJ8" s="4" t="s">
        <v>14</v>
      </c>
    </row>
    <row r="9">
      <c r="A9" t="n">
        <v>3668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40</v>
      </c>
      <c r="AF9" s="7" t="n">
        <v>25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15</v>
      </c>
      <c r="AW9" s="7" t="n">
        <f t="normal" ca="1">16-LENB(INDIRECT(ADDRESS(9,48)))</f>
        <v>0</v>
      </c>
      <c r="AX9" s="7" t="s">
        <v>15</v>
      </c>
      <c r="AY9" s="7" t="n">
        <f t="normal" ca="1">16-LENB(INDIRECT(ADDRESS(9,50)))</f>
        <v>0</v>
      </c>
      <c r="AZ9" s="7" t="s">
        <v>15</v>
      </c>
      <c r="BA9" s="7" t="n">
        <f t="normal" ca="1">16-LENB(INDIRECT(ADDRESS(9,52)))</f>
        <v>0</v>
      </c>
      <c r="BB9" s="7" t="s">
        <v>15</v>
      </c>
      <c r="BC9" s="7" t="n">
        <f t="normal" ca="1">16-LENB(INDIRECT(ADDRESS(9,54)))</f>
        <v>0</v>
      </c>
      <c r="BD9" s="7" t="s">
        <v>15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100</v>
      </c>
      <c r="BL9" s="7" t="n">
        <v>40</v>
      </c>
      <c r="BM9" s="7" t="n">
        <v>25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16</v>
      </c>
      <c r="CD9" s="7" t="n">
        <f t="normal" ca="1">16-LENB(INDIRECT(ADDRESS(9,81)))</f>
        <v>0</v>
      </c>
      <c r="CE9" s="7" t="s">
        <v>16</v>
      </c>
      <c r="CF9" s="7" t="n">
        <f t="normal" ca="1">16-LENB(INDIRECT(ADDRESS(9,83)))</f>
        <v>0</v>
      </c>
      <c r="CG9" s="7" t="s">
        <v>16</v>
      </c>
      <c r="CH9" s="7" t="n">
        <f t="normal" ca="1">16-LENB(INDIRECT(ADDRESS(9,85)))</f>
        <v>0</v>
      </c>
      <c r="CI9" s="7" t="s">
        <v>16</v>
      </c>
      <c r="CJ9" s="7" t="n">
        <f t="normal" ca="1">16-LENB(INDIRECT(ADDRESS(9,87)))</f>
        <v>0</v>
      </c>
      <c r="CK9" s="7" t="s">
        <v>16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100</v>
      </c>
      <c r="CS9" s="7" t="n">
        <v>40</v>
      </c>
      <c r="CT9" s="7" t="n">
        <v>25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12</v>
      </c>
      <c r="DI9" s="7" t="n">
        <f t="normal" ca="1">16-LENB(INDIRECT(ADDRESS(9,112)))</f>
        <v>0</v>
      </c>
      <c r="DJ9" s="7" t="s">
        <v>12</v>
      </c>
      <c r="DK9" s="7" t="n">
        <f t="normal" ca="1">16-LENB(INDIRECT(ADDRESS(9,114)))</f>
        <v>0</v>
      </c>
      <c r="DL9" s="7" t="s">
        <v>12</v>
      </c>
      <c r="DM9" s="7" t="n">
        <f t="normal" ca="1">16-LENB(INDIRECT(ADDRESS(9,116)))</f>
        <v>0</v>
      </c>
      <c r="DN9" s="7" t="s">
        <v>12</v>
      </c>
      <c r="DO9" s="7" t="n">
        <f t="normal" ca="1">16-LENB(INDIRECT(ADDRESS(9,118)))</f>
        <v>0</v>
      </c>
      <c r="DP9" s="7" t="s">
        <v>12</v>
      </c>
      <c r="DQ9" s="7" t="n">
        <f t="normal" ca="1">16-LENB(INDIRECT(ADDRESS(9,120)))</f>
        <v>0</v>
      </c>
      <c r="DR9" s="7" t="s">
        <v>12</v>
      </c>
      <c r="DS9" s="7" t="n">
        <f t="normal" ca="1">16-LENB(INDIRECT(ADDRESS(9,122)))</f>
        <v>0</v>
      </c>
      <c r="DT9" s="7" t="s">
        <v>12</v>
      </c>
      <c r="DU9" s="7" t="n">
        <f t="normal" ca="1">16-LENB(INDIRECT(ADDRESS(9,124)))</f>
        <v>0</v>
      </c>
      <c r="DV9" s="7" t="s">
        <v>12</v>
      </c>
      <c r="DW9" s="7" t="n">
        <f t="normal" ca="1">16-LENB(INDIRECT(ADDRESS(9,126)))</f>
        <v>0</v>
      </c>
      <c r="DX9" s="7" t="n">
        <v>100</v>
      </c>
      <c r="DY9" s="7" t="n">
        <v>100</v>
      </c>
      <c r="DZ9" s="7" t="n">
        <v>40</v>
      </c>
      <c r="EA9" s="7" t="n">
        <v>25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17</v>
      </c>
      <c r="EP9" s="7" t="n">
        <f t="normal" ca="1">16-LENB(INDIRECT(ADDRESS(9,145)))</f>
        <v>0</v>
      </c>
      <c r="EQ9" s="7" t="s">
        <v>17</v>
      </c>
      <c r="ER9" s="7" t="n">
        <f t="normal" ca="1">16-LENB(INDIRECT(ADDRESS(9,147)))</f>
        <v>0</v>
      </c>
      <c r="ES9" s="7" t="s">
        <v>11</v>
      </c>
      <c r="ET9" s="7" t="n">
        <f t="normal" ca="1">16-LENB(INDIRECT(ADDRESS(9,149)))</f>
        <v>0</v>
      </c>
      <c r="EU9" s="7" t="s">
        <v>11</v>
      </c>
      <c r="EV9" s="7" t="n">
        <f t="normal" ca="1">16-LENB(INDIRECT(ADDRESS(9,151)))</f>
        <v>0</v>
      </c>
      <c r="EW9" s="7" t="s">
        <v>11</v>
      </c>
      <c r="EX9" s="7" t="n">
        <f t="normal" ca="1">16-LENB(INDIRECT(ADDRESS(9,153)))</f>
        <v>0</v>
      </c>
      <c r="EY9" s="7" t="s">
        <v>17</v>
      </c>
      <c r="EZ9" s="7" t="n">
        <f t="normal" ca="1">16-LENB(INDIRECT(ADDRESS(9,155)))</f>
        <v>0</v>
      </c>
      <c r="FA9" s="7" t="s">
        <v>11</v>
      </c>
      <c r="FB9" s="7" t="n">
        <f t="normal" ca="1">16-LENB(INDIRECT(ADDRESS(9,157)))</f>
        <v>0</v>
      </c>
      <c r="FC9" s="7" t="s">
        <v>11</v>
      </c>
      <c r="FD9" s="7" t="n">
        <f t="normal" ca="1">16-LENB(INDIRECT(ADDRESS(9,159)))</f>
        <v>0</v>
      </c>
      <c r="FE9" s="7" t="n">
        <v>100</v>
      </c>
      <c r="FF9" s="7" t="n">
        <v>100</v>
      </c>
      <c r="FG9" s="7" t="n">
        <v>40</v>
      </c>
      <c r="FH9" s="7" t="n">
        <v>25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18</v>
      </c>
      <c r="FW9" s="7" t="n">
        <f t="normal" ca="1">16-LENB(INDIRECT(ADDRESS(9,178)))</f>
        <v>0</v>
      </c>
      <c r="FX9" s="7" t="s">
        <v>16</v>
      </c>
      <c r="FY9" s="7" t="n">
        <f t="normal" ca="1">16-LENB(INDIRECT(ADDRESS(9,180)))</f>
        <v>0</v>
      </c>
      <c r="FZ9" s="7" t="s">
        <v>16</v>
      </c>
      <c r="GA9" s="7" t="n">
        <f t="normal" ca="1">16-LENB(INDIRECT(ADDRESS(9,182)))</f>
        <v>0</v>
      </c>
      <c r="GB9" s="7" t="s">
        <v>16</v>
      </c>
      <c r="GC9" s="7" t="n">
        <f t="normal" ca="1">16-LENB(INDIRECT(ADDRESS(9,184)))</f>
        <v>0</v>
      </c>
      <c r="GD9" s="7" t="s">
        <v>18</v>
      </c>
      <c r="GE9" s="7" t="n">
        <f t="normal" ca="1">16-LENB(INDIRECT(ADDRESS(9,186)))</f>
        <v>0</v>
      </c>
      <c r="GF9" s="7" t="s">
        <v>16</v>
      </c>
      <c r="GG9" s="7" t="n">
        <f t="normal" ca="1">16-LENB(INDIRECT(ADDRESS(9,188)))</f>
        <v>0</v>
      </c>
      <c r="GH9" s="7" t="s">
        <v>16</v>
      </c>
      <c r="GI9" s="7" t="n">
        <f t="normal" ca="1">16-LENB(INDIRECT(ADDRESS(9,190)))</f>
        <v>0</v>
      </c>
      <c r="GJ9" s="7" t="s">
        <v>16</v>
      </c>
      <c r="GK9" s="7" t="n">
        <f t="normal" ca="1">16-LENB(INDIRECT(ADDRESS(9,192)))</f>
        <v>0</v>
      </c>
      <c r="GL9" s="7" t="n">
        <v>100</v>
      </c>
      <c r="GM9" s="7" t="n">
        <v>100</v>
      </c>
      <c r="GN9" s="7" t="n">
        <v>40</v>
      </c>
      <c r="GO9" s="7" t="n">
        <v>25</v>
      </c>
      <c r="GP9" s="7" t="n">
        <v>20</v>
      </c>
      <c r="GQ9" s="7" t="n">
        <v>15</v>
      </c>
      <c r="GR9" s="7" t="n">
        <v>10</v>
      </c>
      <c r="GS9" s="7" t="n">
        <v>5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6</v>
      </c>
      <c r="HC9" s="7" t="s">
        <v>19</v>
      </c>
      <c r="HD9" s="7" t="n">
        <f t="normal" ca="1">16-LENB(INDIRECT(ADDRESS(9,211)))</f>
        <v>0</v>
      </c>
      <c r="HE9" s="7" t="s">
        <v>12</v>
      </c>
      <c r="HF9" s="7" t="n">
        <f t="normal" ca="1">16-LENB(INDIRECT(ADDRESS(9,213)))</f>
        <v>0</v>
      </c>
      <c r="HG9" s="7" t="s">
        <v>12</v>
      </c>
      <c r="HH9" s="7" t="n">
        <f t="normal" ca="1">16-LENB(INDIRECT(ADDRESS(9,215)))</f>
        <v>0</v>
      </c>
      <c r="HI9" s="7" t="s">
        <v>12</v>
      </c>
      <c r="HJ9" s="7" t="n">
        <f t="normal" ca="1">16-LENB(INDIRECT(ADDRESS(9,217)))</f>
        <v>0</v>
      </c>
      <c r="HK9" s="7" t="s">
        <v>12</v>
      </c>
      <c r="HL9" s="7" t="n">
        <f t="normal" ca="1">16-LENB(INDIRECT(ADDRESS(9,219)))</f>
        <v>0</v>
      </c>
      <c r="HM9" s="7" t="s">
        <v>12</v>
      </c>
      <c r="HN9" s="7" t="n">
        <f t="normal" ca="1">16-LENB(INDIRECT(ADDRESS(9,221)))</f>
        <v>0</v>
      </c>
      <c r="HO9" s="7" t="s">
        <v>12</v>
      </c>
      <c r="HP9" s="7" t="n">
        <f t="normal" ca="1">16-LENB(INDIRECT(ADDRESS(9,223)))</f>
        <v>0</v>
      </c>
      <c r="HQ9" s="7" t="s">
        <v>12</v>
      </c>
      <c r="HR9" s="7" t="n">
        <f t="normal" ca="1">16-LENB(INDIRECT(ADDRESS(9,225)))</f>
        <v>0</v>
      </c>
      <c r="HS9" s="7" t="n">
        <v>100</v>
      </c>
      <c r="HT9" s="7" t="n">
        <v>100</v>
      </c>
      <c r="HU9" s="7" t="n">
        <v>40</v>
      </c>
      <c r="HV9" s="7" t="n">
        <v>25</v>
      </c>
      <c r="HW9" s="7" t="n">
        <v>20</v>
      </c>
      <c r="HX9" s="7" t="n">
        <v>15</v>
      </c>
      <c r="HY9" s="7" t="n">
        <v>10</v>
      </c>
      <c r="HZ9" s="7" t="n">
        <v>5</v>
      </c>
      <c r="IA9" s="7" t="n">
        <v>0</v>
      </c>
      <c r="IB9" s="7" t="n">
        <v>0</v>
      </c>
      <c r="IC9" s="7" t="n">
        <v>0</v>
      </c>
      <c r="ID9" s="7" t="n">
        <v>0</v>
      </c>
      <c r="IE9" s="7" t="n">
        <v>0</v>
      </c>
      <c r="IF9" s="7" t="n">
        <v>0</v>
      </c>
      <c r="IG9" s="7" t="n">
        <v>0</v>
      </c>
      <c r="IH9" s="7" t="n">
        <v>0</v>
      </c>
      <c r="II9" s="7" t="n">
        <v>255</v>
      </c>
      <c r="IJ9" s="7" t="n">
        <v>255</v>
      </c>
      <c r="IK9" s="7" t="n">
        <v>255</v>
      </c>
      <c r="IL9" s="7" t="n">
        <v>255</v>
      </c>
      <c r="IM9" s="7" t="n">
        <v>0</v>
      </c>
      <c r="IN9" s="7" t="n">
        <v>0</v>
      </c>
      <c r="IO9" s="7" t="n">
        <v>0</v>
      </c>
      <c r="IP9" s="7" t="n">
        <v>0</v>
      </c>
      <c r="IQ9" s="7" t="n">
        <v>0</v>
      </c>
      <c r="IR9" s="7" t="n">
        <v>0</v>
      </c>
      <c r="IS9" s="7" t="n">
        <v>0</v>
      </c>
      <c r="IT9" s="7" t="n">
        <v>0</v>
      </c>
      <c r="IU9" s="7" t="n">
        <v>0</v>
      </c>
      <c r="IV9" s="7" t="n">
        <v>0</v>
      </c>
      <c r="IW9" s="7" t="n">
        <v>0</v>
      </c>
      <c r="IX9" s="7" t="n">
        <v>0</v>
      </c>
      <c r="IY9" s="7" t="n">
        <v>0</v>
      </c>
      <c r="IZ9" s="7" t="n">
        <v>0</v>
      </c>
      <c r="JA9" s="7" t="n">
        <v>0</v>
      </c>
      <c r="JB9" s="7" t="n">
        <v>0</v>
      </c>
      <c r="JC9" s="7" t="n">
        <v>0</v>
      </c>
      <c r="JD9" s="7" t="n">
        <v>0</v>
      </c>
      <c r="JE9" s="7" t="n">
        <v>0</v>
      </c>
      <c r="JF9" s="7" t="n">
        <v>0</v>
      </c>
      <c r="JG9" s="7" t="n">
        <v>0</v>
      </c>
      <c r="JH9" s="7" t="n">
        <v>0</v>
      </c>
      <c r="JI9" s="7" t="n">
        <v>0</v>
      </c>
      <c r="JJ9" s="7" t="n">
        <v>0</v>
      </c>
    </row>
    <row r="10">
      <c r="A10" t="s">
        <v>4</v>
      </c>
      <c r="B10" s="4" t="s">
        <v>5</v>
      </c>
    </row>
    <row r="11">
      <c r="A11" t="n">
        <v>4764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4768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17</v>
      </c>
      <c r="N14" s="7" t="n">
        <f t="normal" ca="1">16-LENB(INDIRECT(ADDRESS(14,13)))</f>
        <v>0</v>
      </c>
      <c r="O14" s="7" t="s">
        <v>17</v>
      </c>
      <c r="P14" s="7" t="n">
        <f t="normal" ca="1">16-LENB(INDIRECT(ADDRESS(14,15)))</f>
        <v>0</v>
      </c>
      <c r="Q14" s="7" t="s">
        <v>17</v>
      </c>
      <c r="R14" s="7" t="n">
        <f t="normal" ca="1">16-LENB(INDIRECT(ADDRESS(14,17)))</f>
        <v>0</v>
      </c>
      <c r="S14" s="7" t="s">
        <v>17</v>
      </c>
      <c r="T14" s="7" t="n">
        <f t="normal" ca="1">16-LENB(INDIRECT(ADDRESS(14,19)))</f>
        <v>0</v>
      </c>
      <c r="U14" s="7" t="s">
        <v>15</v>
      </c>
      <c r="V14" s="7" t="n">
        <f t="normal" ca="1">16-LENB(INDIRECT(ADDRESS(14,21)))</f>
        <v>0</v>
      </c>
      <c r="W14" s="7" t="s">
        <v>15</v>
      </c>
      <c r="X14" s="7" t="n">
        <f t="normal" ca="1">16-LENB(INDIRECT(ADDRESS(14,23)))</f>
        <v>0</v>
      </c>
      <c r="Y14" s="7" t="s">
        <v>15</v>
      </c>
      <c r="Z14" s="7" t="n">
        <f t="normal" ca="1">16-LENB(INDIRECT(ADDRESS(14,25)))</f>
        <v>0</v>
      </c>
      <c r="AA14" s="7" t="s">
        <v>15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100</v>
      </c>
      <c r="AJ14" s="7" t="n">
        <v>100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4976</v>
      </c>
      <c r="B16" s="5" t="n">
        <v>1</v>
      </c>
    </row>
    <row r="17" spans="1:270" s="3" customFormat="1" customHeight="0">
      <c r="A17" s="3" t="s">
        <v>2</v>
      </c>
      <c r="B17" s="3" t="s">
        <v>3</v>
      </c>
    </row>
    <row r="18" spans="1:270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270">
      <c r="A19" t="n">
        <v>4980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800</v>
      </c>
      <c r="F19" s="7" t="n">
        <v>435</v>
      </c>
      <c r="G19" s="7" t="n">
        <v>435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20</v>
      </c>
      <c r="N19" s="7" t="n">
        <f t="normal" ca="1">16-LENB(INDIRECT(ADDRESS(19,13)))</f>
        <v>0</v>
      </c>
      <c r="O19" s="7" t="s">
        <v>21</v>
      </c>
      <c r="P19" s="7" t="n">
        <f t="normal" ca="1">16-LENB(INDIRECT(ADDRESS(19,15)))</f>
        <v>0</v>
      </c>
      <c r="Q19" s="7" t="s">
        <v>21</v>
      </c>
      <c r="R19" s="7" t="n">
        <f t="normal" ca="1">16-LENB(INDIRECT(ADDRESS(19,17)))</f>
        <v>0</v>
      </c>
      <c r="S19" s="7" t="s">
        <v>21</v>
      </c>
      <c r="T19" s="7" t="n">
        <f t="normal" ca="1">16-LENB(INDIRECT(ADDRESS(19,19)))</f>
        <v>0</v>
      </c>
      <c r="U19" s="7" t="s">
        <v>21</v>
      </c>
      <c r="V19" s="7" t="n">
        <f t="normal" ca="1">16-LENB(INDIRECT(ADDRESS(19,21)))</f>
        <v>0</v>
      </c>
      <c r="W19" s="7" t="s">
        <v>21</v>
      </c>
      <c r="X19" s="7" t="n">
        <f t="normal" ca="1">16-LENB(INDIRECT(ADDRESS(19,23)))</f>
        <v>0</v>
      </c>
      <c r="Y19" s="7" t="s">
        <v>21</v>
      </c>
      <c r="Z19" s="7" t="n">
        <f t="normal" ca="1">16-LENB(INDIRECT(ADDRESS(19,25)))</f>
        <v>0</v>
      </c>
      <c r="AA19" s="7" t="s">
        <v>21</v>
      </c>
      <c r="AB19" s="7" t="n">
        <f t="normal" ca="1">16-LENB(INDIRECT(ADDRESS(19,27)))</f>
        <v>0</v>
      </c>
      <c r="AC19" s="7" t="n">
        <v>100</v>
      </c>
      <c r="AD19" s="7" t="n">
        <v>0</v>
      </c>
      <c r="AE19" s="7" t="n">
        <v>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270">
      <c r="A20" t="s">
        <v>4</v>
      </c>
      <c r="B20" s="4" t="s">
        <v>5</v>
      </c>
    </row>
    <row r="21" spans="1:270">
      <c r="A21" t="n">
        <v>5188</v>
      </c>
      <c r="B21" s="5" t="n">
        <v>1</v>
      </c>
    </row>
    <row r="22" spans="1:270" s="3" customFormat="1" customHeight="0">
      <c r="A22" s="3" t="s">
        <v>2</v>
      </c>
      <c r="B22" s="3" t="s">
        <v>3</v>
      </c>
    </row>
    <row r="23" spans="1:270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13</v>
      </c>
      <c r="AD23" s="4" t="s">
        <v>13</v>
      </c>
      <c r="AE23" s="4" t="s">
        <v>13</v>
      </c>
      <c r="AF23" s="4" t="s">
        <v>13</v>
      </c>
      <c r="AG23" s="4" t="s">
        <v>13</v>
      </c>
      <c r="AH23" s="4" t="s">
        <v>13</v>
      </c>
      <c r="AI23" s="4" t="s">
        <v>13</v>
      </c>
      <c r="AJ23" s="4" t="s">
        <v>13</v>
      </c>
      <c r="AK23" s="4" t="s">
        <v>14</v>
      </c>
      <c r="AL23" s="4" t="s">
        <v>14</v>
      </c>
      <c r="AM23" s="4" t="s">
        <v>14</v>
      </c>
      <c r="AN23" s="4" t="s">
        <v>14</v>
      </c>
      <c r="AO23" s="4" t="s">
        <v>14</v>
      </c>
      <c r="AP23" s="4" t="s">
        <v>14</v>
      </c>
      <c r="AQ23" s="4" t="s">
        <v>14</v>
      </c>
      <c r="AR23" s="4" t="s">
        <v>14</v>
      </c>
      <c r="AS23" s="4" t="s">
        <v>14</v>
      </c>
      <c r="AT23" s="4" t="s">
        <v>14</v>
      </c>
      <c r="AU23" s="4" t="s">
        <v>14</v>
      </c>
      <c r="AV23" s="4" t="s">
        <v>14</v>
      </c>
      <c r="AW23" s="4" t="s">
        <v>14</v>
      </c>
      <c r="AX23" s="4" t="s">
        <v>14</v>
      </c>
      <c r="AY23" s="4" t="s">
        <v>14</v>
      </c>
      <c r="AZ23" s="4" t="s">
        <v>14</v>
      </c>
      <c r="BA23" s="4" t="s">
        <v>14</v>
      </c>
      <c r="BB23" s="4" t="s">
        <v>14</v>
      </c>
      <c r="BC23" s="4" t="s">
        <v>14</v>
      </c>
      <c r="BD23" s="4" t="s">
        <v>14</v>
      </c>
      <c r="BE23" s="4" t="s">
        <v>14</v>
      </c>
      <c r="BF23" s="4" t="s">
        <v>14</v>
      </c>
      <c r="BG23" s="4" t="s">
        <v>14</v>
      </c>
      <c r="BH23" s="4" t="s">
        <v>14</v>
      </c>
      <c r="BI23" s="4" t="s">
        <v>14</v>
      </c>
      <c r="BJ23" s="4" t="s">
        <v>14</v>
      </c>
      <c r="BK23" s="4" t="s">
        <v>14</v>
      </c>
      <c r="BL23" s="4" t="s">
        <v>14</v>
      </c>
      <c r="BM23" s="4" t="s">
        <v>14</v>
      </c>
      <c r="BN23" s="4" t="s">
        <v>14</v>
      </c>
      <c r="BO23" s="4" t="s">
        <v>14</v>
      </c>
      <c r="BP23" s="4" t="s">
        <v>14</v>
      </c>
      <c r="BQ23" s="4" t="s">
        <v>14</v>
      </c>
      <c r="BR23" s="4" t="s">
        <v>14</v>
      </c>
      <c r="BS23" s="4" t="s">
        <v>14</v>
      </c>
      <c r="BT23" s="4" t="s">
        <v>14</v>
      </c>
    </row>
    <row r="24" spans="1:270">
      <c r="A24" t="n">
        <v>5192</v>
      </c>
      <c r="B24" s="6" t="n">
        <v>256</v>
      </c>
      <c r="C24" s="7" t="s">
        <v>7</v>
      </c>
      <c r="D24" s="7" t="n">
        <f t="normal" ca="1">16-LENB(INDIRECT(ADDRESS(24,3)))</f>
        <v>0</v>
      </c>
      <c r="E24" s="7" t="n">
        <v>85</v>
      </c>
      <c r="F24" s="7" t="n">
        <v>443</v>
      </c>
      <c r="G24" s="7" t="n">
        <v>423</v>
      </c>
      <c r="H24" s="7" t="n">
        <v>0</v>
      </c>
      <c r="I24" s="7" t="n">
        <v>0</v>
      </c>
      <c r="J24" s="7" t="n">
        <v>1</v>
      </c>
      <c r="K24" s="7" t="n">
        <v>0</v>
      </c>
      <c r="L24" s="7" t="n">
        <v>0</v>
      </c>
      <c r="M24" s="7" t="s">
        <v>22</v>
      </c>
      <c r="N24" s="7" t="n">
        <f t="normal" ca="1">16-LENB(INDIRECT(ADDRESS(24,13)))</f>
        <v>0</v>
      </c>
      <c r="O24" s="7" t="s">
        <v>18</v>
      </c>
      <c r="P24" s="7" t="n">
        <f t="normal" ca="1">16-LENB(INDIRECT(ADDRESS(24,15)))</f>
        <v>0</v>
      </c>
      <c r="Q24" s="7" t="s">
        <v>18</v>
      </c>
      <c r="R24" s="7" t="n">
        <f t="normal" ca="1">16-LENB(INDIRECT(ADDRESS(24,17)))</f>
        <v>0</v>
      </c>
      <c r="S24" s="7" t="s">
        <v>21</v>
      </c>
      <c r="T24" s="7" t="n">
        <f t="normal" ca="1">16-LENB(INDIRECT(ADDRESS(24,19)))</f>
        <v>0</v>
      </c>
      <c r="U24" s="7" t="s">
        <v>21</v>
      </c>
      <c r="V24" s="7" t="n">
        <f t="normal" ca="1">16-LENB(INDIRECT(ADDRESS(24,21)))</f>
        <v>0</v>
      </c>
      <c r="W24" s="7" t="s">
        <v>21</v>
      </c>
      <c r="X24" s="7" t="n">
        <f t="normal" ca="1">16-LENB(INDIRECT(ADDRESS(24,23)))</f>
        <v>0</v>
      </c>
      <c r="Y24" s="7" t="s">
        <v>21</v>
      </c>
      <c r="Z24" s="7" t="n">
        <f t="normal" ca="1">16-LENB(INDIRECT(ADDRESS(24,25)))</f>
        <v>0</v>
      </c>
      <c r="AA24" s="7" t="s">
        <v>21</v>
      </c>
      <c r="AB24" s="7" t="n">
        <f t="normal" ca="1">16-LENB(INDIRECT(ADDRESS(24,27)))</f>
        <v>0</v>
      </c>
      <c r="AC24" s="7" t="n">
        <v>100</v>
      </c>
      <c r="AD24" s="7" t="n">
        <v>100</v>
      </c>
      <c r="AE24" s="7" t="n">
        <v>100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255</v>
      </c>
      <c r="AT24" s="7" t="n">
        <v>255</v>
      </c>
      <c r="AU24" s="7" t="n">
        <v>255</v>
      </c>
      <c r="AV24" s="7" t="n">
        <v>255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</row>
    <row r="25" spans="1:270">
      <c r="A25" t="s">
        <v>4</v>
      </c>
      <c r="B25" s="4" t="s">
        <v>5</v>
      </c>
    </row>
    <row r="26" spans="1:270">
      <c r="A26" t="n">
        <v>5400</v>
      </c>
      <c r="B26" s="5" t="n">
        <v>1</v>
      </c>
    </row>
    <row r="27" spans="1:270" s="3" customFormat="1" customHeight="0">
      <c r="A27" s="3" t="s">
        <v>2</v>
      </c>
      <c r="B27" s="3" t="s">
        <v>23</v>
      </c>
    </row>
    <row r="28" spans="1:270">
      <c r="A28" t="s">
        <v>4</v>
      </c>
      <c r="B28" s="4" t="s">
        <v>5</v>
      </c>
      <c r="C28" s="4" t="s">
        <v>13</v>
      </c>
      <c r="D28" s="4" t="s">
        <v>10</v>
      </c>
      <c r="E28" s="4" t="s">
        <v>9</v>
      </c>
    </row>
    <row r="29" spans="1:270">
      <c r="A29" t="n">
        <v>5404</v>
      </c>
      <c r="B29" s="8" t="n">
        <v>74</v>
      </c>
      <c r="C29" s="7" t="n">
        <v>33</v>
      </c>
      <c r="D29" s="7" t="n">
        <v>65533</v>
      </c>
      <c r="E29" s="7" t="n">
        <v>1120403456</v>
      </c>
    </row>
    <row r="30" spans="1:270">
      <c r="A30" t="s">
        <v>4</v>
      </c>
      <c r="B30" s="4" t="s">
        <v>5</v>
      </c>
      <c r="C30" s="4" t="s">
        <v>13</v>
      </c>
      <c r="D30" s="4" t="s">
        <v>13</v>
      </c>
      <c r="E30" s="4" t="s">
        <v>13</v>
      </c>
      <c r="F30" s="4" t="s">
        <v>13</v>
      </c>
    </row>
    <row r="31" spans="1:270">
      <c r="A31" t="n">
        <v>5412</v>
      </c>
      <c r="B31" s="9" t="n">
        <v>14</v>
      </c>
      <c r="C31" s="7" t="n">
        <v>0</v>
      </c>
      <c r="D31" s="7" t="n">
        <v>0</v>
      </c>
      <c r="E31" s="7" t="n">
        <v>64</v>
      </c>
      <c r="F31" s="7" t="n">
        <v>0</v>
      </c>
    </row>
    <row r="32" spans="1:270">
      <c r="A32" t="s">
        <v>4</v>
      </c>
      <c r="B32" s="4" t="s">
        <v>5</v>
      </c>
      <c r="C32" s="4" t="s">
        <v>10</v>
      </c>
    </row>
    <row r="33" spans="1:72">
      <c r="A33" t="n">
        <v>5417</v>
      </c>
      <c r="B33" s="10" t="n">
        <v>12</v>
      </c>
      <c r="C33" s="7" t="n">
        <v>6908</v>
      </c>
    </row>
    <row r="34" spans="1:72">
      <c r="A34" t="s">
        <v>4</v>
      </c>
      <c r="B34" s="4" t="s">
        <v>5</v>
      </c>
      <c r="C34" s="4" t="s">
        <v>13</v>
      </c>
      <c r="D34" s="4" t="s">
        <v>6</v>
      </c>
    </row>
    <row r="35" spans="1:72">
      <c r="A35" t="n">
        <v>5420</v>
      </c>
      <c r="B35" s="11" t="n">
        <v>2</v>
      </c>
      <c r="C35" s="7" t="n">
        <v>10</v>
      </c>
      <c r="D35" s="7" t="s">
        <v>24</v>
      </c>
    </row>
    <row r="36" spans="1:72">
      <c r="A36" t="s">
        <v>4</v>
      </c>
      <c r="B36" s="4" t="s">
        <v>5</v>
      </c>
      <c r="C36" s="4" t="s">
        <v>13</v>
      </c>
      <c r="D36" s="4" t="s">
        <v>13</v>
      </c>
    </row>
    <row r="37" spans="1:72">
      <c r="A37" t="n">
        <v>5441</v>
      </c>
      <c r="B37" s="12" t="n">
        <v>162</v>
      </c>
      <c r="C37" s="7" t="n">
        <v>0</v>
      </c>
      <c r="D37" s="7" t="n">
        <v>0</v>
      </c>
    </row>
    <row r="38" spans="1:72">
      <c r="A38" t="s">
        <v>4</v>
      </c>
      <c r="B38" s="4" t="s">
        <v>5</v>
      </c>
    </row>
    <row r="39" spans="1:72">
      <c r="A39" t="n">
        <v>5444</v>
      </c>
      <c r="B39" s="5" t="n">
        <v>1</v>
      </c>
    </row>
    <row r="40" spans="1:72" s="3" customFormat="1" customHeight="0">
      <c r="A40" s="3" t="s">
        <v>2</v>
      </c>
      <c r="B40" s="3" t="s">
        <v>25</v>
      </c>
    </row>
    <row r="41" spans="1:72">
      <c r="A41" t="s">
        <v>4</v>
      </c>
      <c r="B41" s="4" t="s">
        <v>5</v>
      </c>
      <c r="C41" s="4" t="s">
        <v>13</v>
      </c>
      <c r="D41" s="4" t="s">
        <v>10</v>
      </c>
      <c r="E41" s="4" t="s">
        <v>13</v>
      </c>
      <c r="F41" s="4" t="s">
        <v>26</v>
      </c>
    </row>
    <row r="42" spans="1:72">
      <c r="A42" t="n">
        <v>5448</v>
      </c>
      <c r="B42" s="13" t="n">
        <v>5</v>
      </c>
      <c r="C42" s="7" t="n">
        <v>30</v>
      </c>
      <c r="D42" s="7" t="n">
        <v>6766</v>
      </c>
      <c r="E42" s="7" t="n">
        <v>1</v>
      </c>
      <c r="F42" s="14" t="n">
        <f t="normal" ca="1">A48</f>
        <v>0</v>
      </c>
    </row>
    <row r="43" spans="1:72">
      <c r="A43" t="s">
        <v>4</v>
      </c>
      <c r="B43" s="4" t="s">
        <v>5</v>
      </c>
      <c r="C43" s="4" t="s">
        <v>10</v>
      </c>
    </row>
    <row r="44" spans="1:72">
      <c r="A44" t="n">
        <v>5457</v>
      </c>
      <c r="B44" s="15" t="n">
        <v>13</v>
      </c>
      <c r="C44" s="7" t="n">
        <v>6766</v>
      </c>
    </row>
    <row r="45" spans="1:72">
      <c r="A45" t="s">
        <v>4</v>
      </c>
      <c r="B45" s="4" t="s">
        <v>5</v>
      </c>
      <c r="C45" s="4" t="s">
        <v>26</v>
      </c>
    </row>
    <row r="46" spans="1:72">
      <c r="A46" t="n">
        <v>5460</v>
      </c>
      <c r="B46" s="16" t="n">
        <v>3</v>
      </c>
      <c r="C46" s="14" t="n">
        <f t="normal" ca="1">A52</f>
        <v>0</v>
      </c>
    </row>
    <row r="47" spans="1:72">
      <c r="A47" t="s">
        <v>4</v>
      </c>
      <c r="B47" s="4" t="s">
        <v>5</v>
      </c>
      <c r="C47" s="4" t="s">
        <v>13</v>
      </c>
      <c r="D47" s="4" t="s">
        <v>10</v>
      </c>
      <c r="E47" s="4" t="s">
        <v>27</v>
      </c>
      <c r="F47" s="4" t="s">
        <v>10</v>
      </c>
      <c r="G47" s="4" t="s">
        <v>9</v>
      </c>
      <c r="H47" s="4" t="s">
        <v>9</v>
      </c>
      <c r="I47" s="4" t="s">
        <v>10</v>
      </c>
      <c r="J47" s="4" t="s">
        <v>10</v>
      </c>
      <c r="K47" s="4" t="s">
        <v>9</v>
      </c>
      <c r="L47" s="4" t="s">
        <v>9</v>
      </c>
      <c r="M47" s="4" t="s">
        <v>9</v>
      </c>
      <c r="N47" s="4" t="s">
        <v>9</v>
      </c>
      <c r="O47" s="4" t="s">
        <v>6</v>
      </c>
    </row>
    <row r="48" spans="1:72">
      <c r="A48" t="n">
        <v>5465</v>
      </c>
      <c r="B48" s="17" t="n">
        <v>50</v>
      </c>
      <c r="C48" s="7" t="n">
        <v>0</v>
      </c>
      <c r="D48" s="7" t="n">
        <v>8061</v>
      </c>
      <c r="E48" s="7" t="n">
        <v>1</v>
      </c>
      <c r="F48" s="7" t="n">
        <v>1000</v>
      </c>
      <c r="G48" s="7" t="n">
        <v>0</v>
      </c>
      <c r="H48" s="7" t="n">
        <v>0</v>
      </c>
      <c r="I48" s="7" t="n">
        <v>0</v>
      </c>
      <c r="J48" s="7" t="n">
        <v>65533</v>
      </c>
      <c r="K48" s="7" t="n">
        <v>0</v>
      </c>
      <c r="L48" s="7" t="n">
        <v>0</v>
      </c>
      <c r="M48" s="7" t="n">
        <v>0</v>
      </c>
      <c r="N48" s="7" t="n">
        <v>0</v>
      </c>
      <c r="O48" s="7" t="s">
        <v>21</v>
      </c>
    </row>
    <row r="49" spans="1:15">
      <c r="A49" t="s">
        <v>4</v>
      </c>
      <c r="B49" s="4" t="s">
        <v>5</v>
      </c>
      <c r="C49" s="4" t="s">
        <v>10</v>
      </c>
      <c r="D49" s="4" t="s">
        <v>13</v>
      </c>
      <c r="E49" s="4" t="s">
        <v>13</v>
      </c>
      <c r="F49" s="4" t="s">
        <v>6</v>
      </c>
    </row>
    <row r="50" spans="1:15">
      <c r="A50" t="n">
        <v>5504</v>
      </c>
      <c r="B50" s="18" t="n">
        <v>20</v>
      </c>
      <c r="C50" s="7" t="n">
        <v>65533</v>
      </c>
      <c r="D50" s="7" t="n">
        <v>1</v>
      </c>
      <c r="E50" s="7" t="n">
        <v>11</v>
      </c>
      <c r="F50" s="7" t="s">
        <v>28</v>
      </c>
    </row>
    <row r="51" spans="1:15">
      <c r="A51" t="s">
        <v>4</v>
      </c>
      <c r="B51" s="4" t="s">
        <v>5</v>
      </c>
      <c r="C51" s="4" t="s">
        <v>13</v>
      </c>
      <c r="D51" s="4" t="s">
        <v>10</v>
      </c>
      <c r="E51" s="4" t="s">
        <v>13</v>
      </c>
      <c r="F51" s="4" t="s">
        <v>26</v>
      </c>
    </row>
    <row r="52" spans="1:15">
      <c r="A52" t="n">
        <v>5526</v>
      </c>
      <c r="B52" s="13" t="n">
        <v>5</v>
      </c>
      <c r="C52" s="7" t="n">
        <v>30</v>
      </c>
      <c r="D52" s="7" t="n">
        <v>6767</v>
      </c>
      <c r="E52" s="7" t="n">
        <v>1</v>
      </c>
      <c r="F52" s="14" t="n">
        <f t="normal" ca="1">A58</f>
        <v>0</v>
      </c>
    </row>
    <row r="53" spans="1:15">
      <c r="A53" t="s">
        <v>4</v>
      </c>
      <c r="B53" s="4" t="s">
        <v>5</v>
      </c>
      <c r="C53" s="4" t="s">
        <v>10</v>
      </c>
    </row>
    <row r="54" spans="1:15">
      <c r="A54" t="n">
        <v>5535</v>
      </c>
      <c r="B54" s="15" t="n">
        <v>13</v>
      </c>
      <c r="C54" s="7" t="n">
        <v>6767</v>
      </c>
    </row>
    <row r="55" spans="1:15">
      <c r="A55" t="s">
        <v>4</v>
      </c>
      <c r="B55" s="4" t="s">
        <v>5</v>
      </c>
      <c r="C55" s="4" t="s">
        <v>13</v>
      </c>
      <c r="D55" s="4" t="s">
        <v>10</v>
      </c>
      <c r="E55" s="4" t="s">
        <v>27</v>
      </c>
      <c r="F55" s="4" t="s">
        <v>10</v>
      </c>
      <c r="G55" s="4" t="s">
        <v>27</v>
      </c>
      <c r="H55" s="4" t="s">
        <v>13</v>
      </c>
    </row>
    <row r="56" spans="1:15">
      <c r="A56" t="n">
        <v>5538</v>
      </c>
      <c r="B56" s="19" t="n">
        <v>49</v>
      </c>
      <c r="C56" s="7" t="n">
        <v>4</v>
      </c>
      <c r="D56" s="7" t="n">
        <v>2</v>
      </c>
      <c r="E56" s="7" t="n">
        <v>1</v>
      </c>
      <c r="F56" s="7" t="n">
        <v>0</v>
      </c>
      <c r="G56" s="7" t="n">
        <v>0</v>
      </c>
      <c r="H56" s="7" t="n">
        <v>0</v>
      </c>
    </row>
    <row r="57" spans="1:15">
      <c r="A57" t="s">
        <v>4</v>
      </c>
      <c r="B57" s="4" t="s">
        <v>5</v>
      </c>
      <c r="C57" s="4" t="s">
        <v>13</v>
      </c>
      <c r="D57" s="4" t="s">
        <v>6</v>
      </c>
      <c r="E57" s="4" t="s">
        <v>6</v>
      </c>
      <c r="F57" s="4" t="s">
        <v>10</v>
      </c>
      <c r="G57" s="4" t="s">
        <v>10</v>
      </c>
    </row>
    <row r="58" spans="1:15">
      <c r="A58" t="n">
        <v>5553</v>
      </c>
      <c r="B58" s="8" t="n">
        <v>74</v>
      </c>
      <c r="C58" s="7" t="n">
        <v>13</v>
      </c>
      <c r="D58" s="7" t="s">
        <v>29</v>
      </c>
      <c r="E58" s="7" t="s">
        <v>21</v>
      </c>
      <c r="F58" s="7" t="n">
        <v>5744</v>
      </c>
      <c r="G58" s="7" t="n">
        <v>706</v>
      </c>
    </row>
    <row r="59" spans="1:15">
      <c r="A59" t="s">
        <v>4</v>
      </c>
      <c r="B59" s="4" t="s">
        <v>5</v>
      </c>
      <c r="C59" s="4" t="s">
        <v>13</v>
      </c>
      <c r="D59" s="4" t="s">
        <v>6</v>
      </c>
      <c r="E59" s="4" t="s">
        <v>6</v>
      </c>
      <c r="F59" s="4" t="s">
        <v>10</v>
      </c>
      <c r="G59" s="4" t="s">
        <v>10</v>
      </c>
    </row>
    <row r="60" spans="1:15">
      <c r="A60" t="n">
        <v>5567</v>
      </c>
      <c r="B60" s="8" t="n">
        <v>74</v>
      </c>
      <c r="C60" s="7" t="n">
        <v>13</v>
      </c>
      <c r="D60" s="7" t="s">
        <v>30</v>
      </c>
      <c r="E60" s="7" t="s">
        <v>21</v>
      </c>
      <c r="F60" s="7" t="n">
        <v>5746</v>
      </c>
      <c r="G60" s="7" t="n">
        <v>404</v>
      </c>
    </row>
    <row r="61" spans="1:15">
      <c r="A61" t="s">
        <v>4</v>
      </c>
      <c r="B61" s="4" t="s">
        <v>5</v>
      </c>
      <c r="C61" s="4" t="s">
        <v>13</v>
      </c>
      <c r="D61" s="4" t="s">
        <v>6</v>
      </c>
      <c r="E61" s="4" t="s">
        <v>6</v>
      </c>
      <c r="F61" s="4" t="s">
        <v>10</v>
      </c>
      <c r="G61" s="4" t="s">
        <v>10</v>
      </c>
    </row>
    <row r="62" spans="1:15">
      <c r="A62" t="n">
        <v>5581</v>
      </c>
      <c r="B62" s="8" t="n">
        <v>74</v>
      </c>
      <c r="C62" s="7" t="n">
        <v>13</v>
      </c>
      <c r="D62" s="7" t="s">
        <v>31</v>
      </c>
      <c r="E62" s="7" t="s">
        <v>21</v>
      </c>
      <c r="F62" s="7" t="n">
        <v>5748</v>
      </c>
      <c r="G62" s="7" t="n">
        <v>4</v>
      </c>
    </row>
    <row r="63" spans="1:15">
      <c r="A63" t="s">
        <v>4</v>
      </c>
      <c r="B63" s="4" t="s">
        <v>5</v>
      </c>
      <c r="C63" s="4" t="s">
        <v>13</v>
      </c>
      <c r="D63" s="4" t="s">
        <v>6</v>
      </c>
      <c r="E63" s="4" t="s">
        <v>6</v>
      </c>
      <c r="F63" s="4" t="s">
        <v>10</v>
      </c>
      <c r="G63" s="4" t="s">
        <v>10</v>
      </c>
    </row>
    <row r="64" spans="1:15">
      <c r="A64" t="n">
        <v>5595</v>
      </c>
      <c r="B64" s="8" t="n">
        <v>74</v>
      </c>
      <c r="C64" s="7" t="n">
        <v>13</v>
      </c>
      <c r="D64" s="7" t="s">
        <v>32</v>
      </c>
      <c r="E64" s="7" t="s">
        <v>33</v>
      </c>
      <c r="F64" s="7" t="n">
        <v>5750</v>
      </c>
      <c r="G64" s="7" t="n">
        <v>9999</v>
      </c>
    </row>
    <row r="65" spans="1:8">
      <c r="A65" t="s">
        <v>4</v>
      </c>
      <c r="B65" s="4" t="s">
        <v>5</v>
      </c>
      <c r="C65" s="4" t="s">
        <v>13</v>
      </c>
      <c r="D65" s="4" t="s">
        <v>6</v>
      </c>
      <c r="E65" s="4" t="s">
        <v>6</v>
      </c>
      <c r="F65" s="4" t="s">
        <v>10</v>
      </c>
      <c r="G65" s="4" t="s">
        <v>10</v>
      </c>
    </row>
    <row r="66" spans="1:8">
      <c r="A66" t="n">
        <v>5618</v>
      </c>
      <c r="B66" s="8" t="n">
        <v>74</v>
      </c>
      <c r="C66" s="7" t="n">
        <v>13</v>
      </c>
      <c r="D66" s="7" t="s">
        <v>34</v>
      </c>
      <c r="E66" s="7" t="s">
        <v>35</v>
      </c>
      <c r="F66" s="7" t="n">
        <v>5752</v>
      </c>
      <c r="G66" s="7" t="n">
        <v>3431</v>
      </c>
    </row>
    <row r="67" spans="1:8">
      <c r="A67" t="s">
        <v>4</v>
      </c>
      <c r="B67" s="4" t="s">
        <v>5</v>
      </c>
      <c r="C67" s="4" t="s">
        <v>13</v>
      </c>
      <c r="D67" s="4" t="s">
        <v>6</v>
      </c>
      <c r="E67" s="4" t="s">
        <v>6</v>
      </c>
      <c r="F67" s="4" t="s">
        <v>10</v>
      </c>
      <c r="G67" s="4" t="s">
        <v>10</v>
      </c>
    </row>
    <row r="68" spans="1:8">
      <c r="A68" t="n">
        <v>5641</v>
      </c>
      <c r="B68" s="8" t="n">
        <v>74</v>
      </c>
      <c r="C68" s="7" t="n">
        <v>13</v>
      </c>
      <c r="D68" s="7" t="s">
        <v>36</v>
      </c>
      <c r="E68" s="7" t="s">
        <v>21</v>
      </c>
      <c r="F68" s="7" t="n">
        <v>5754</v>
      </c>
      <c r="G68" s="7" t="n">
        <v>22</v>
      </c>
    </row>
    <row r="69" spans="1:8">
      <c r="A69" t="s">
        <v>4</v>
      </c>
      <c r="B69" s="4" t="s">
        <v>5</v>
      </c>
      <c r="C69" s="4" t="s">
        <v>13</v>
      </c>
      <c r="D69" s="4" t="s">
        <v>6</v>
      </c>
      <c r="E69" s="4" t="s">
        <v>6</v>
      </c>
      <c r="F69" s="4" t="s">
        <v>10</v>
      </c>
      <c r="G69" s="4" t="s">
        <v>10</v>
      </c>
    </row>
    <row r="70" spans="1:8">
      <c r="A70" t="n">
        <v>5655</v>
      </c>
      <c r="B70" s="8" t="n">
        <v>74</v>
      </c>
      <c r="C70" s="7" t="n">
        <v>13</v>
      </c>
      <c r="D70" s="7" t="s">
        <v>37</v>
      </c>
      <c r="E70" s="7" t="s">
        <v>21</v>
      </c>
      <c r="F70" s="7" t="n">
        <v>5756</v>
      </c>
      <c r="G70" s="7" t="n">
        <v>555</v>
      </c>
    </row>
    <row r="71" spans="1:8">
      <c r="A71" t="s">
        <v>4</v>
      </c>
      <c r="B71" s="4" t="s">
        <v>5</v>
      </c>
      <c r="C71" s="4" t="s">
        <v>13</v>
      </c>
      <c r="D71" s="4" t="s">
        <v>6</v>
      </c>
      <c r="E71" s="4" t="s">
        <v>6</v>
      </c>
      <c r="F71" s="4" t="s">
        <v>10</v>
      </c>
      <c r="G71" s="4" t="s">
        <v>10</v>
      </c>
    </row>
    <row r="72" spans="1:8">
      <c r="A72" t="n">
        <v>5669</v>
      </c>
      <c r="B72" s="8" t="n">
        <v>74</v>
      </c>
      <c r="C72" s="7" t="n">
        <v>13</v>
      </c>
      <c r="D72" s="7" t="s">
        <v>38</v>
      </c>
      <c r="E72" s="7" t="s">
        <v>21</v>
      </c>
      <c r="F72" s="7" t="n">
        <v>5758</v>
      </c>
      <c r="G72" s="7" t="n">
        <v>3356</v>
      </c>
    </row>
    <row r="73" spans="1:8">
      <c r="A73" t="s">
        <v>4</v>
      </c>
      <c r="B73" s="4" t="s">
        <v>5</v>
      </c>
      <c r="C73" s="4" t="s">
        <v>10</v>
      </c>
      <c r="D73" s="4" t="s">
        <v>13</v>
      </c>
      <c r="E73" s="4" t="s">
        <v>6</v>
      </c>
      <c r="F73" s="4" t="s">
        <v>9</v>
      </c>
      <c r="G73" s="4" t="s">
        <v>10</v>
      </c>
      <c r="H73" s="4" t="s">
        <v>10</v>
      </c>
      <c r="I73" s="4" t="s">
        <v>6</v>
      </c>
      <c r="J73" s="4" t="s">
        <v>27</v>
      </c>
    </row>
    <row r="74" spans="1:8">
      <c r="A74" t="n">
        <v>5683</v>
      </c>
      <c r="B74" s="20" t="n">
        <v>106</v>
      </c>
      <c r="C74" s="7" t="n">
        <v>0</v>
      </c>
      <c r="D74" s="7" t="n">
        <v>3</v>
      </c>
      <c r="E74" s="7" t="s">
        <v>29</v>
      </c>
      <c r="F74" s="7" t="n">
        <v>1098907648</v>
      </c>
      <c r="G74" s="7" t="n">
        <v>7424</v>
      </c>
      <c r="H74" s="7" t="n">
        <v>5744</v>
      </c>
      <c r="I74" s="7" t="s">
        <v>39</v>
      </c>
      <c r="J74" s="7" t="n">
        <v>2</v>
      </c>
    </row>
    <row r="75" spans="1:8">
      <c r="A75" t="s">
        <v>4</v>
      </c>
      <c r="B75" s="4" t="s">
        <v>5</v>
      </c>
      <c r="C75" s="4" t="s">
        <v>10</v>
      </c>
      <c r="D75" s="4" t="s">
        <v>13</v>
      </c>
      <c r="E75" s="4" t="s">
        <v>6</v>
      </c>
      <c r="F75" s="4" t="s">
        <v>9</v>
      </c>
      <c r="G75" s="4" t="s">
        <v>10</v>
      </c>
      <c r="H75" s="4" t="s">
        <v>10</v>
      </c>
      <c r="I75" s="4" t="s">
        <v>6</v>
      </c>
      <c r="J75" s="4" t="s">
        <v>27</v>
      </c>
    </row>
    <row r="76" spans="1:8">
      <c r="A76" t="n">
        <v>5727</v>
      </c>
      <c r="B76" s="20" t="n">
        <v>106</v>
      </c>
      <c r="C76" s="7" t="n">
        <v>0</v>
      </c>
      <c r="D76" s="7" t="n">
        <v>3</v>
      </c>
      <c r="E76" s="7" t="s">
        <v>30</v>
      </c>
      <c r="F76" s="7" t="n">
        <v>1098907648</v>
      </c>
      <c r="G76" s="7" t="n">
        <v>7425</v>
      </c>
      <c r="H76" s="7" t="n">
        <v>5746</v>
      </c>
      <c r="I76" s="7" t="s">
        <v>40</v>
      </c>
      <c r="J76" s="7" t="n">
        <v>2</v>
      </c>
    </row>
    <row r="77" spans="1:8">
      <c r="A77" t="s">
        <v>4</v>
      </c>
      <c r="B77" s="4" t="s">
        <v>5</v>
      </c>
      <c r="C77" s="4" t="s">
        <v>10</v>
      </c>
      <c r="D77" s="4" t="s">
        <v>13</v>
      </c>
      <c r="E77" s="4" t="s">
        <v>6</v>
      </c>
      <c r="F77" s="4" t="s">
        <v>9</v>
      </c>
      <c r="G77" s="4" t="s">
        <v>10</v>
      </c>
      <c r="H77" s="4" t="s">
        <v>10</v>
      </c>
      <c r="I77" s="4" t="s">
        <v>6</v>
      </c>
      <c r="J77" s="4" t="s">
        <v>27</v>
      </c>
    </row>
    <row r="78" spans="1:8">
      <c r="A78" t="n">
        <v>5771</v>
      </c>
      <c r="B78" s="20" t="n">
        <v>106</v>
      </c>
      <c r="C78" s="7" t="n">
        <v>0</v>
      </c>
      <c r="D78" s="7" t="n">
        <v>3</v>
      </c>
      <c r="E78" s="7" t="s">
        <v>34</v>
      </c>
      <c r="F78" s="7" t="n">
        <v>1098907648</v>
      </c>
      <c r="G78" s="7" t="n">
        <v>7426</v>
      </c>
      <c r="H78" s="7" t="n">
        <v>5752</v>
      </c>
      <c r="I78" s="7" t="s">
        <v>41</v>
      </c>
      <c r="J78" s="7" t="n">
        <v>2</v>
      </c>
    </row>
    <row r="79" spans="1:8">
      <c r="A79" t="s">
        <v>4</v>
      </c>
      <c r="B79" s="4" t="s">
        <v>5</v>
      </c>
      <c r="C79" s="4" t="s">
        <v>10</v>
      </c>
      <c r="D79" s="4" t="s">
        <v>13</v>
      </c>
      <c r="E79" s="4" t="s">
        <v>6</v>
      </c>
      <c r="F79" s="4" t="s">
        <v>9</v>
      </c>
      <c r="G79" s="4" t="s">
        <v>10</v>
      </c>
      <c r="H79" s="4" t="s">
        <v>10</v>
      </c>
      <c r="I79" s="4" t="s">
        <v>6</v>
      </c>
      <c r="J79" s="4" t="s">
        <v>27</v>
      </c>
    </row>
    <row r="80" spans="1:8">
      <c r="A80" t="n">
        <v>5815</v>
      </c>
      <c r="B80" s="20" t="n">
        <v>106</v>
      </c>
      <c r="C80" s="7" t="n">
        <v>0</v>
      </c>
      <c r="D80" s="7" t="n">
        <v>3</v>
      </c>
      <c r="E80" s="7" t="s">
        <v>37</v>
      </c>
      <c r="F80" s="7" t="n">
        <v>1098907648</v>
      </c>
      <c r="G80" s="7" t="n">
        <v>7427</v>
      </c>
      <c r="H80" s="7" t="n">
        <v>5756</v>
      </c>
      <c r="I80" s="7" t="s">
        <v>42</v>
      </c>
      <c r="J80" s="7" t="n">
        <v>2</v>
      </c>
    </row>
    <row r="81" spans="1:10">
      <c r="A81" t="s">
        <v>4</v>
      </c>
      <c r="B81" s="4" t="s">
        <v>5</v>
      </c>
      <c r="C81" s="4" t="s">
        <v>10</v>
      </c>
      <c r="D81" s="4" t="s">
        <v>13</v>
      </c>
      <c r="E81" s="4" t="s">
        <v>6</v>
      </c>
      <c r="F81" s="4" t="s">
        <v>9</v>
      </c>
      <c r="G81" s="4" t="s">
        <v>10</v>
      </c>
      <c r="H81" s="4" t="s">
        <v>10</v>
      </c>
      <c r="I81" s="4" t="s">
        <v>6</v>
      </c>
      <c r="J81" s="4" t="s">
        <v>27</v>
      </c>
    </row>
    <row r="82" spans="1:10">
      <c r="A82" t="n">
        <v>5859</v>
      </c>
      <c r="B82" s="20" t="n">
        <v>106</v>
      </c>
      <c r="C82" s="7" t="n">
        <v>0</v>
      </c>
      <c r="D82" s="7" t="n">
        <v>3</v>
      </c>
      <c r="E82" s="7" t="s">
        <v>38</v>
      </c>
      <c r="F82" s="7" t="n">
        <v>1098907648</v>
      </c>
      <c r="G82" s="7" t="n">
        <v>7428</v>
      </c>
      <c r="H82" s="7" t="n">
        <v>5758</v>
      </c>
      <c r="I82" s="7" t="s">
        <v>43</v>
      </c>
      <c r="J82" s="7" t="n">
        <v>2</v>
      </c>
    </row>
    <row r="83" spans="1:10">
      <c r="A83" t="s">
        <v>4</v>
      </c>
      <c r="B83" s="4" t="s">
        <v>5</v>
      </c>
      <c r="C83" s="4" t="s">
        <v>13</v>
      </c>
      <c r="D83" s="4" t="s">
        <v>6</v>
      </c>
      <c r="E83" s="4" t="s">
        <v>6</v>
      </c>
      <c r="F83" s="4" t="s">
        <v>10</v>
      </c>
      <c r="G83" s="4" t="s">
        <v>10</v>
      </c>
    </row>
    <row r="84" spans="1:10">
      <c r="A84" t="n">
        <v>5903</v>
      </c>
      <c r="B84" s="8" t="n">
        <v>74</v>
      </c>
      <c r="C84" s="7" t="n">
        <v>13</v>
      </c>
      <c r="D84" s="7" t="s">
        <v>44</v>
      </c>
      <c r="E84" s="7" t="s">
        <v>45</v>
      </c>
      <c r="F84" s="7" t="n">
        <v>6200</v>
      </c>
      <c r="G84" s="7" t="n">
        <v>9999</v>
      </c>
    </row>
    <row r="85" spans="1:10">
      <c r="A85" t="s">
        <v>4</v>
      </c>
      <c r="B85" s="4" t="s">
        <v>5</v>
      </c>
      <c r="C85" s="4" t="s">
        <v>13</v>
      </c>
      <c r="D85" s="4" t="s">
        <v>10</v>
      </c>
      <c r="E85" s="4" t="s">
        <v>13</v>
      </c>
      <c r="F85" s="4" t="s">
        <v>13</v>
      </c>
      <c r="G85" s="4" t="s">
        <v>26</v>
      </c>
    </row>
    <row r="86" spans="1:10">
      <c r="A86" t="n">
        <v>5926</v>
      </c>
      <c r="B86" s="13" t="n">
        <v>5</v>
      </c>
      <c r="C86" s="7" t="n">
        <v>30</v>
      </c>
      <c r="D86" s="7" t="n">
        <v>8477</v>
      </c>
      <c r="E86" s="7" t="n">
        <v>8</v>
      </c>
      <c r="F86" s="7" t="n">
        <v>1</v>
      </c>
      <c r="G86" s="14" t="n">
        <f t="normal" ca="1">A92</f>
        <v>0</v>
      </c>
    </row>
    <row r="87" spans="1:10">
      <c r="A87" t="s">
        <v>4</v>
      </c>
      <c r="B87" s="4" t="s">
        <v>5</v>
      </c>
      <c r="C87" s="4" t="s">
        <v>10</v>
      </c>
      <c r="D87" s="4" t="s">
        <v>6</v>
      </c>
      <c r="E87" s="4" t="s">
        <v>6</v>
      </c>
      <c r="F87" s="4" t="s">
        <v>6</v>
      </c>
      <c r="G87" s="4" t="s">
        <v>13</v>
      </c>
      <c r="H87" s="4" t="s">
        <v>9</v>
      </c>
      <c r="I87" s="4" t="s">
        <v>27</v>
      </c>
      <c r="J87" s="4" t="s">
        <v>27</v>
      </c>
      <c r="K87" s="4" t="s">
        <v>27</v>
      </c>
      <c r="L87" s="4" t="s">
        <v>27</v>
      </c>
      <c r="M87" s="4" t="s">
        <v>27</v>
      </c>
      <c r="N87" s="4" t="s">
        <v>27</v>
      </c>
      <c r="O87" s="4" t="s">
        <v>27</v>
      </c>
      <c r="P87" s="4" t="s">
        <v>6</v>
      </c>
      <c r="Q87" s="4" t="s">
        <v>6</v>
      </c>
      <c r="R87" s="4" t="s">
        <v>9</v>
      </c>
      <c r="S87" s="4" t="s">
        <v>13</v>
      </c>
      <c r="T87" s="4" t="s">
        <v>9</v>
      </c>
      <c r="U87" s="4" t="s">
        <v>9</v>
      </c>
      <c r="V87" s="4" t="s">
        <v>10</v>
      </c>
    </row>
    <row r="88" spans="1:10">
      <c r="A88" t="n">
        <v>5936</v>
      </c>
      <c r="B88" s="21" t="n">
        <v>19</v>
      </c>
      <c r="C88" s="7" t="n">
        <v>2000</v>
      </c>
      <c r="D88" s="7" t="s">
        <v>21</v>
      </c>
      <c r="E88" s="7" t="s">
        <v>21</v>
      </c>
      <c r="F88" s="7" t="s">
        <v>11</v>
      </c>
      <c r="G88" s="7" t="n">
        <v>2</v>
      </c>
      <c r="H88" s="7" t="n">
        <v>0</v>
      </c>
      <c r="I88" s="7" t="n">
        <v>-217.25</v>
      </c>
      <c r="J88" s="7" t="n">
        <v>24.9799995422363</v>
      </c>
      <c r="K88" s="7" t="n">
        <v>-82.1800003051758</v>
      </c>
      <c r="L88" s="7" t="n">
        <v>293.799987792969</v>
      </c>
      <c r="M88" s="7" t="n">
        <v>-1</v>
      </c>
      <c r="N88" s="7" t="n">
        <v>0</v>
      </c>
      <c r="O88" s="7" t="n">
        <v>0</v>
      </c>
      <c r="P88" s="7" t="s">
        <v>21</v>
      </c>
      <c r="Q88" s="7" t="s">
        <v>21</v>
      </c>
      <c r="R88" s="7" t="n">
        <v>1</v>
      </c>
      <c r="S88" s="7" t="n">
        <v>0</v>
      </c>
      <c r="T88" s="7" t="n">
        <v>1092616192</v>
      </c>
      <c r="U88" s="7" t="n">
        <v>1114636288</v>
      </c>
      <c r="V88" s="7" t="n">
        <v>0</v>
      </c>
    </row>
    <row r="89" spans="1:10">
      <c r="A89" t="s">
        <v>4</v>
      </c>
      <c r="B89" s="4" t="s">
        <v>5</v>
      </c>
      <c r="C89" s="4" t="s">
        <v>26</v>
      </c>
    </row>
    <row r="90" spans="1:10">
      <c r="A90" t="n">
        <v>5998</v>
      </c>
      <c r="B90" s="16" t="n">
        <v>3</v>
      </c>
      <c r="C90" s="14" t="n">
        <f t="normal" ca="1">A94</f>
        <v>0</v>
      </c>
    </row>
    <row r="91" spans="1:10">
      <c r="A91" t="s">
        <v>4</v>
      </c>
      <c r="B91" s="4" t="s">
        <v>5</v>
      </c>
      <c r="C91" s="4" t="s">
        <v>10</v>
      </c>
      <c r="D91" s="4" t="s">
        <v>6</v>
      </c>
      <c r="E91" s="4" t="s">
        <v>6</v>
      </c>
      <c r="F91" s="4" t="s">
        <v>6</v>
      </c>
      <c r="G91" s="4" t="s">
        <v>13</v>
      </c>
      <c r="H91" s="4" t="s">
        <v>9</v>
      </c>
      <c r="I91" s="4" t="s">
        <v>27</v>
      </c>
      <c r="J91" s="4" t="s">
        <v>27</v>
      </c>
      <c r="K91" s="4" t="s">
        <v>27</v>
      </c>
      <c r="L91" s="4" t="s">
        <v>27</v>
      </c>
      <c r="M91" s="4" t="s">
        <v>27</v>
      </c>
      <c r="N91" s="4" t="s">
        <v>27</v>
      </c>
      <c r="O91" s="4" t="s">
        <v>27</v>
      </c>
      <c r="P91" s="4" t="s">
        <v>6</v>
      </c>
      <c r="Q91" s="4" t="s">
        <v>6</v>
      </c>
      <c r="R91" s="4" t="s">
        <v>9</v>
      </c>
      <c r="S91" s="4" t="s">
        <v>13</v>
      </c>
      <c r="T91" s="4" t="s">
        <v>9</v>
      </c>
      <c r="U91" s="4" t="s">
        <v>9</v>
      </c>
      <c r="V91" s="4" t="s">
        <v>10</v>
      </c>
    </row>
    <row r="92" spans="1:10">
      <c r="A92" t="n">
        <v>6003</v>
      </c>
      <c r="B92" s="21" t="n">
        <v>19</v>
      </c>
      <c r="C92" s="7" t="n">
        <v>2000</v>
      </c>
      <c r="D92" s="7" t="s">
        <v>21</v>
      </c>
      <c r="E92" s="7" t="s">
        <v>21</v>
      </c>
      <c r="F92" s="7" t="s">
        <v>11</v>
      </c>
      <c r="G92" s="7" t="n">
        <v>2</v>
      </c>
      <c r="H92" s="7" t="n">
        <v>0</v>
      </c>
      <c r="I92" s="7" t="n">
        <v>-164.350006103516</v>
      </c>
      <c r="J92" s="7" t="n">
        <v>24.9400005340576</v>
      </c>
      <c r="K92" s="7" t="n">
        <v>-79.9899978637695</v>
      </c>
      <c r="L92" s="7" t="n">
        <v>282.600006103516</v>
      </c>
      <c r="M92" s="7" t="n">
        <v>-1</v>
      </c>
      <c r="N92" s="7" t="n">
        <v>0</v>
      </c>
      <c r="O92" s="7" t="n">
        <v>0</v>
      </c>
      <c r="P92" s="7" t="s">
        <v>21</v>
      </c>
      <c r="Q92" s="7" t="s">
        <v>21</v>
      </c>
      <c r="R92" s="7" t="n">
        <v>1</v>
      </c>
      <c r="S92" s="7" t="n">
        <v>0</v>
      </c>
      <c r="T92" s="7" t="n">
        <v>1092616192</v>
      </c>
      <c r="U92" s="7" t="n">
        <v>1114636288</v>
      </c>
      <c r="V92" s="7" t="n">
        <v>0</v>
      </c>
    </row>
    <row r="93" spans="1:10">
      <c r="A93" t="s">
        <v>4</v>
      </c>
      <c r="B93" s="4" t="s">
        <v>5</v>
      </c>
      <c r="C93" s="4" t="s">
        <v>10</v>
      </c>
      <c r="D93" s="4" t="s">
        <v>6</v>
      </c>
      <c r="E93" s="4" t="s">
        <v>6</v>
      </c>
      <c r="F93" s="4" t="s">
        <v>6</v>
      </c>
      <c r="G93" s="4" t="s">
        <v>13</v>
      </c>
      <c r="H93" s="4" t="s">
        <v>9</v>
      </c>
      <c r="I93" s="4" t="s">
        <v>27</v>
      </c>
      <c r="J93" s="4" t="s">
        <v>27</v>
      </c>
      <c r="K93" s="4" t="s">
        <v>27</v>
      </c>
      <c r="L93" s="4" t="s">
        <v>27</v>
      </c>
      <c r="M93" s="4" t="s">
        <v>27</v>
      </c>
      <c r="N93" s="4" t="s">
        <v>27</v>
      </c>
      <c r="O93" s="4" t="s">
        <v>27</v>
      </c>
      <c r="P93" s="4" t="s">
        <v>6</v>
      </c>
      <c r="Q93" s="4" t="s">
        <v>6</v>
      </c>
      <c r="R93" s="4" t="s">
        <v>9</v>
      </c>
      <c r="S93" s="4" t="s">
        <v>13</v>
      </c>
      <c r="T93" s="4" t="s">
        <v>9</v>
      </c>
      <c r="U93" s="4" t="s">
        <v>9</v>
      </c>
      <c r="V93" s="4" t="s">
        <v>10</v>
      </c>
    </row>
    <row r="94" spans="1:10">
      <c r="A94" t="n">
        <v>6065</v>
      </c>
      <c r="B94" s="21" t="n">
        <v>19</v>
      </c>
      <c r="C94" s="7" t="n">
        <v>2001</v>
      </c>
      <c r="D94" s="7" t="s">
        <v>21</v>
      </c>
      <c r="E94" s="7" t="s">
        <v>21</v>
      </c>
      <c r="F94" s="7" t="s">
        <v>17</v>
      </c>
      <c r="G94" s="7" t="n">
        <v>2</v>
      </c>
      <c r="H94" s="7" t="n">
        <v>0</v>
      </c>
      <c r="I94" s="7" t="n">
        <v>-127.839996337891</v>
      </c>
      <c r="J94" s="7" t="n">
        <v>8</v>
      </c>
      <c r="K94" s="7" t="n">
        <v>-40.9000015258789</v>
      </c>
      <c r="L94" s="7" t="n">
        <v>331.700012207031</v>
      </c>
      <c r="M94" s="7" t="n">
        <v>-1</v>
      </c>
      <c r="N94" s="7" t="n">
        <v>0</v>
      </c>
      <c r="O94" s="7" t="n">
        <v>0</v>
      </c>
      <c r="P94" s="7" t="s">
        <v>21</v>
      </c>
      <c r="Q94" s="7" t="s">
        <v>21</v>
      </c>
      <c r="R94" s="7" t="n">
        <v>1</v>
      </c>
      <c r="S94" s="7" t="n">
        <v>4</v>
      </c>
      <c r="T94" s="7" t="n">
        <v>1092616192</v>
      </c>
      <c r="U94" s="7" t="n">
        <v>1114636288</v>
      </c>
      <c r="V94" s="7" t="n">
        <v>0</v>
      </c>
    </row>
    <row r="95" spans="1:10">
      <c r="A95" t="s">
        <v>4</v>
      </c>
      <c r="B95" s="4" t="s">
        <v>5</v>
      </c>
      <c r="C95" s="4" t="s">
        <v>10</v>
      </c>
      <c r="D95" s="4" t="s">
        <v>6</v>
      </c>
      <c r="E95" s="4" t="s">
        <v>6</v>
      </c>
      <c r="F95" s="4" t="s">
        <v>6</v>
      </c>
      <c r="G95" s="4" t="s">
        <v>13</v>
      </c>
      <c r="H95" s="4" t="s">
        <v>9</v>
      </c>
      <c r="I95" s="4" t="s">
        <v>27</v>
      </c>
      <c r="J95" s="4" t="s">
        <v>27</v>
      </c>
      <c r="K95" s="4" t="s">
        <v>27</v>
      </c>
      <c r="L95" s="4" t="s">
        <v>27</v>
      </c>
      <c r="M95" s="4" t="s">
        <v>27</v>
      </c>
      <c r="N95" s="4" t="s">
        <v>27</v>
      </c>
      <c r="O95" s="4" t="s">
        <v>27</v>
      </c>
      <c r="P95" s="4" t="s">
        <v>6</v>
      </c>
      <c r="Q95" s="4" t="s">
        <v>6</v>
      </c>
      <c r="R95" s="4" t="s">
        <v>9</v>
      </c>
      <c r="S95" s="4" t="s">
        <v>13</v>
      </c>
      <c r="T95" s="4" t="s">
        <v>9</v>
      </c>
      <c r="U95" s="4" t="s">
        <v>9</v>
      </c>
      <c r="V95" s="4" t="s">
        <v>10</v>
      </c>
    </row>
    <row r="96" spans="1:10">
      <c r="A96" t="n">
        <v>6131</v>
      </c>
      <c r="B96" s="21" t="n">
        <v>19</v>
      </c>
      <c r="C96" s="7" t="n">
        <v>2002</v>
      </c>
      <c r="D96" s="7" t="s">
        <v>21</v>
      </c>
      <c r="E96" s="7" t="s">
        <v>21</v>
      </c>
      <c r="F96" s="7" t="s">
        <v>15</v>
      </c>
      <c r="G96" s="7" t="n">
        <v>2</v>
      </c>
      <c r="H96" s="7" t="n">
        <v>0</v>
      </c>
      <c r="I96" s="7" t="n">
        <v>-274.5</v>
      </c>
      <c r="J96" s="7" t="n">
        <v>7.48999977111816</v>
      </c>
      <c r="K96" s="7" t="n">
        <v>-43.7700004577637</v>
      </c>
      <c r="L96" s="7" t="n">
        <v>68</v>
      </c>
      <c r="M96" s="7" t="n">
        <v>-1</v>
      </c>
      <c r="N96" s="7" t="n">
        <v>0</v>
      </c>
      <c r="O96" s="7" t="n">
        <v>0</v>
      </c>
      <c r="P96" s="7" t="s">
        <v>21</v>
      </c>
      <c r="Q96" s="7" t="s">
        <v>21</v>
      </c>
      <c r="R96" s="7" t="n">
        <v>1</v>
      </c>
      <c r="S96" s="7" t="n">
        <v>1</v>
      </c>
      <c r="T96" s="7" t="n">
        <v>1092616192</v>
      </c>
      <c r="U96" s="7" t="n">
        <v>1114636288</v>
      </c>
      <c r="V96" s="7" t="n">
        <v>0</v>
      </c>
    </row>
    <row r="97" spans="1:22">
      <c r="A97" t="s">
        <v>4</v>
      </c>
      <c r="B97" s="4" t="s">
        <v>5</v>
      </c>
      <c r="C97" s="4" t="s">
        <v>10</v>
      </c>
      <c r="D97" s="4" t="s">
        <v>6</v>
      </c>
      <c r="E97" s="4" t="s">
        <v>6</v>
      </c>
      <c r="F97" s="4" t="s">
        <v>6</v>
      </c>
      <c r="G97" s="4" t="s">
        <v>13</v>
      </c>
      <c r="H97" s="4" t="s">
        <v>9</v>
      </c>
      <c r="I97" s="4" t="s">
        <v>27</v>
      </c>
      <c r="J97" s="4" t="s">
        <v>27</v>
      </c>
      <c r="K97" s="4" t="s">
        <v>27</v>
      </c>
      <c r="L97" s="4" t="s">
        <v>27</v>
      </c>
      <c r="M97" s="4" t="s">
        <v>27</v>
      </c>
      <c r="N97" s="4" t="s">
        <v>27</v>
      </c>
      <c r="O97" s="4" t="s">
        <v>27</v>
      </c>
      <c r="P97" s="4" t="s">
        <v>6</v>
      </c>
      <c r="Q97" s="4" t="s">
        <v>6</v>
      </c>
      <c r="R97" s="4" t="s">
        <v>9</v>
      </c>
      <c r="S97" s="4" t="s">
        <v>13</v>
      </c>
      <c r="T97" s="4" t="s">
        <v>9</v>
      </c>
      <c r="U97" s="4" t="s">
        <v>9</v>
      </c>
      <c r="V97" s="4" t="s">
        <v>10</v>
      </c>
    </row>
    <row r="98" spans="1:22">
      <c r="A98" t="n">
        <v>6197</v>
      </c>
      <c r="B98" s="21" t="n">
        <v>19</v>
      </c>
      <c r="C98" s="7" t="n">
        <v>2003</v>
      </c>
      <c r="D98" s="7" t="s">
        <v>21</v>
      </c>
      <c r="E98" s="7" t="s">
        <v>21</v>
      </c>
      <c r="F98" s="7" t="s">
        <v>16</v>
      </c>
      <c r="G98" s="7" t="n">
        <v>2</v>
      </c>
      <c r="H98" s="7" t="n">
        <v>0</v>
      </c>
      <c r="I98" s="7" t="n">
        <v>-264.980010986328</v>
      </c>
      <c r="J98" s="7" t="n">
        <v>7.3600001335144</v>
      </c>
      <c r="K98" s="7" t="n">
        <v>-109.110000610352</v>
      </c>
      <c r="L98" s="7" t="n">
        <v>300.5</v>
      </c>
      <c r="M98" s="7" t="n">
        <v>-1</v>
      </c>
      <c r="N98" s="7" t="n">
        <v>0</v>
      </c>
      <c r="O98" s="7" t="n">
        <v>0</v>
      </c>
      <c r="P98" s="7" t="s">
        <v>21</v>
      </c>
      <c r="Q98" s="7" t="s">
        <v>21</v>
      </c>
      <c r="R98" s="7" t="n">
        <v>1</v>
      </c>
      <c r="S98" s="7" t="n">
        <v>2</v>
      </c>
      <c r="T98" s="7" t="n">
        <v>1092616192</v>
      </c>
      <c r="U98" s="7" t="n">
        <v>1114636288</v>
      </c>
      <c r="V98" s="7" t="n">
        <v>0</v>
      </c>
    </row>
    <row r="99" spans="1:22">
      <c r="A99" t="s">
        <v>4</v>
      </c>
      <c r="B99" s="4" t="s">
        <v>5</v>
      </c>
      <c r="C99" s="4" t="s">
        <v>10</v>
      </c>
      <c r="D99" s="4" t="s">
        <v>6</v>
      </c>
      <c r="E99" s="4" t="s">
        <v>6</v>
      </c>
      <c r="F99" s="4" t="s">
        <v>6</v>
      </c>
      <c r="G99" s="4" t="s">
        <v>13</v>
      </c>
      <c r="H99" s="4" t="s">
        <v>9</v>
      </c>
      <c r="I99" s="4" t="s">
        <v>27</v>
      </c>
      <c r="J99" s="4" t="s">
        <v>27</v>
      </c>
      <c r="K99" s="4" t="s">
        <v>27</v>
      </c>
      <c r="L99" s="4" t="s">
        <v>27</v>
      </c>
      <c r="M99" s="4" t="s">
        <v>27</v>
      </c>
      <c r="N99" s="4" t="s">
        <v>27</v>
      </c>
      <c r="O99" s="4" t="s">
        <v>27</v>
      </c>
      <c r="P99" s="4" t="s">
        <v>6</v>
      </c>
      <c r="Q99" s="4" t="s">
        <v>6</v>
      </c>
      <c r="R99" s="4" t="s">
        <v>9</v>
      </c>
      <c r="S99" s="4" t="s">
        <v>13</v>
      </c>
      <c r="T99" s="4" t="s">
        <v>9</v>
      </c>
      <c r="U99" s="4" t="s">
        <v>9</v>
      </c>
      <c r="V99" s="4" t="s">
        <v>10</v>
      </c>
    </row>
    <row r="100" spans="1:22">
      <c r="A100" t="n">
        <v>6263</v>
      </c>
      <c r="B100" s="21" t="n">
        <v>19</v>
      </c>
      <c r="C100" s="7" t="n">
        <v>2004</v>
      </c>
      <c r="D100" s="7" t="s">
        <v>21</v>
      </c>
      <c r="E100" s="7" t="s">
        <v>21</v>
      </c>
      <c r="F100" s="7" t="s">
        <v>17</v>
      </c>
      <c r="G100" s="7" t="n">
        <v>2</v>
      </c>
      <c r="H100" s="7" t="n">
        <v>0</v>
      </c>
      <c r="I100" s="7" t="n">
        <v>-287.790008544922</v>
      </c>
      <c r="J100" s="7" t="n">
        <v>0.970000028610229</v>
      </c>
      <c r="K100" s="7" t="n">
        <v>-260.940002441406</v>
      </c>
      <c r="L100" s="7" t="n">
        <v>349.299987792969</v>
      </c>
      <c r="M100" s="7" t="n">
        <v>-1</v>
      </c>
      <c r="N100" s="7" t="n">
        <v>0</v>
      </c>
      <c r="O100" s="7" t="n">
        <v>0</v>
      </c>
      <c r="P100" s="7" t="s">
        <v>21</v>
      </c>
      <c r="Q100" s="7" t="s">
        <v>21</v>
      </c>
      <c r="R100" s="7" t="n">
        <v>1</v>
      </c>
      <c r="S100" s="7" t="n">
        <v>4</v>
      </c>
      <c r="T100" s="7" t="n">
        <v>1092616192</v>
      </c>
      <c r="U100" s="7" t="n">
        <v>1114636288</v>
      </c>
      <c r="V100" s="7" t="n">
        <v>0</v>
      </c>
    </row>
    <row r="101" spans="1:22">
      <c r="A101" t="s">
        <v>4</v>
      </c>
      <c r="B101" s="4" t="s">
        <v>5</v>
      </c>
      <c r="C101" s="4" t="s">
        <v>10</v>
      </c>
      <c r="D101" s="4" t="s">
        <v>6</v>
      </c>
      <c r="E101" s="4" t="s">
        <v>6</v>
      </c>
      <c r="F101" s="4" t="s">
        <v>6</v>
      </c>
      <c r="G101" s="4" t="s">
        <v>13</v>
      </c>
      <c r="H101" s="4" t="s">
        <v>9</v>
      </c>
      <c r="I101" s="4" t="s">
        <v>27</v>
      </c>
      <c r="J101" s="4" t="s">
        <v>27</v>
      </c>
      <c r="K101" s="4" t="s">
        <v>27</v>
      </c>
      <c r="L101" s="4" t="s">
        <v>27</v>
      </c>
      <c r="M101" s="4" t="s">
        <v>27</v>
      </c>
      <c r="N101" s="4" t="s">
        <v>27</v>
      </c>
      <c r="O101" s="4" t="s">
        <v>27</v>
      </c>
      <c r="P101" s="4" t="s">
        <v>6</v>
      </c>
      <c r="Q101" s="4" t="s">
        <v>6</v>
      </c>
      <c r="R101" s="4" t="s">
        <v>9</v>
      </c>
      <c r="S101" s="4" t="s">
        <v>13</v>
      </c>
      <c r="T101" s="4" t="s">
        <v>9</v>
      </c>
      <c r="U101" s="4" t="s">
        <v>9</v>
      </c>
      <c r="V101" s="4" t="s">
        <v>10</v>
      </c>
    </row>
    <row r="102" spans="1:22">
      <c r="A102" t="n">
        <v>6329</v>
      </c>
      <c r="B102" s="21" t="n">
        <v>19</v>
      </c>
      <c r="C102" s="7" t="n">
        <v>2005</v>
      </c>
      <c r="D102" s="7" t="s">
        <v>21</v>
      </c>
      <c r="E102" s="7" t="s">
        <v>21</v>
      </c>
      <c r="F102" s="7" t="s">
        <v>11</v>
      </c>
      <c r="G102" s="7" t="n">
        <v>2</v>
      </c>
      <c r="H102" s="7" t="n">
        <v>0</v>
      </c>
      <c r="I102" s="7" t="n">
        <v>-345.649993896484</v>
      </c>
      <c r="J102" s="7" t="n">
        <v>5.6100001335144</v>
      </c>
      <c r="K102" s="7" t="n">
        <v>-326.660003662109</v>
      </c>
      <c r="L102" s="7" t="n">
        <v>66.5</v>
      </c>
      <c r="M102" s="7" t="n">
        <v>-1</v>
      </c>
      <c r="N102" s="7" t="n">
        <v>0</v>
      </c>
      <c r="O102" s="7" t="n">
        <v>0</v>
      </c>
      <c r="P102" s="7" t="s">
        <v>21</v>
      </c>
      <c r="Q102" s="7" t="s">
        <v>21</v>
      </c>
      <c r="R102" s="7" t="n">
        <v>1</v>
      </c>
      <c r="S102" s="7" t="n">
        <v>0</v>
      </c>
      <c r="T102" s="7" t="n">
        <v>1092616192</v>
      </c>
      <c r="U102" s="7" t="n">
        <v>1114636288</v>
      </c>
      <c r="V102" s="7" t="n">
        <v>0</v>
      </c>
    </row>
    <row r="103" spans="1:22">
      <c r="A103" t="s">
        <v>4</v>
      </c>
      <c r="B103" s="4" t="s">
        <v>5</v>
      </c>
      <c r="C103" s="4" t="s">
        <v>10</v>
      </c>
      <c r="D103" s="4" t="s">
        <v>6</v>
      </c>
      <c r="E103" s="4" t="s">
        <v>6</v>
      </c>
      <c r="F103" s="4" t="s">
        <v>6</v>
      </c>
      <c r="G103" s="4" t="s">
        <v>13</v>
      </c>
      <c r="H103" s="4" t="s">
        <v>9</v>
      </c>
      <c r="I103" s="4" t="s">
        <v>27</v>
      </c>
      <c r="J103" s="4" t="s">
        <v>27</v>
      </c>
      <c r="K103" s="4" t="s">
        <v>27</v>
      </c>
      <c r="L103" s="4" t="s">
        <v>27</v>
      </c>
      <c r="M103" s="4" t="s">
        <v>27</v>
      </c>
      <c r="N103" s="4" t="s">
        <v>27</v>
      </c>
      <c r="O103" s="4" t="s">
        <v>27</v>
      </c>
      <c r="P103" s="4" t="s">
        <v>6</v>
      </c>
      <c r="Q103" s="4" t="s">
        <v>6</v>
      </c>
      <c r="R103" s="4" t="s">
        <v>9</v>
      </c>
      <c r="S103" s="4" t="s">
        <v>13</v>
      </c>
      <c r="T103" s="4" t="s">
        <v>9</v>
      </c>
      <c r="U103" s="4" t="s">
        <v>9</v>
      </c>
      <c r="V103" s="4" t="s">
        <v>10</v>
      </c>
    </row>
    <row r="104" spans="1:22">
      <c r="A104" t="n">
        <v>6391</v>
      </c>
      <c r="B104" s="21" t="n">
        <v>19</v>
      </c>
      <c r="C104" s="7" t="n">
        <v>2006</v>
      </c>
      <c r="D104" s="7" t="s">
        <v>21</v>
      </c>
      <c r="E104" s="7" t="s">
        <v>21</v>
      </c>
      <c r="F104" s="7" t="s">
        <v>15</v>
      </c>
      <c r="G104" s="7" t="n">
        <v>2</v>
      </c>
      <c r="H104" s="7" t="n">
        <v>0</v>
      </c>
      <c r="I104" s="7" t="n">
        <v>-301.149993896484</v>
      </c>
      <c r="J104" s="7" t="n">
        <v>2.08999991416931</v>
      </c>
      <c r="K104" s="7" t="n">
        <v>-346.399993896484</v>
      </c>
      <c r="L104" s="7" t="n">
        <v>330.700012207031</v>
      </c>
      <c r="M104" s="7" t="n">
        <v>-1</v>
      </c>
      <c r="N104" s="7" t="n">
        <v>0</v>
      </c>
      <c r="O104" s="7" t="n">
        <v>0</v>
      </c>
      <c r="P104" s="7" t="s">
        <v>21</v>
      </c>
      <c r="Q104" s="7" t="s">
        <v>21</v>
      </c>
      <c r="R104" s="7" t="n">
        <v>1</v>
      </c>
      <c r="S104" s="7" t="n">
        <v>1</v>
      </c>
      <c r="T104" s="7" t="n">
        <v>1092616192</v>
      </c>
      <c r="U104" s="7" t="n">
        <v>1114636288</v>
      </c>
      <c r="V104" s="7" t="n">
        <v>0</v>
      </c>
    </row>
    <row r="105" spans="1:22">
      <c r="A105" t="s">
        <v>4</v>
      </c>
      <c r="B105" s="4" t="s">
        <v>5</v>
      </c>
      <c r="C105" s="4" t="s">
        <v>10</v>
      </c>
      <c r="D105" s="4" t="s">
        <v>6</v>
      </c>
      <c r="E105" s="4" t="s">
        <v>6</v>
      </c>
      <c r="F105" s="4" t="s">
        <v>6</v>
      </c>
      <c r="G105" s="4" t="s">
        <v>13</v>
      </c>
      <c r="H105" s="4" t="s">
        <v>9</v>
      </c>
      <c r="I105" s="4" t="s">
        <v>27</v>
      </c>
      <c r="J105" s="4" t="s">
        <v>27</v>
      </c>
      <c r="K105" s="4" t="s">
        <v>27</v>
      </c>
      <c r="L105" s="4" t="s">
        <v>27</v>
      </c>
      <c r="M105" s="4" t="s">
        <v>27</v>
      </c>
      <c r="N105" s="4" t="s">
        <v>27</v>
      </c>
      <c r="O105" s="4" t="s">
        <v>27</v>
      </c>
      <c r="P105" s="4" t="s">
        <v>6</v>
      </c>
      <c r="Q105" s="4" t="s">
        <v>6</v>
      </c>
      <c r="R105" s="4" t="s">
        <v>9</v>
      </c>
      <c r="S105" s="4" t="s">
        <v>13</v>
      </c>
      <c r="T105" s="4" t="s">
        <v>9</v>
      </c>
      <c r="U105" s="4" t="s">
        <v>9</v>
      </c>
      <c r="V105" s="4" t="s">
        <v>10</v>
      </c>
    </row>
    <row r="106" spans="1:22">
      <c r="A106" t="n">
        <v>6457</v>
      </c>
      <c r="B106" s="21" t="n">
        <v>19</v>
      </c>
      <c r="C106" s="7" t="n">
        <v>2016</v>
      </c>
      <c r="D106" s="7" t="s">
        <v>21</v>
      </c>
      <c r="E106" s="7" t="s">
        <v>21</v>
      </c>
      <c r="F106" s="7" t="s">
        <v>11</v>
      </c>
      <c r="G106" s="7" t="n">
        <v>2</v>
      </c>
      <c r="H106" s="7" t="n">
        <v>0</v>
      </c>
      <c r="I106" s="7" t="n">
        <v>-177.919998168945</v>
      </c>
      <c r="J106" s="7" t="n">
        <v>1.87999999523163</v>
      </c>
      <c r="K106" s="7" t="n">
        <v>-346.100006103516</v>
      </c>
      <c r="L106" s="7" t="n">
        <v>309.399993896484</v>
      </c>
      <c r="M106" s="7" t="n">
        <v>-1</v>
      </c>
      <c r="N106" s="7" t="n">
        <v>0</v>
      </c>
      <c r="O106" s="7" t="n">
        <v>0</v>
      </c>
      <c r="P106" s="7" t="s">
        <v>21</v>
      </c>
      <c r="Q106" s="7" t="s">
        <v>21</v>
      </c>
      <c r="R106" s="7" t="n">
        <v>1</v>
      </c>
      <c r="S106" s="7" t="n">
        <v>0</v>
      </c>
      <c r="T106" s="7" t="n">
        <v>1092616192</v>
      </c>
      <c r="U106" s="7" t="n">
        <v>1114636288</v>
      </c>
      <c r="V106" s="7" t="n">
        <v>0</v>
      </c>
    </row>
    <row r="107" spans="1:22">
      <c r="A107" t="s">
        <v>4</v>
      </c>
      <c r="B107" s="4" t="s">
        <v>5</v>
      </c>
      <c r="C107" s="4" t="s">
        <v>10</v>
      </c>
      <c r="D107" s="4" t="s">
        <v>6</v>
      </c>
      <c r="E107" s="4" t="s">
        <v>6</v>
      </c>
      <c r="F107" s="4" t="s">
        <v>6</v>
      </c>
      <c r="G107" s="4" t="s">
        <v>13</v>
      </c>
      <c r="H107" s="4" t="s">
        <v>9</v>
      </c>
      <c r="I107" s="4" t="s">
        <v>27</v>
      </c>
      <c r="J107" s="4" t="s">
        <v>27</v>
      </c>
      <c r="K107" s="4" t="s">
        <v>27</v>
      </c>
      <c r="L107" s="4" t="s">
        <v>27</v>
      </c>
      <c r="M107" s="4" t="s">
        <v>27</v>
      </c>
      <c r="N107" s="4" t="s">
        <v>27</v>
      </c>
      <c r="O107" s="4" t="s">
        <v>27</v>
      </c>
      <c r="P107" s="4" t="s">
        <v>6</v>
      </c>
      <c r="Q107" s="4" t="s">
        <v>6</v>
      </c>
      <c r="R107" s="4" t="s">
        <v>9</v>
      </c>
      <c r="S107" s="4" t="s">
        <v>13</v>
      </c>
      <c r="T107" s="4" t="s">
        <v>9</v>
      </c>
      <c r="U107" s="4" t="s">
        <v>9</v>
      </c>
      <c r="V107" s="4" t="s">
        <v>10</v>
      </c>
    </row>
    <row r="108" spans="1:22">
      <c r="A108" t="n">
        <v>6519</v>
      </c>
      <c r="B108" s="21" t="n">
        <v>19</v>
      </c>
      <c r="C108" s="7" t="n">
        <v>2007</v>
      </c>
      <c r="D108" s="7" t="s">
        <v>21</v>
      </c>
      <c r="E108" s="7" t="s">
        <v>21</v>
      </c>
      <c r="F108" s="7" t="s">
        <v>11</v>
      </c>
      <c r="G108" s="7" t="n">
        <v>2</v>
      </c>
      <c r="H108" s="7" t="n">
        <v>0</v>
      </c>
      <c r="I108" s="7" t="n">
        <v>111.690002441406</v>
      </c>
      <c r="J108" s="7" t="n">
        <v>-11.7200002670288</v>
      </c>
      <c r="K108" s="7" t="n">
        <v>-297.359985351563</v>
      </c>
      <c r="L108" s="7" t="n">
        <v>309.100006103516</v>
      </c>
      <c r="M108" s="7" t="n">
        <v>-1</v>
      </c>
      <c r="N108" s="7" t="n">
        <v>0</v>
      </c>
      <c r="O108" s="7" t="n">
        <v>0</v>
      </c>
      <c r="P108" s="7" t="s">
        <v>21</v>
      </c>
      <c r="Q108" s="7" t="s">
        <v>21</v>
      </c>
      <c r="R108" s="7" t="n">
        <v>1</v>
      </c>
      <c r="S108" s="7" t="n">
        <v>0</v>
      </c>
      <c r="T108" s="7" t="n">
        <v>1092616192</v>
      </c>
      <c r="U108" s="7" t="n">
        <v>1114636288</v>
      </c>
      <c r="V108" s="7" t="n">
        <v>0</v>
      </c>
    </row>
    <row r="109" spans="1:22">
      <c r="A109" t="s">
        <v>4</v>
      </c>
      <c r="B109" s="4" t="s">
        <v>5</v>
      </c>
      <c r="C109" s="4" t="s">
        <v>10</v>
      </c>
      <c r="D109" s="4" t="s">
        <v>6</v>
      </c>
      <c r="E109" s="4" t="s">
        <v>6</v>
      </c>
      <c r="F109" s="4" t="s">
        <v>6</v>
      </c>
      <c r="G109" s="4" t="s">
        <v>13</v>
      </c>
      <c r="H109" s="4" t="s">
        <v>9</v>
      </c>
      <c r="I109" s="4" t="s">
        <v>27</v>
      </c>
      <c r="J109" s="4" t="s">
        <v>27</v>
      </c>
      <c r="K109" s="4" t="s">
        <v>27</v>
      </c>
      <c r="L109" s="4" t="s">
        <v>27</v>
      </c>
      <c r="M109" s="4" t="s">
        <v>27</v>
      </c>
      <c r="N109" s="4" t="s">
        <v>27</v>
      </c>
      <c r="O109" s="4" t="s">
        <v>27</v>
      </c>
      <c r="P109" s="4" t="s">
        <v>6</v>
      </c>
      <c r="Q109" s="4" t="s">
        <v>6</v>
      </c>
      <c r="R109" s="4" t="s">
        <v>9</v>
      </c>
      <c r="S109" s="4" t="s">
        <v>13</v>
      </c>
      <c r="T109" s="4" t="s">
        <v>9</v>
      </c>
      <c r="U109" s="4" t="s">
        <v>9</v>
      </c>
      <c r="V109" s="4" t="s">
        <v>10</v>
      </c>
    </row>
    <row r="110" spans="1:22">
      <c r="A110" t="n">
        <v>6581</v>
      </c>
      <c r="B110" s="21" t="n">
        <v>19</v>
      </c>
      <c r="C110" s="7" t="n">
        <v>2008</v>
      </c>
      <c r="D110" s="7" t="s">
        <v>21</v>
      </c>
      <c r="E110" s="7" t="s">
        <v>21</v>
      </c>
      <c r="F110" s="7" t="s">
        <v>16</v>
      </c>
      <c r="G110" s="7" t="n">
        <v>2</v>
      </c>
      <c r="H110" s="7" t="n">
        <v>0</v>
      </c>
      <c r="I110" s="7" t="n">
        <v>183.070007324219</v>
      </c>
      <c r="J110" s="7" t="n">
        <v>-13.0799999237061</v>
      </c>
      <c r="K110" s="7" t="n">
        <v>-289.899993896484</v>
      </c>
      <c r="L110" s="7" t="n">
        <v>177.899993896484</v>
      </c>
      <c r="M110" s="7" t="n">
        <v>-1</v>
      </c>
      <c r="N110" s="7" t="n">
        <v>0</v>
      </c>
      <c r="O110" s="7" t="n">
        <v>0</v>
      </c>
      <c r="P110" s="7" t="s">
        <v>21</v>
      </c>
      <c r="Q110" s="7" t="s">
        <v>21</v>
      </c>
      <c r="R110" s="7" t="n">
        <v>1</v>
      </c>
      <c r="S110" s="7" t="n">
        <v>2</v>
      </c>
      <c r="T110" s="7" t="n">
        <v>1092616192</v>
      </c>
      <c r="U110" s="7" t="n">
        <v>1114636288</v>
      </c>
      <c r="V110" s="7" t="n">
        <v>0</v>
      </c>
    </row>
    <row r="111" spans="1:22">
      <c r="A111" t="s">
        <v>4</v>
      </c>
      <c r="B111" s="4" t="s">
        <v>5</v>
      </c>
      <c r="C111" s="4" t="s">
        <v>10</v>
      </c>
      <c r="D111" s="4" t="s">
        <v>6</v>
      </c>
      <c r="E111" s="4" t="s">
        <v>6</v>
      </c>
      <c r="F111" s="4" t="s">
        <v>6</v>
      </c>
      <c r="G111" s="4" t="s">
        <v>13</v>
      </c>
      <c r="H111" s="4" t="s">
        <v>9</v>
      </c>
      <c r="I111" s="4" t="s">
        <v>27</v>
      </c>
      <c r="J111" s="4" t="s">
        <v>27</v>
      </c>
      <c r="K111" s="4" t="s">
        <v>27</v>
      </c>
      <c r="L111" s="4" t="s">
        <v>27</v>
      </c>
      <c r="M111" s="4" t="s">
        <v>27</v>
      </c>
      <c r="N111" s="4" t="s">
        <v>27</v>
      </c>
      <c r="O111" s="4" t="s">
        <v>27</v>
      </c>
      <c r="P111" s="4" t="s">
        <v>6</v>
      </c>
      <c r="Q111" s="4" t="s">
        <v>6</v>
      </c>
      <c r="R111" s="4" t="s">
        <v>9</v>
      </c>
      <c r="S111" s="4" t="s">
        <v>13</v>
      </c>
      <c r="T111" s="4" t="s">
        <v>9</v>
      </c>
      <c r="U111" s="4" t="s">
        <v>9</v>
      </c>
      <c r="V111" s="4" t="s">
        <v>10</v>
      </c>
    </row>
    <row r="112" spans="1:22">
      <c r="A112" t="n">
        <v>6647</v>
      </c>
      <c r="B112" s="21" t="n">
        <v>19</v>
      </c>
      <c r="C112" s="7" t="n">
        <v>2009</v>
      </c>
      <c r="D112" s="7" t="s">
        <v>21</v>
      </c>
      <c r="E112" s="7" t="s">
        <v>21</v>
      </c>
      <c r="F112" s="7" t="s">
        <v>15</v>
      </c>
      <c r="G112" s="7" t="n">
        <v>2</v>
      </c>
      <c r="H112" s="7" t="n">
        <v>0</v>
      </c>
      <c r="I112" s="7" t="n">
        <v>252.259994506836</v>
      </c>
      <c r="J112" s="7" t="n">
        <v>-13.1000003814697</v>
      </c>
      <c r="K112" s="7" t="n">
        <v>-352.299987792969</v>
      </c>
      <c r="L112" s="7" t="n">
        <v>36.0999984741211</v>
      </c>
      <c r="M112" s="7" t="n">
        <v>-1</v>
      </c>
      <c r="N112" s="7" t="n">
        <v>0</v>
      </c>
      <c r="O112" s="7" t="n">
        <v>0</v>
      </c>
      <c r="P112" s="7" t="s">
        <v>21</v>
      </c>
      <c r="Q112" s="7" t="s">
        <v>21</v>
      </c>
      <c r="R112" s="7" t="n">
        <v>1</v>
      </c>
      <c r="S112" s="7" t="n">
        <v>1</v>
      </c>
      <c r="T112" s="7" t="n">
        <v>1092616192</v>
      </c>
      <c r="U112" s="7" t="n">
        <v>1114636288</v>
      </c>
      <c r="V112" s="7" t="n">
        <v>0</v>
      </c>
    </row>
    <row r="113" spans="1:22">
      <c r="A113" t="s">
        <v>4</v>
      </c>
      <c r="B113" s="4" t="s">
        <v>5</v>
      </c>
      <c r="C113" s="4" t="s">
        <v>10</v>
      </c>
      <c r="D113" s="4" t="s">
        <v>6</v>
      </c>
      <c r="E113" s="4" t="s">
        <v>6</v>
      </c>
      <c r="F113" s="4" t="s">
        <v>6</v>
      </c>
      <c r="G113" s="4" t="s">
        <v>13</v>
      </c>
      <c r="H113" s="4" t="s">
        <v>9</v>
      </c>
      <c r="I113" s="4" t="s">
        <v>27</v>
      </c>
      <c r="J113" s="4" t="s">
        <v>27</v>
      </c>
      <c r="K113" s="4" t="s">
        <v>27</v>
      </c>
      <c r="L113" s="4" t="s">
        <v>27</v>
      </c>
      <c r="M113" s="4" t="s">
        <v>27</v>
      </c>
      <c r="N113" s="4" t="s">
        <v>27</v>
      </c>
      <c r="O113" s="4" t="s">
        <v>27</v>
      </c>
      <c r="P113" s="4" t="s">
        <v>6</v>
      </c>
      <c r="Q113" s="4" t="s">
        <v>6</v>
      </c>
      <c r="R113" s="4" t="s">
        <v>9</v>
      </c>
      <c r="S113" s="4" t="s">
        <v>13</v>
      </c>
      <c r="T113" s="4" t="s">
        <v>9</v>
      </c>
      <c r="U113" s="4" t="s">
        <v>9</v>
      </c>
      <c r="V113" s="4" t="s">
        <v>10</v>
      </c>
    </row>
    <row r="114" spans="1:22">
      <c r="A114" t="n">
        <v>6713</v>
      </c>
      <c r="B114" s="21" t="n">
        <v>19</v>
      </c>
      <c r="C114" s="7" t="n">
        <v>2010</v>
      </c>
      <c r="D114" s="7" t="s">
        <v>21</v>
      </c>
      <c r="E114" s="7" t="s">
        <v>21</v>
      </c>
      <c r="F114" s="7" t="s">
        <v>16</v>
      </c>
      <c r="G114" s="7" t="n">
        <v>2</v>
      </c>
      <c r="H114" s="7" t="n">
        <v>0</v>
      </c>
      <c r="I114" s="7" t="n">
        <v>-52.6599998474121</v>
      </c>
      <c r="J114" s="7" t="n">
        <v>2.17000007629395</v>
      </c>
      <c r="K114" s="7" t="n">
        <v>-317.540008544922</v>
      </c>
      <c r="L114" s="7" t="n">
        <v>335.799987792969</v>
      </c>
      <c r="M114" s="7" t="n">
        <v>-1</v>
      </c>
      <c r="N114" s="7" t="n">
        <v>0</v>
      </c>
      <c r="O114" s="7" t="n">
        <v>0</v>
      </c>
      <c r="P114" s="7" t="s">
        <v>21</v>
      </c>
      <c r="Q114" s="7" t="s">
        <v>21</v>
      </c>
      <c r="R114" s="7" t="n">
        <v>1</v>
      </c>
      <c r="S114" s="7" t="n">
        <v>2</v>
      </c>
      <c r="T114" s="7" t="n">
        <v>1092616192</v>
      </c>
      <c r="U114" s="7" t="n">
        <v>1114636288</v>
      </c>
      <c r="V114" s="7" t="n">
        <v>0</v>
      </c>
    </row>
    <row r="115" spans="1:22">
      <c r="A115" t="s">
        <v>4</v>
      </c>
      <c r="B115" s="4" t="s">
        <v>5</v>
      </c>
      <c r="C115" s="4" t="s">
        <v>10</v>
      </c>
      <c r="D115" s="4" t="s">
        <v>6</v>
      </c>
      <c r="E115" s="4" t="s">
        <v>6</v>
      </c>
      <c r="F115" s="4" t="s">
        <v>6</v>
      </c>
      <c r="G115" s="4" t="s">
        <v>13</v>
      </c>
      <c r="H115" s="4" t="s">
        <v>9</v>
      </c>
      <c r="I115" s="4" t="s">
        <v>27</v>
      </c>
      <c r="J115" s="4" t="s">
        <v>27</v>
      </c>
      <c r="K115" s="4" t="s">
        <v>27</v>
      </c>
      <c r="L115" s="4" t="s">
        <v>27</v>
      </c>
      <c r="M115" s="4" t="s">
        <v>27</v>
      </c>
      <c r="N115" s="4" t="s">
        <v>27</v>
      </c>
      <c r="O115" s="4" t="s">
        <v>27</v>
      </c>
      <c r="P115" s="4" t="s">
        <v>6</v>
      </c>
      <c r="Q115" s="4" t="s">
        <v>6</v>
      </c>
      <c r="R115" s="4" t="s">
        <v>9</v>
      </c>
      <c r="S115" s="4" t="s">
        <v>13</v>
      </c>
      <c r="T115" s="4" t="s">
        <v>9</v>
      </c>
      <c r="U115" s="4" t="s">
        <v>9</v>
      </c>
      <c r="V115" s="4" t="s">
        <v>10</v>
      </c>
    </row>
    <row r="116" spans="1:22">
      <c r="A116" t="n">
        <v>6779</v>
      </c>
      <c r="B116" s="21" t="n">
        <v>19</v>
      </c>
      <c r="C116" s="7" t="n">
        <v>2011</v>
      </c>
      <c r="D116" s="7" t="s">
        <v>21</v>
      </c>
      <c r="E116" s="7" t="s">
        <v>21</v>
      </c>
      <c r="F116" s="7" t="s">
        <v>15</v>
      </c>
      <c r="G116" s="7" t="n">
        <v>2</v>
      </c>
      <c r="H116" s="7" t="n">
        <v>0</v>
      </c>
      <c r="I116" s="7" t="n">
        <v>115.919998168945</v>
      </c>
      <c r="J116" s="7" t="n">
        <v>-0.800000011920929</v>
      </c>
      <c r="K116" s="7" t="n">
        <v>-355.450012207031</v>
      </c>
      <c r="L116" s="7" t="n">
        <v>286.600006103516</v>
      </c>
      <c r="M116" s="7" t="n">
        <v>-1</v>
      </c>
      <c r="N116" s="7" t="n">
        <v>0</v>
      </c>
      <c r="O116" s="7" t="n">
        <v>0</v>
      </c>
      <c r="P116" s="7" t="s">
        <v>21</v>
      </c>
      <c r="Q116" s="7" t="s">
        <v>21</v>
      </c>
      <c r="R116" s="7" t="n">
        <v>1</v>
      </c>
      <c r="S116" s="7" t="n">
        <v>1</v>
      </c>
      <c r="T116" s="7" t="n">
        <v>1092616192</v>
      </c>
      <c r="U116" s="7" t="n">
        <v>1114636288</v>
      </c>
      <c r="V116" s="7" t="n">
        <v>0</v>
      </c>
    </row>
    <row r="117" spans="1:22">
      <c r="A117" t="s">
        <v>4</v>
      </c>
      <c r="B117" s="4" t="s">
        <v>5</v>
      </c>
      <c r="C117" s="4" t="s">
        <v>10</v>
      </c>
      <c r="D117" s="4" t="s">
        <v>6</v>
      </c>
      <c r="E117" s="4" t="s">
        <v>6</v>
      </c>
      <c r="F117" s="4" t="s">
        <v>6</v>
      </c>
      <c r="G117" s="4" t="s">
        <v>13</v>
      </c>
      <c r="H117" s="4" t="s">
        <v>9</v>
      </c>
      <c r="I117" s="4" t="s">
        <v>27</v>
      </c>
      <c r="J117" s="4" t="s">
        <v>27</v>
      </c>
      <c r="K117" s="4" t="s">
        <v>27</v>
      </c>
      <c r="L117" s="4" t="s">
        <v>27</v>
      </c>
      <c r="M117" s="4" t="s">
        <v>27</v>
      </c>
      <c r="N117" s="4" t="s">
        <v>27</v>
      </c>
      <c r="O117" s="4" t="s">
        <v>27</v>
      </c>
      <c r="P117" s="4" t="s">
        <v>6</v>
      </c>
      <c r="Q117" s="4" t="s">
        <v>6</v>
      </c>
      <c r="R117" s="4" t="s">
        <v>9</v>
      </c>
      <c r="S117" s="4" t="s">
        <v>13</v>
      </c>
      <c r="T117" s="4" t="s">
        <v>9</v>
      </c>
      <c r="U117" s="4" t="s">
        <v>9</v>
      </c>
      <c r="V117" s="4" t="s">
        <v>10</v>
      </c>
    </row>
    <row r="118" spans="1:22">
      <c r="A118" t="n">
        <v>6845</v>
      </c>
      <c r="B118" s="21" t="n">
        <v>19</v>
      </c>
      <c r="C118" s="7" t="n">
        <v>2012</v>
      </c>
      <c r="D118" s="7" t="s">
        <v>21</v>
      </c>
      <c r="E118" s="7" t="s">
        <v>21</v>
      </c>
      <c r="F118" s="7" t="s">
        <v>16</v>
      </c>
      <c r="G118" s="7" t="n">
        <v>2</v>
      </c>
      <c r="H118" s="7" t="n">
        <v>0</v>
      </c>
      <c r="I118" s="7" t="n">
        <v>19.5499992370605</v>
      </c>
      <c r="J118" s="7" t="n">
        <v>-0.0799999982118607</v>
      </c>
      <c r="K118" s="7" t="n">
        <v>-158.669998168945</v>
      </c>
      <c r="L118" s="7" t="n">
        <v>226.199996948242</v>
      </c>
      <c r="M118" s="7" t="n">
        <v>-1</v>
      </c>
      <c r="N118" s="7" t="n">
        <v>0</v>
      </c>
      <c r="O118" s="7" t="n">
        <v>0</v>
      </c>
      <c r="P118" s="7" t="s">
        <v>21</v>
      </c>
      <c r="Q118" s="7" t="s">
        <v>21</v>
      </c>
      <c r="R118" s="7" t="n">
        <v>1</v>
      </c>
      <c r="S118" s="7" t="n">
        <v>2</v>
      </c>
      <c r="T118" s="7" t="n">
        <v>1092616192</v>
      </c>
      <c r="U118" s="7" t="n">
        <v>1114636288</v>
      </c>
      <c r="V118" s="7" t="n">
        <v>0</v>
      </c>
    </row>
    <row r="119" spans="1:22">
      <c r="A119" t="s">
        <v>4</v>
      </c>
      <c r="B119" s="4" t="s">
        <v>5</v>
      </c>
      <c r="C119" s="4" t="s">
        <v>10</v>
      </c>
      <c r="D119" s="4" t="s">
        <v>6</v>
      </c>
      <c r="E119" s="4" t="s">
        <v>6</v>
      </c>
      <c r="F119" s="4" t="s">
        <v>6</v>
      </c>
      <c r="G119" s="4" t="s">
        <v>13</v>
      </c>
      <c r="H119" s="4" t="s">
        <v>9</v>
      </c>
      <c r="I119" s="4" t="s">
        <v>27</v>
      </c>
      <c r="J119" s="4" t="s">
        <v>27</v>
      </c>
      <c r="K119" s="4" t="s">
        <v>27</v>
      </c>
      <c r="L119" s="4" t="s">
        <v>27</v>
      </c>
      <c r="M119" s="4" t="s">
        <v>27</v>
      </c>
      <c r="N119" s="4" t="s">
        <v>27</v>
      </c>
      <c r="O119" s="4" t="s">
        <v>27</v>
      </c>
      <c r="P119" s="4" t="s">
        <v>6</v>
      </c>
      <c r="Q119" s="4" t="s">
        <v>6</v>
      </c>
      <c r="R119" s="4" t="s">
        <v>9</v>
      </c>
      <c r="S119" s="4" t="s">
        <v>13</v>
      </c>
      <c r="T119" s="4" t="s">
        <v>9</v>
      </c>
      <c r="U119" s="4" t="s">
        <v>9</v>
      </c>
      <c r="V119" s="4" t="s">
        <v>10</v>
      </c>
    </row>
    <row r="120" spans="1:22">
      <c r="A120" t="n">
        <v>6911</v>
      </c>
      <c r="B120" s="21" t="n">
        <v>19</v>
      </c>
      <c r="C120" s="7" t="n">
        <v>2013</v>
      </c>
      <c r="D120" s="7" t="s">
        <v>21</v>
      </c>
      <c r="E120" s="7" t="s">
        <v>21</v>
      </c>
      <c r="F120" s="7" t="s">
        <v>12</v>
      </c>
      <c r="G120" s="7" t="n">
        <v>2</v>
      </c>
      <c r="H120" s="7" t="n">
        <v>0</v>
      </c>
      <c r="I120" s="7" t="n">
        <v>-42.310001373291</v>
      </c>
      <c r="J120" s="7" t="n">
        <v>0.200000002980232</v>
      </c>
      <c r="K120" s="7" t="n">
        <v>-183.330001831055</v>
      </c>
      <c r="L120" s="7" t="n">
        <v>246.399993896484</v>
      </c>
      <c r="M120" s="7" t="n">
        <v>-1</v>
      </c>
      <c r="N120" s="7" t="n">
        <v>0</v>
      </c>
      <c r="O120" s="7" t="n">
        <v>0</v>
      </c>
      <c r="P120" s="7" t="s">
        <v>21</v>
      </c>
      <c r="Q120" s="7" t="s">
        <v>21</v>
      </c>
      <c r="R120" s="7" t="n">
        <v>1</v>
      </c>
      <c r="S120" s="7" t="n">
        <v>3</v>
      </c>
      <c r="T120" s="7" t="n">
        <v>1092616192</v>
      </c>
      <c r="U120" s="7" t="n">
        <v>1114636288</v>
      </c>
      <c r="V120" s="7" t="n">
        <v>0</v>
      </c>
    </row>
    <row r="121" spans="1:22">
      <c r="A121" t="s">
        <v>4</v>
      </c>
      <c r="B121" s="4" t="s">
        <v>5</v>
      </c>
      <c r="C121" s="4" t="s">
        <v>10</v>
      </c>
      <c r="D121" s="4" t="s">
        <v>6</v>
      </c>
      <c r="E121" s="4" t="s">
        <v>6</v>
      </c>
      <c r="F121" s="4" t="s">
        <v>6</v>
      </c>
      <c r="G121" s="4" t="s">
        <v>13</v>
      </c>
      <c r="H121" s="4" t="s">
        <v>9</v>
      </c>
      <c r="I121" s="4" t="s">
        <v>27</v>
      </c>
      <c r="J121" s="4" t="s">
        <v>27</v>
      </c>
      <c r="K121" s="4" t="s">
        <v>27</v>
      </c>
      <c r="L121" s="4" t="s">
        <v>27</v>
      </c>
      <c r="M121" s="4" t="s">
        <v>27</v>
      </c>
      <c r="N121" s="4" t="s">
        <v>27</v>
      </c>
      <c r="O121" s="4" t="s">
        <v>27</v>
      </c>
      <c r="P121" s="4" t="s">
        <v>6</v>
      </c>
      <c r="Q121" s="4" t="s">
        <v>6</v>
      </c>
      <c r="R121" s="4" t="s">
        <v>9</v>
      </c>
      <c r="S121" s="4" t="s">
        <v>13</v>
      </c>
      <c r="T121" s="4" t="s">
        <v>9</v>
      </c>
      <c r="U121" s="4" t="s">
        <v>9</v>
      </c>
      <c r="V121" s="4" t="s">
        <v>10</v>
      </c>
    </row>
    <row r="122" spans="1:22">
      <c r="A122" t="n">
        <v>6973</v>
      </c>
      <c r="B122" s="21" t="n">
        <v>19</v>
      </c>
      <c r="C122" s="7" t="n">
        <v>2014</v>
      </c>
      <c r="D122" s="7" t="s">
        <v>21</v>
      </c>
      <c r="E122" s="7" t="s">
        <v>21</v>
      </c>
      <c r="F122" s="7" t="s">
        <v>17</v>
      </c>
      <c r="G122" s="7" t="n">
        <v>2</v>
      </c>
      <c r="H122" s="7" t="n">
        <v>0</v>
      </c>
      <c r="I122" s="7" t="n">
        <v>-112.129997253418</v>
      </c>
      <c r="J122" s="7" t="n">
        <v>2.84999990463257</v>
      </c>
      <c r="K122" s="7" t="n">
        <v>-202.649993896484</v>
      </c>
      <c r="L122" s="7" t="n">
        <v>175</v>
      </c>
      <c r="M122" s="7" t="n">
        <v>-1</v>
      </c>
      <c r="N122" s="7" t="n">
        <v>0</v>
      </c>
      <c r="O122" s="7" t="n">
        <v>0</v>
      </c>
      <c r="P122" s="7" t="s">
        <v>21</v>
      </c>
      <c r="Q122" s="7" t="s">
        <v>21</v>
      </c>
      <c r="R122" s="7" t="n">
        <v>1</v>
      </c>
      <c r="S122" s="7" t="n">
        <v>4</v>
      </c>
      <c r="T122" s="7" t="n">
        <v>1092616192</v>
      </c>
      <c r="U122" s="7" t="n">
        <v>1114636288</v>
      </c>
      <c r="V122" s="7" t="n">
        <v>0</v>
      </c>
    </row>
    <row r="123" spans="1:22">
      <c r="A123" t="s">
        <v>4</v>
      </c>
      <c r="B123" s="4" t="s">
        <v>5</v>
      </c>
      <c r="C123" s="4" t="s">
        <v>10</v>
      </c>
      <c r="D123" s="4" t="s">
        <v>6</v>
      </c>
      <c r="E123" s="4" t="s">
        <v>6</v>
      </c>
      <c r="F123" s="4" t="s">
        <v>6</v>
      </c>
      <c r="G123" s="4" t="s">
        <v>13</v>
      </c>
      <c r="H123" s="4" t="s">
        <v>9</v>
      </c>
      <c r="I123" s="4" t="s">
        <v>27</v>
      </c>
      <c r="J123" s="4" t="s">
        <v>27</v>
      </c>
      <c r="K123" s="4" t="s">
        <v>27</v>
      </c>
      <c r="L123" s="4" t="s">
        <v>27</v>
      </c>
      <c r="M123" s="4" t="s">
        <v>27</v>
      </c>
      <c r="N123" s="4" t="s">
        <v>27</v>
      </c>
      <c r="O123" s="4" t="s">
        <v>27</v>
      </c>
      <c r="P123" s="4" t="s">
        <v>6</v>
      </c>
      <c r="Q123" s="4" t="s">
        <v>6</v>
      </c>
      <c r="R123" s="4" t="s">
        <v>9</v>
      </c>
      <c r="S123" s="4" t="s">
        <v>13</v>
      </c>
      <c r="T123" s="4" t="s">
        <v>9</v>
      </c>
      <c r="U123" s="4" t="s">
        <v>9</v>
      </c>
      <c r="V123" s="4" t="s">
        <v>10</v>
      </c>
    </row>
    <row r="124" spans="1:22">
      <c r="A124" t="n">
        <v>7039</v>
      </c>
      <c r="B124" s="21" t="n">
        <v>19</v>
      </c>
      <c r="C124" s="7" t="n">
        <v>2015</v>
      </c>
      <c r="D124" s="7" t="s">
        <v>21</v>
      </c>
      <c r="E124" s="7" t="s">
        <v>21</v>
      </c>
      <c r="F124" s="7" t="s">
        <v>12</v>
      </c>
      <c r="G124" s="7" t="n">
        <v>2</v>
      </c>
      <c r="H124" s="7" t="n">
        <v>0</v>
      </c>
      <c r="I124" s="7" t="n">
        <v>-107.309997558594</v>
      </c>
      <c r="J124" s="7" t="n">
        <v>2.92000007629395</v>
      </c>
      <c r="K124" s="7" t="n">
        <v>-120.889999389648</v>
      </c>
      <c r="L124" s="7" t="n">
        <v>162.699996948242</v>
      </c>
      <c r="M124" s="7" t="n">
        <v>-1</v>
      </c>
      <c r="N124" s="7" t="n">
        <v>0</v>
      </c>
      <c r="O124" s="7" t="n">
        <v>0</v>
      </c>
      <c r="P124" s="7" t="s">
        <v>21</v>
      </c>
      <c r="Q124" s="7" t="s">
        <v>21</v>
      </c>
      <c r="R124" s="7" t="n">
        <v>1</v>
      </c>
      <c r="S124" s="7" t="n">
        <v>3</v>
      </c>
      <c r="T124" s="7" t="n">
        <v>1092616192</v>
      </c>
      <c r="U124" s="7" t="n">
        <v>1114636288</v>
      </c>
      <c r="V124" s="7" t="n">
        <v>0</v>
      </c>
    </row>
    <row r="125" spans="1:22">
      <c r="A125" t="s">
        <v>4</v>
      </c>
      <c r="B125" s="4" t="s">
        <v>5</v>
      </c>
      <c r="C125" s="4" t="s">
        <v>10</v>
      </c>
      <c r="D125" s="4" t="s">
        <v>6</v>
      </c>
      <c r="E125" s="4" t="s">
        <v>6</v>
      </c>
      <c r="F125" s="4" t="s">
        <v>6</v>
      </c>
      <c r="G125" s="4" t="s">
        <v>13</v>
      </c>
      <c r="H125" s="4" t="s">
        <v>9</v>
      </c>
      <c r="I125" s="4" t="s">
        <v>27</v>
      </c>
      <c r="J125" s="4" t="s">
        <v>27</v>
      </c>
      <c r="K125" s="4" t="s">
        <v>27</v>
      </c>
      <c r="L125" s="4" t="s">
        <v>27</v>
      </c>
      <c r="M125" s="4" t="s">
        <v>27</v>
      </c>
      <c r="N125" s="4" t="s">
        <v>27</v>
      </c>
      <c r="O125" s="4" t="s">
        <v>27</v>
      </c>
      <c r="P125" s="4" t="s">
        <v>6</v>
      </c>
      <c r="Q125" s="4" t="s">
        <v>6</v>
      </c>
      <c r="R125" s="4" t="s">
        <v>9</v>
      </c>
      <c r="S125" s="4" t="s">
        <v>13</v>
      </c>
      <c r="T125" s="4" t="s">
        <v>9</v>
      </c>
      <c r="U125" s="4" t="s">
        <v>9</v>
      </c>
      <c r="V125" s="4" t="s">
        <v>10</v>
      </c>
    </row>
    <row r="126" spans="1:22">
      <c r="A126" t="n">
        <v>7101</v>
      </c>
      <c r="B126" s="21" t="n">
        <v>19</v>
      </c>
      <c r="C126" s="7" t="n">
        <v>2020</v>
      </c>
      <c r="D126" s="7" t="s">
        <v>21</v>
      </c>
      <c r="E126" s="7" t="s">
        <v>21</v>
      </c>
      <c r="F126" s="7" t="s">
        <v>15</v>
      </c>
      <c r="G126" s="7" t="n">
        <v>2</v>
      </c>
      <c r="H126" s="7" t="n">
        <v>0</v>
      </c>
      <c r="I126" s="7" t="n">
        <v>-337.619995117188</v>
      </c>
      <c r="J126" s="7" t="n">
        <v>16.9099998474121</v>
      </c>
      <c r="K126" s="7" t="n">
        <v>393.609985351563</v>
      </c>
      <c r="L126" s="7" t="n">
        <v>327.299987792969</v>
      </c>
      <c r="M126" s="7" t="n">
        <v>-1</v>
      </c>
      <c r="N126" s="7" t="n">
        <v>0</v>
      </c>
      <c r="O126" s="7" t="n">
        <v>0</v>
      </c>
      <c r="P126" s="7" t="s">
        <v>21</v>
      </c>
      <c r="Q126" s="7" t="s">
        <v>21</v>
      </c>
      <c r="R126" s="7" t="n">
        <v>1</v>
      </c>
      <c r="S126" s="7" t="n">
        <v>1</v>
      </c>
      <c r="T126" s="7" t="n">
        <v>1092616192</v>
      </c>
      <c r="U126" s="7" t="n">
        <v>1114636288</v>
      </c>
      <c r="V126" s="7" t="n">
        <v>0</v>
      </c>
    </row>
    <row r="127" spans="1:22">
      <c r="A127" t="s">
        <v>4</v>
      </c>
      <c r="B127" s="4" t="s">
        <v>5</v>
      </c>
      <c r="C127" s="4" t="s">
        <v>10</v>
      </c>
      <c r="D127" s="4" t="s">
        <v>6</v>
      </c>
      <c r="E127" s="4" t="s">
        <v>6</v>
      </c>
      <c r="F127" s="4" t="s">
        <v>6</v>
      </c>
      <c r="G127" s="4" t="s">
        <v>13</v>
      </c>
      <c r="H127" s="4" t="s">
        <v>9</v>
      </c>
      <c r="I127" s="4" t="s">
        <v>27</v>
      </c>
      <c r="J127" s="4" t="s">
        <v>27</v>
      </c>
      <c r="K127" s="4" t="s">
        <v>27</v>
      </c>
      <c r="L127" s="4" t="s">
        <v>27</v>
      </c>
      <c r="M127" s="4" t="s">
        <v>27</v>
      </c>
      <c r="N127" s="4" t="s">
        <v>27</v>
      </c>
      <c r="O127" s="4" t="s">
        <v>27</v>
      </c>
      <c r="P127" s="4" t="s">
        <v>6</v>
      </c>
      <c r="Q127" s="4" t="s">
        <v>6</v>
      </c>
      <c r="R127" s="4" t="s">
        <v>9</v>
      </c>
      <c r="S127" s="4" t="s">
        <v>13</v>
      </c>
      <c r="T127" s="4" t="s">
        <v>9</v>
      </c>
      <c r="U127" s="4" t="s">
        <v>9</v>
      </c>
      <c r="V127" s="4" t="s">
        <v>10</v>
      </c>
    </row>
    <row r="128" spans="1:22">
      <c r="A128" t="n">
        <v>7167</v>
      </c>
      <c r="B128" s="21" t="n">
        <v>19</v>
      </c>
      <c r="C128" s="7" t="n">
        <v>2021</v>
      </c>
      <c r="D128" s="7" t="s">
        <v>21</v>
      </c>
      <c r="E128" s="7" t="s">
        <v>21</v>
      </c>
      <c r="F128" s="7" t="s">
        <v>16</v>
      </c>
      <c r="G128" s="7" t="n">
        <v>2</v>
      </c>
      <c r="H128" s="7" t="n">
        <v>0</v>
      </c>
      <c r="I128" s="7" t="n">
        <v>-269.019989013672</v>
      </c>
      <c r="J128" s="7" t="n">
        <v>2.88000011444092</v>
      </c>
      <c r="K128" s="7" t="n">
        <v>279.359985351563</v>
      </c>
      <c r="L128" s="7" t="n">
        <v>169.5</v>
      </c>
      <c r="M128" s="7" t="n">
        <v>-1</v>
      </c>
      <c r="N128" s="7" t="n">
        <v>0</v>
      </c>
      <c r="O128" s="7" t="n">
        <v>0</v>
      </c>
      <c r="P128" s="7" t="s">
        <v>21</v>
      </c>
      <c r="Q128" s="7" t="s">
        <v>21</v>
      </c>
      <c r="R128" s="7" t="n">
        <v>1</v>
      </c>
      <c r="S128" s="7" t="n">
        <v>2</v>
      </c>
      <c r="T128" s="7" t="n">
        <v>1092616192</v>
      </c>
      <c r="U128" s="7" t="n">
        <v>1114636288</v>
      </c>
      <c r="V128" s="7" t="n">
        <v>0</v>
      </c>
    </row>
    <row r="129" spans="1:22">
      <c r="A129" t="s">
        <v>4</v>
      </c>
      <c r="B129" s="4" t="s">
        <v>5</v>
      </c>
      <c r="C129" s="4" t="s">
        <v>10</v>
      </c>
      <c r="D129" s="4" t="s">
        <v>6</v>
      </c>
      <c r="E129" s="4" t="s">
        <v>6</v>
      </c>
      <c r="F129" s="4" t="s">
        <v>6</v>
      </c>
      <c r="G129" s="4" t="s">
        <v>13</v>
      </c>
      <c r="H129" s="4" t="s">
        <v>9</v>
      </c>
      <c r="I129" s="4" t="s">
        <v>27</v>
      </c>
      <c r="J129" s="4" t="s">
        <v>27</v>
      </c>
      <c r="K129" s="4" t="s">
        <v>27</v>
      </c>
      <c r="L129" s="4" t="s">
        <v>27</v>
      </c>
      <c r="M129" s="4" t="s">
        <v>27</v>
      </c>
      <c r="N129" s="4" t="s">
        <v>27</v>
      </c>
      <c r="O129" s="4" t="s">
        <v>27</v>
      </c>
      <c r="P129" s="4" t="s">
        <v>6</v>
      </c>
      <c r="Q129" s="4" t="s">
        <v>6</v>
      </c>
      <c r="R129" s="4" t="s">
        <v>9</v>
      </c>
      <c r="S129" s="4" t="s">
        <v>13</v>
      </c>
      <c r="T129" s="4" t="s">
        <v>9</v>
      </c>
      <c r="U129" s="4" t="s">
        <v>9</v>
      </c>
      <c r="V129" s="4" t="s">
        <v>10</v>
      </c>
    </row>
    <row r="130" spans="1:22">
      <c r="A130" t="n">
        <v>7233</v>
      </c>
      <c r="B130" s="21" t="n">
        <v>19</v>
      </c>
      <c r="C130" s="7" t="n">
        <v>2022</v>
      </c>
      <c r="D130" s="7" t="s">
        <v>21</v>
      </c>
      <c r="E130" s="7" t="s">
        <v>21</v>
      </c>
      <c r="F130" s="7" t="s">
        <v>11</v>
      </c>
      <c r="G130" s="7" t="n">
        <v>2</v>
      </c>
      <c r="H130" s="7" t="n">
        <v>0</v>
      </c>
      <c r="I130" s="7" t="n">
        <v>-381.980010986328</v>
      </c>
      <c r="J130" s="7" t="n">
        <v>3.72000002861023</v>
      </c>
      <c r="K130" s="7" t="n">
        <v>237.740005493164</v>
      </c>
      <c r="L130" s="7" t="n">
        <v>137.800003051758</v>
      </c>
      <c r="M130" s="7" t="n">
        <v>-1</v>
      </c>
      <c r="N130" s="7" t="n">
        <v>0</v>
      </c>
      <c r="O130" s="7" t="n">
        <v>0</v>
      </c>
      <c r="P130" s="7" t="s">
        <v>21</v>
      </c>
      <c r="Q130" s="7" t="s">
        <v>21</v>
      </c>
      <c r="R130" s="7" t="n">
        <v>1</v>
      </c>
      <c r="S130" s="7" t="n">
        <v>0</v>
      </c>
      <c r="T130" s="7" t="n">
        <v>1092616192</v>
      </c>
      <c r="U130" s="7" t="n">
        <v>1114636288</v>
      </c>
      <c r="V130" s="7" t="n">
        <v>0</v>
      </c>
    </row>
    <row r="131" spans="1:22">
      <c r="A131" t="s">
        <v>4</v>
      </c>
      <c r="B131" s="4" t="s">
        <v>5</v>
      </c>
      <c r="C131" s="4" t="s">
        <v>10</v>
      </c>
      <c r="D131" s="4" t="s">
        <v>6</v>
      </c>
      <c r="E131" s="4" t="s">
        <v>6</v>
      </c>
      <c r="F131" s="4" t="s">
        <v>6</v>
      </c>
      <c r="G131" s="4" t="s">
        <v>13</v>
      </c>
      <c r="H131" s="4" t="s">
        <v>9</v>
      </c>
      <c r="I131" s="4" t="s">
        <v>27</v>
      </c>
      <c r="J131" s="4" t="s">
        <v>27</v>
      </c>
      <c r="K131" s="4" t="s">
        <v>27</v>
      </c>
      <c r="L131" s="4" t="s">
        <v>27</v>
      </c>
      <c r="M131" s="4" t="s">
        <v>27</v>
      </c>
      <c r="N131" s="4" t="s">
        <v>27</v>
      </c>
      <c r="O131" s="4" t="s">
        <v>27</v>
      </c>
      <c r="P131" s="4" t="s">
        <v>6</v>
      </c>
      <c r="Q131" s="4" t="s">
        <v>6</v>
      </c>
      <c r="R131" s="4" t="s">
        <v>9</v>
      </c>
      <c r="S131" s="4" t="s">
        <v>13</v>
      </c>
      <c r="T131" s="4" t="s">
        <v>9</v>
      </c>
      <c r="U131" s="4" t="s">
        <v>9</v>
      </c>
      <c r="V131" s="4" t="s">
        <v>10</v>
      </c>
    </row>
    <row r="132" spans="1:22">
      <c r="A132" t="n">
        <v>7295</v>
      </c>
      <c r="B132" s="21" t="n">
        <v>19</v>
      </c>
      <c r="C132" s="7" t="n">
        <v>2023</v>
      </c>
      <c r="D132" s="7" t="s">
        <v>21</v>
      </c>
      <c r="E132" s="7" t="s">
        <v>21</v>
      </c>
      <c r="F132" s="7" t="s">
        <v>15</v>
      </c>
      <c r="G132" s="7" t="n">
        <v>2</v>
      </c>
      <c r="H132" s="7" t="n">
        <v>0</v>
      </c>
      <c r="I132" s="7" t="n">
        <v>-336.440002441406</v>
      </c>
      <c r="J132" s="7" t="n">
        <v>1.66999995708466</v>
      </c>
      <c r="K132" s="7" t="n">
        <v>147.660003662109</v>
      </c>
      <c r="L132" s="7" t="n">
        <v>-15.8999996185303</v>
      </c>
      <c r="M132" s="7" t="n">
        <v>-1</v>
      </c>
      <c r="N132" s="7" t="n">
        <v>0</v>
      </c>
      <c r="O132" s="7" t="n">
        <v>0</v>
      </c>
      <c r="P132" s="7" t="s">
        <v>21</v>
      </c>
      <c r="Q132" s="7" t="s">
        <v>21</v>
      </c>
      <c r="R132" s="7" t="n">
        <v>1</v>
      </c>
      <c r="S132" s="7" t="n">
        <v>1</v>
      </c>
      <c r="T132" s="7" t="n">
        <v>1092616192</v>
      </c>
      <c r="U132" s="7" t="n">
        <v>1114636288</v>
      </c>
      <c r="V132" s="7" t="n">
        <v>0</v>
      </c>
    </row>
    <row r="133" spans="1:22">
      <c r="A133" t="s">
        <v>4</v>
      </c>
      <c r="B133" s="4" t="s">
        <v>5</v>
      </c>
      <c r="C133" s="4" t="s">
        <v>10</v>
      </c>
      <c r="D133" s="4" t="s">
        <v>6</v>
      </c>
      <c r="E133" s="4" t="s">
        <v>6</v>
      </c>
      <c r="F133" s="4" t="s">
        <v>6</v>
      </c>
      <c r="G133" s="4" t="s">
        <v>13</v>
      </c>
      <c r="H133" s="4" t="s">
        <v>9</v>
      </c>
      <c r="I133" s="4" t="s">
        <v>27</v>
      </c>
      <c r="J133" s="4" t="s">
        <v>27</v>
      </c>
      <c r="K133" s="4" t="s">
        <v>27</v>
      </c>
      <c r="L133" s="4" t="s">
        <v>27</v>
      </c>
      <c r="M133" s="4" t="s">
        <v>27</v>
      </c>
      <c r="N133" s="4" t="s">
        <v>27</v>
      </c>
      <c r="O133" s="4" t="s">
        <v>27</v>
      </c>
      <c r="P133" s="4" t="s">
        <v>6</v>
      </c>
      <c r="Q133" s="4" t="s">
        <v>6</v>
      </c>
      <c r="R133" s="4" t="s">
        <v>9</v>
      </c>
      <c r="S133" s="4" t="s">
        <v>13</v>
      </c>
      <c r="T133" s="4" t="s">
        <v>9</v>
      </c>
      <c r="U133" s="4" t="s">
        <v>9</v>
      </c>
      <c r="V133" s="4" t="s">
        <v>10</v>
      </c>
    </row>
    <row r="134" spans="1:22">
      <c r="A134" t="n">
        <v>7361</v>
      </c>
      <c r="B134" s="21" t="n">
        <v>19</v>
      </c>
      <c r="C134" s="7" t="n">
        <v>2024</v>
      </c>
      <c r="D134" s="7" t="s">
        <v>21</v>
      </c>
      <c r="E134" s="7" t="s">
        <v>21</v>
      </c>
      <c r="F134" s="7" t="s">
        <v>17</v>
      </c>
      <c r="G134" s="7" t="n">
        <v>2</v>
      </c>
      <c r="H134" s="7" t="n">
        <v>0</v>
      </c>
      <c r="I134" s="7" t="n">
        <v>-316.450012207031</v>
      </c>
      <c r="J134" s="7" t="n">
        <v>1.79999995231628</v>
      </c>
      <c r="K134" s="7" t="n">
        <v>-3.36999988555908</v>
      </c>
      <c r="L134" s="7" t="n">
        <v>0.899999976158142</v>
      </c>
      <c r="M134" s="7" t="n">
        <v>-1</v>
      </c>
      <c r="N134" s="7" t="n">
        <v>0</v>
      </c>
      <c r="O134" s="7" t="n">
        <v>0</v>
      </c>
      <c r="P134" s="7" t="s">
        <v>21</v>
      </c>
      <c r="Q134" s="7" t="s">
        <v>21</v>
      </c>
      <c r="R134" s="7" t="n">
        <v>1</v>
      </c>
      <c r="S134" s="7" t="n">
        <v>4</v>
      </c>
      <c r="T134" s="7" t="n">
        <v>1092616192</v>
      </c>
      <c r="U134" s="7" t="n">
        <v>1114636288</v>
      </c>
      <c r="V134" s="7" t="n">
        <v>0</v>
      </c>
    </row>
    <row r="135" spans="1:22">
      <c r="A135" t="s">
        <v>4</v>
      </c>
      <c r="B135" s="4" t="s">
        <v>5</v>
      </c>
      <c r="C135" s="4" t="s">
        <v>10</v>
      </c>
      <c r="D135" s="4" t="s">
        <v>6</v>
      </c>
      <c r="E135" s="4" t="s">
        <v>6</v>
      </c>
      <c r="F135" s="4" t="s">
        <v>6</v>
      </c>
      <c r="G135" s="4" t="s">
        <v>13</v>
      </c>
      <c r="H135" s="4" t="s">
        <v>9</v>
      </c>
      <c r="I135" s="4" t="s">
        <v>27</v>
      </c>
      <c r="J135" s="4" t="s">
        <v>27</v>
      </c>
      <c r="K135" s="4" t="s">
        <v>27</v>
      </c>
      <c r="L135" s="4" t="s">
        <v>27</v>
      </c>
      <c r="M135" s="4" t="s">
        <v>27</v>
      </c>
      <c r="N135" s="4" t="s">
        <v>27</v>
      </c>
      <c r="O135" s="4" t="s">
        <v>27</v>
      </c>
      <c r="P135" s="4" t="s">
        <v>6</v>
      </c>
      <c r="Q135" s="4" t="s">
        <v>6</v>
      </c>
      <c r="R135" s="4" t="s">
        <v>9</v>
      </c>
      <c r="S135" s="4" t="s">
        <v>13</v>
      </c>
      <c r="T135" s="4" t="s">
        <v>9</v>
      </c>
      <c r="U135" s="4" t="s">
        <v>9</v>
      </c>
      <c r="V135" s="4" t="s">
        <v>10</v>
      </c>
    </row>
    <row r="136" spans="1:22">
      <c r="A136" t="n">
        <v>7427</v>
      </c>
      <c r="B136" s="21" t="n">
        <v>19</v>
      </c>
      <c r="C136" s="7" t="n">
        <v>2025</v>
      </c>
      <c r="D136" s="7" t="s">
        <v>21</v>
      </c>
      <c r="E136" s="7" t="s">
        <v>21</v>
      </c>
      <c r="F136" s="7" t="s">
        <v>16</v>
      </c>
      <c r="G136" s="7" t="n">
        <v>2</v>
      </c>
      <c r="H136" s="7" t="n">
        <v>0</v>
      </c>
      <c r="I136" s="7" t="n">
        <v>-191.940002441406</v>
      </c>
      <c r="J136" s="7" t="n">
        <v>3.40000009536743</v>
      </c>
      <c r="K136" s="7" t="n">
        <v>42.7599983215332</v>
      </c>
      <c r="L136" s="7" t="n">
        <v>296.799987792969</v>
      </c>
      <c r="M136" s="7" t="n">
        <v>-1</v>
      </c>
      <c r="N136" s="7" t="n">
        <v>0</v>
      </c>
      <c r="O136" s="7" t="n">
        <v>0</v>
      </c>
      <c r="P136" s="7" t="s">
        <v>21</v>
      </c>
      <c r="Q136" s="7" t="s">
        <v>21</v>
      </c>
      <c r="R136" s="7" t="n">
        <v>1</v>
      </c>
      <c r="S136" s="7" t="n">
        <v>2</v>
      </c>
      <c r="T136" s="7" t="n">
        <v>1092616192</v>
      </c>
      <c r="U136" s="7" t="n">
        <v>1114636288</v>
      </c>
      <c r="V136" s="7" t="n">
        <v>0</v>
      </c>
    </row>
    <row r="137" spans="1:22">
      <c r="A137" t="s">
        <v>4</v>
      </c>
      <c r="B137" s="4" t="s">
        <v>5</v>
      </c>
      <c r="C137" s="4" t="s">
        <v>10</v>
      </c>
      <c r="D137" s="4" t="s">
        <v>6</v>
      </c>
      <c r="E137" s="4" t="s">
        <v>6</v>
      </c>
      <c r="F137" s="4" t="s">
        <v>6</v>
      </c>
      <c r="G137" s="4" t="s">
        <v>13</v>
      </c>
      <c r="H137" s="4" t="s">
        <v>9</v>
      </c>
      <c r="I137" s="4" t="s">
        <v>27</v>
      </c>
      <c r="J137" s="4" t="s">
        <v>27</v>
      </c>
      <c r="K137" s="4" t="s">
        <v>27</v>
      </c>
      <c r="L137" s="4" t="s">
        <v>27</v>
      </c>
      <c r="M137" s="4" t="s">
        <v>27</v>
      </c>
      <c r="N137" s="4" t="s">
        <v>27</v>
      </c>
      <c r="O137" s="4" t="s">
        <v>27</v>
      </c>
      <c r="P137" s="4" t="s">
        <v>6</v>
      </c>
      <c r="Q137" s="4" t="s">
        <v>6</v>
      </c>
      <c r="R137" s="4" t="s">
        <v>9</v>
      </c>
      <c r="S137" s="4" t="s">
        <v>13</v>
      </c>
      <c r="T137" s="4" t="s">
        <v>9</v>
      </c>
      <c r="U137" s="4" t="s">
        <v>9</v>
      </c>
      <c r="V137" s="4" t="s">
        <v>10</v>
      </c>
    </row>
    <row r="138" spans="1:22">
      <c r="A138" t="n">
        <v>7493</v>
      </c>
      <c r="B138" s="21" t="n">
        <v>19</v>
      </c>
      <c r="C138" s="7" t="n">
        <v>2026</v>
      </c>
      <c r="D138" s="7" t="s">
        <v>21</v>
      </c>
      <c r="E138" s="7" t="s">
        <v>21</v>
      </c>
      <c r="F138" s="7" t="s">
        <v>12</v>
      </c>
      <c r="G138" s="7" t="n">
        <v>2</v>
      </c>
      <c r="H138" s="7" t="n">
        <v>0</v>
      </c>
      <c r="I138" s="7" t="n">
        <v>-118.580001831055</v>
      </c>
      <c r="J138" s="7" t="n">
        <v>5.63000011444092</v>
      </c>
      <c r="K138" s="7" t="n">
        <v>41.6100006103516</v>
      </c>
      <c r="L138" s="7" t="n">
        <v>297.600006103516</v>
      </c>
      <c r="M138" s="7" t="n">
        <v>-1</v>
      </c>
      <c r="N138" s="7" t="n">
        <v>0</v>
      </c>
      <c r="O138" s="7" t="n">
        <v>0</v>
      </c>
      <c r="P138" s="7" t="s">
        <v>21</v>
      </c>
      <c r="Q138" s="7" t="s">
        <v>21</v>
      </c>
      <c r="R138" s="7" t="n">
        <v>1</v>
      </c>
      <c r="S138" s="7" t="n">
        <v>3</v>
      </c>
      <c r="T138" s="7" t="n">
        <v>1092616192</v>
      </c>
      <c r="U138" s="7" t="n">
        <v>1114636288</v>
      </c>
      <c r="V138" s="7" t="n">
        <v>0</v>
      </c>
    </row>
    <row r="139" spans="1:22">
      <c r="A139" t="s">
        <v>4</v>
      </c>
      <c r="B139" s="4" t="s">
        <v>5</v>
      </c>
      <c r="C139" s="4" t="s">
        <v>10</v>
      </c>
      <c r="D139" s="4" t="s">
        <v>6</v>
      </c>
      <c r="E139" s="4" t="s">
        <v>6</v>
      </c>
      <c r="F139" s="4" t="s">
        <v>6</v>
      </c>
      <c r="G139" s="4" t="s">
        <v>13</v>
      </c>
      <c r="H139" s="4" t="s">
        <v>9</v>
      </c>
      <c r="I139" s="4" t="s">
        <v>27</v>
      </c>
      <c r="J139" s="4" t="s">
        <v>27</v>
      </c>
      <c r="K139" s="4" t="s">
        <v>27</v>
      </c>
      <c r="L139" s="4" t="s">
        <v>27</v>
      </c>
      <c r="M139" s="4" t="s">
        <v>27</v>
      </c>
      <c r="N139" s="4" t="s">
        <v>27</v>
      </c>
      <c r="O139" s="4" t="s">
        <v>27</v>
      </c>
      <c r="P139" s="4" t="s">
        <v>6</v>
      </c>
      <c r="Q139" s="4" t="s">
        <v>6</v>
      </c>
      <c r="R139" s="4" t="s">
        <v>9</v>
      </c>
      <c r="S139" s="4" t="s">
        <v>13</v>
      </c>
      <c r="T139" s="4" t="s">
        <v>9</v>
      </c>
      <c r="U139" s="4" t="s">
        <v>9</v>
      </c>
      <c r="V139" s="4" t="s">
        <v>10</v>
      </c>
    </row>
    <row r="140" spans="1:22">
      <c r="A140" t="n">
        <v>7555</v>
      </c>
      <c r="B140" s="21" t="n">
        <v>19</v>
      </c>
      <c r="C140" s="7" t="n">
        <v>2027</v>
      </c>
      <c r="D140" s="7" t="s">
        <v>21</v>
      </c>
      <c r="E140" s="7" t="s">
        <v>21</v>
      </c>
      <c r="F140" s="7" t="s">
        <v>12</v>
      </c>
      <c r="G140" s="7" t="n">
        <v>2</v>
      </c>
      <c r="H140" s="7" t="n">
        <v>0</v>
      </c>
      <c r="I140" s="7" t="n">
        <v>-210.020004272461</v>
      </c>
      <c r="J140" s="7" t="n">
        <v>5.76000022888184</v>
      </c>
      <c r="K140" s="7" t="n">
        <v>174.339996337891</v>
      </c>
      <c r="L140" s="7" t="n">
        <v>345.799987792969</v>
      </c>
      <c r="M140" s="7" t="n">
        <v>-1</v>
      </c>
      <c r="N140" s="7" t="n">
        <v>0</v>
      </c>
      <c r="O140" s="7" t="n">
        <v>0</v>
      </c>
      <c r="P140" s="7" t="s">
        <v>21</v>
      </c>
      <c r="Q140" s="7" t="s">
        <v>21</v>
      </c>
      <c r="R140" s="7" t="n">
        <v>1</v>
      </c>
      <c r="S140" s="7" t="n">
        <v>3</v>
      </c>
      <c r="T140" s="7" t="n">
        <v>1092616192</v>
      </c>
      <c r="U140" s="7" t="n">
        <v>1114636288</v>
      </c>
      <c r="V140" s="7" t="n">
        <v>0</v>
      </c>
    </row>
    <row r="141" spans="1:22">
      <c r="A141" t="s">
        <v>4</v>
      </c>
      <c r="B141" s="4" t="s">
        <v>5</v>
      </c>
      <c r="C141" s="4" t="s">
        <v>10</v>
      </c>
      <c r="D141" s="4" t="s">
        <v>6</v>
      </c>
      <c r="E141" s="4" t="s">
        <v>6</v>
      </c>
      <c r="F141" s="4" t="s">
        <v>6</v>
      </c>
      <c r="G141" s="4" t="s">
        <v>13</v>
      </c>
      <c r="H141" s="4" t="s">
        <v>9</v>
      </c>
      <c r="I141" s="4" t="s">
        <v>27</v>
      </c>
      <c r="J141" s="4" t="s">
        <v>27</v>
      </c>
      <c r="K141" s="4" t="s">
        <v>27</v>
      </c>
      <c r="L141" s="4" t="s">
        <v>27</v>
      </c>
      <c r="M141" s="4" t="s">
        <v>27</v>
      </c>
      <c r="N141" s="4" t="s">
        <v>27</v>
      </c>
      <c r="O141" s="4" t="s">
        <v>27</v>
      </c>
      <c r="P141" s="4" t="s">
        <v>6</v>
      </c>
      <c r="Q141" s="4" t="s">
        <v>6</v>
      </c>
      <c r="R141" s="4" t="s">
        <v>9</v>
      </c>
      <c r="S141" s="4" t="s">
        <v>13</v>
      </c>
      <c r="T141" s="4" t="s">
        <v>9</v>
      </c>
      <c r="U141" s="4" t="s">
        <v>9</v>
      </c>
      <c r="V141" s="4" t="s">
        <v>10</v>
      </c>
    </row>
    <row r="142" spans="1:22">
      <c r="A142" t="n">
        <v>7617</v>
      </c>
      <c r="B142" s="21" t="n">
        <v>19</v>
      </c>
      <c r="C142" s="7" t="n">
        <v>2028</v>
      </c>
      <c r="D142" s="7" t="s">
        <v>21</v>
      </c>
      <c r="E142" s="7" t="s">
        <v>21</v>
      </c>
      <c r="F142" s="7" t="s">
        <v>15</v>
      </c>
      <c r="G142" s="7" t="n">
        <v>2</v>
      </c>
      <c r="H142" s="7" t="n">
        <v>0</v>
      </c>
      <c r="I142" s="7" t="n">
        <v>-164.259994506836</v>
      </c>
      <c r="J142" s="7" t="n">
        <v>2.73000001907349</v>
      </c>
      <c r="K142" s="7" t="n">
        <v>275.220001220703</v>
      </c>
      <c r="L142" s="7" t="n">
        <v>305.5</v>
      </c>
      <c r="M142" s="7" t="n">
        <v>-1</v>
      </c>
      <c r="N142" s="7" t="n">
        <v>0</v>
      </c>
      <c r="O142" s="7" t="n">
        <v>0</v>
      </c>
      <c r="P142" s="7" t="s">
        <v>21</v>
      </c>
      <c r="Q142" s="7" t="s">
        <v>21</v>
      </c>
      <c r="R142" s="7" t="n">
        <v>1</v>
      </c>
      <c r="S142" s="7" t="n">
        <v>1</v>
      </c>
      <c r="T142" s="7" t="n">
        <v>1092616192</v>
      </c>
      <c r="U142" s="7" t="n">
        <v>1114636288</v>
      </c>
      <c r="V142" s="7" t="n">
        <v>0</v>
      </c>
    </row>
    <row r="143" spans="1:22">
      <c r="A143" t="s">
        <v>4</v>
      </c>
      <c r="B143" s="4" t="s">
        <v>5</v>
      </c>
      <c r="C143" s="4" t="s">
        <v>10</v>
      </c>
      <c r="D143" s="4" t="s">
        <v>6</v>
      </c>
      <c r="E143" s="4" t="s">
        <v>6</v>
      </c>
      <c r="F143" s="4" t="s">
        <v>6</v>
      </c>
      <c r="G143" s="4" t="s">
        <v>13</v>
      </c>
      <c r="H143" s="4" t="s">
        <v>9</v>
      </c>
      <c r="I143" s="4" t="s">
        <v>27</v>
      </c>
      <c r="J143" s="4" t="s">
        <v>27</v>
      </c>
      <c r="K143" s="4" t="s">
        <v>27</v>
      </c>
      <c r="L143" s="4" t="s">
        <v>27</v>
      </c>
      <c r="M143" s="4" t="s">
        <v>27</v>
      </c>
      <c r="N143" s="4" t="s">
        <v>27</v>
      </c>
      <c r="O143" s="4" t="s">
        <v>27</v>
      </c>
      <c r="P143" s="4" t="s">
        <v>6</v>
      </c>
      <c r="Q143" s="4" t="s">
        <v>6</v>
      </c>
      <c r="R143" s="4" t="s">
        <v>9</v>
      </c>
      <c r="S143" s="4" t="s">
        <v>13</v>
      </c>
      <c r="T143" s="4" t="s">
        <v>9</v>
      </c>
      <c r="U143" s="4" t="s">
        <v>9</v>
      </c>
      <c r="V143" s="4" t="s">
        <v>10</v>
      </c>
    </row>
    <row r="144" spans="1:22">
      <c r="A144" t="n">
        <v>7683</v>
      </c>
      <c r="B144" s="21" t="n">
        <v>19</v>
      </c>
      <c r="C144" s="7" t="n">
        <v>2029</v>
      </c>
      <c r="D144" s="7" t="s">
        <v>21</v>
      </c>
      <c r="E144" s="7" t="s">
        <v>21</v>
      </c>
      <c r="F144" s="7" t="s">
        <v>17</v>
      </c>
      <c r="G144" s="7" t="n">
        <v>2</v>
      </c>
      <c r="H144" s="7" t="n">
        <v>0</v>
      </c>
      <c r="I144" s="7" t="n">
        <v>-187.940002441406</v>
      </c>
      <c r="J144" s="7" t="n">
        <v>-0.850000023841858</v>
      </c>
      <c r="K144" s="7" t="n">
        <v>339.029998779297</v>
      </c>
      <c r="L144" s="7" t="n">
        <v>248.300003051758</v>
      </c>
      <c r="M144" s="7" t="n">
        <v>-1</v>
      </c>
      <c r="N144" s="7" t="n">
        <v>0</v>
      </c>
      <c r="O144" s="7" t="n">
        <v>0</v>
      </c>
      <c r="P144" s="7" t="s">
        <v>21</v>
      </c>
      <c r="Q144" s="7" t="s">
        <v>21</v>
      </c>
      <c r="R144" s="7" t="n">
        <v>1</v>
      </c>
      <c r="S144" s="7" t="n">
        <v>4</v>
      </c>
      <c r="T144" s="7" t="n">
        <v>1092616192</v>
      </c>
      <c r="U144" s="7" t="n">
        <v>1114636288</v>
      </c>
      <c r="V144" s="7" t="n">
        <v>0</v>
      </c>
    </row>
    <row r="145" spans="1:22">
      <c r="A145" t="s">
        <v>4</v>
      </c>
      <c r="B145" s="4" t="s">
        <v>5</v>
      </c>
      <c r="C145" s="4" t="s">
        <v>10</v>
      </c>
      <c r="D145" s="4" t="s">
        <v>6</v>
      </c>
      <c r="E145" s="4" t="s">
        <v>6</v>
      </c>
      <c r="F145" s="4" t="s">
        <v>6</v>
      </c>
      <c r="G145" s="4" t="s">
        <v>13</v>
      </c>
      <c r="H145" s="4" t="s">
        <v>9</v>
      </c>
      <c r="I145" s="4" t="s">
        <v>27</v>
      </c>
      <c r="J145" s="4" t="s">
        <v>27</v>
      </c>
      <c r="K145" s="4" t="s">
        <v>27</v>
      </c>
      <c r="L145" s="4" t="s">
        <v>27</v>
      </c>
      <c r="M145" s="4" t="s">
        <v>27</v>
      </c>
      <c r="N145" s="4" t="s">
        <v>27</v>
      </c>
      <c r="O145" s="4" t="s">
        <v>27</v>
      </c>
      <c r="P145" s="4" t="s">
        <v>6</v>
      </c>
      <c r="Q145" s="4" t="s">
        <v>6</v>
      </c>
      <c r="R145" s="4" t="s">
        <v>9</v>
      </c>
      <c r="S145" s="4" t="s">
        <v>13</v>
      </c>
      <c r="T145" s="4" t="s">
        <v>9</v>
      </c>
      <c r="U145" s="4" t="s">
        <v>9</v>
      </c>
      <c r="V145" s="4" t="s">
        <v>10</v>
      </c>
    </row>
    <row r="146" spans="1:22">
      <c r="A146" t="n">
        <v>7749</v>
      </c>
      <c r="B146" s="21" t="n">
        <v>19</v>
      </c>
      <c r="C146" s="7" t="n">
        <v>2030</v>
      </c>
      <c r="D146" s="7" t="s">
        <v>21</v>
      </c>
      <c r="E146" s="7" t="s">
        <v>21</v>
      </c>
      <c r="F146" s="7" t="s">
        <v>18</v>
      </c>
      <c r="G146" s="7" t="n">
        <v>2</v>
      </c>
      <c r="H146" s="7" t="n">
        <v>268435456</v>
      </c>
      <c r="I146" s="7" t="n">
        <v>299.350006103516</v>
      </c>
      <c r="J146" s="7" t="n">
        <v>4.30000019073486</v>
      </c>
      <c r="K146" s="7" t="n">
        <v>55.9000015258789</v>
      </c>
      <c r="L146" s="7" t="n">
        <v>207.600006103516</v>
      </c>
      <c r="M146" s="7" t="n">
        <v>-1</v>
      </c>
      <c r="N146" s="7" t="n">
        <v>0</v>
      </c>
      <c r="O146" s="7" t="n">
        <v>0</v>
      </c>
      <c r="P146" s="7" t="s">
        <v>21</v>
      </c>
      <c r="Q146" s="7" t="s">
        <v>21</v>
      </c>
      <c r="R146" s="7" t="n">
        <v>1</v>
      </c>
      <c r="S146" s="7" t="n">
        <v>5</v>
      </c>
      <c r="T146" s="7" t="n">
        <v>1092616192</v>
      </c>
      <c r="U146" s="7" t="n">
        <v>1114636288</v>
      </c>
      <c r="V146" s="7" t="n">
        <v>0</v>
      </c>
    </row>
    <row r="147" spans="1:22">
      <c r="A147" t="s">
        <v>4</v>
      </c>
      <c r="B147" s="4" t="s">
        <v>5</v>
      </c>
      <c r="C147" s="4" t="s">
        <v>10</v>
      </c>
      <c r="D147" s="4" t="s">
        <v>6</v>
      </c>
      <c r="E147" s="4" t="s">
        <v>6</v>
      </c>
      <c r="F147" s="4" t="s">
        <v>6</v>
      </c>
      <c r="G147" s="4" t="s">
        <v>13</v>
      </c>
      <c r="H147" s="4" t="s">
        <v>9</v>
      </c>
      <c r="I147" s="4" t="s">
        <v>27</v>
      </c>
      <c r="J147" s="4" t="s">
        <v>27</v>
      </c>
      <c r="K147" s="4" t="s">
        <v>27</v>
      </c>
      <c r="L147" s="4" t="s">
        <v>27</v>
      </c>
      <c r="M147" s="4" t="s">
        <v>27</v>
      </c>
      <c r="N147" s="4" t="s">
        <v>27</v>
      </c>
      <c r="O147" s="4" t="s">
        <v>27</v>
      </c>
      <c r="P147" s="4" t="s">
        <v>6</v>
      </c>
      <c r="Q147" s="4" t="s">
        <v>6</v>
      </c>
      <c r="R147" s="4" t="s">
        <v>9</v>
      </c>
      <c r="S147" s="4" t="s">
        <v>13</v>
      </c>
      <c r="T147" s="4" t="s">
        <v>9</v>
      </c>
      <c r="U147" s="4" t="s">
        <v>9</v>
      </c>
      <c r="V147" s="4" t="s">
        <v>10</v>
      </c>
    </row>
    <row r="148" spans="1:22">
      <c r="A148" t="n">
        <v>7815</v>
      </c>
      <c r="B148" s="21" t="n">
        <v>19</v>
      </c>
      <c r="C148" s="7" t="n">
        <v>2031</v>
      </c>
      <c r="D148" s="7" t="s">
        <v>21</v>
      </c>
      <c r="E148" s="7" t="s">
        <v>21</v>
      </c>
      <c r="F148" s="7" t="s">
        <v>12</v>
      </c>
      <c r="G148" s="7" t="n">
        <v>2</v>
      </c>
      <c r="H148" s="7" t="n">
        <v>0</v>
      </c>
      <c r="I148" s="7" t="n">
        <v>346.730010986328</v>
      </c>
      <c r="J148" s="7" t="n">
        <v>0.46000000834465</v>
      </c>
      <c r="K148" s="7" t="n">
        <v>154.690002441406</v>
      </c>
      <c r="L148" s="7" t="n">
        <v>209.699996948242</v>
      </c>
      <c r="M148" s="7" t="n">
        <v>-1</v>
      </c>
      <c r="N148" s="7" t="n">
        <v>0</v>
      </c>
      <c r="O148" s="7" t="n">
        <v>0</v>
      </c>
      <c r="P148" s="7" t="s">
        <v>21</v>
      </c>
      <c r="Q148" s="7" t="s">
        <v>21</v>
      </c>
      <c r="R148" s="7" t="n">
        <v>1</v>
      </c>
      <c r="S148" s="7" t="n">
        <v>3</v>
      </c>
      <c r="T148" s="7" t="n">
        <v>1092616192</v>
      </c>
      <c r="U148" s="7" t="n">
        <v>1114636288</v>
      </c>
      <c r="V148" s="7" t="n">
        <v>0</v>
      </c>
    </row>
    <row r="149" spans="1:22">
      <c r="A149" t="s">
        <v>4</v>
      </c>
      <c r="B149" s="4" t="s">
        <v>5</v>
      </c>
      <c r="C149" s="4" t="s">
        <v>10</v>
      </c>
      <c r="D149" s="4" t="s">
        <v>6</v>
      </c>
      <c r="E149" s="4" t="s">
        <v>6</v>
      </c>
      <c r="F149" s="4" t="s">
        <v>6</v>
      </c>
      <c r="G149" s="4" t="s">
        <v>13</v>
      </c>
      <c r="H149" s="4" t="s">
        <v>9</v>
      </c>
      <c r="I149" s="4" t="s">
        <v>27</v>
      </c>
      <c r="J149" s="4" t="s">
        <v>27</v>
      </c>
      <c r="K149" s="4" t="s">
        <v>27</v>
      </c>
      <c r="L149" s="4" t="s">
        <v>27</v>
      </c>
      <c r="M149" s="4" t="s">
        <v>27</v>
      </c>
      <c r="N149" s="4" t="s">
        <v>27</v>
      </c>
      <c r="O149" s="4" t="s">
        <v>27</v>
      </c>
      <c r="P149" s="4" t="s">
        <v>6</v>
      </c>
      <c r="Q149" s="4" t="s">
        <v>6</v>
      </c>
      <c r="R149" s="4" t="s">
        <v>9</v>
      </c>
      <c r="S149" s="4" t="s">
        <v>13</v>
      </c>
      <c r="T149" s="4" t="s">
        <v>9</v>
      </c>
      <c r="U149" s="4" t="s">
        <v>9</v>
      </c>
      <c r="V149" s="4" t="s">
        <v>10</v>
      </c>
    </row>
    <row r="150" spans="1:22">
      <c r="A150" t="n">
        <v>7877</v>
      </c>
      <c r="B150" s="21" t="n">
        <v>19</v>
      </c>
      <c r="C150" s="7" t="n">
        <v>2032</v>
      </c>
      <c r="D150" s="7" t="s">
        <v>21</v>
      </c>
      <c r="E150" s="7" t="s">
        <v>21</v>
      </c>
      <c r="F150" s="7" t="s">
        <v>19</v>
      </c>
      <c r="G150" s="7" t="n">
        <v>2</v>
      </c>
      <c r="H150" s="7" t="n">
        <v>268435456</v>
      </c>
      <c r="I150" s="7" t="n">
        <v>269.309997558594</v>
      </c>
      <c r="J150" s="7" t="n">
        <v>6.3600001335144</v>
      </c>
      <c r="K150" s="7" t="n">
        <v>162.289993286133</v>
      </c>
      <c r="L150" s="7" t="n">
        <v>81.5999984741211</v>
      </c>
      <c r="M150" s="7" t="n">
        <v>-1</v>
      </c>
      <c r="N150" s="7" t="n">
        <v>0</v>
      </c>
      <c r="O150" s="7" t="n">
        <v>0</v>
      </c>
      <c r="P150" s="7" t="s">
        <v>21</v>
      </c>
      <c r="Q150" s="7" t="s">
        <v>21</v>
      </c>
      <c r="R150" s="7" t="n">
        <v>1</v>
      </c>
      <c r="S150" s="7" t="n">
        <v>6</v>
      </c>
      <c r="T150" s="7" t="n">
        <v>1092616192</v>
      </c>
      <c r="U150" s="7" t="n">
        <v>1114636288</v>
      </c>
      <c r="V150" s="7" t="n">
        <v>7430</v>
      </c>
    </row>
    <row r="151" spans="1:22">
      <c r="A151" t="s">
        <v>4</v>
      </c>
      <c r="B151" s="4" t="s">
        <v>5</v>
      </c>
      <c r="C151" s="4" t="s">
        <v>10</v>
      </c>
      <c r="D151" s="4" t="s">
        <v>6</v>
      </c>
      <c r="E151" s="4" t="s">
        <v>6</v>
      </c>
      <c r="F151" s="4" t="s">
        <v>6</v>
      </c>
      <c r="G151" s="4" t="s">
        <v>13</v>
      </c>
      <c r="H151" s="4" t="s">
        <v>9</v>
      </c>
      <c r="I151" s="4" t="s">
        <v>27</v>
      </c>
      <c r="J151" s="4" t="s">
        <v>27</v>
      </c>
      <c r="K151" s="4" t="s">
        <v>27</v>
      </c>
      <c r="L151" s="4" t="s">
        <v>27</v>
      </c>
      <c r="M151" s="4" t="s">
        <v>27</v>
      </c>
      <c r="N151" s="4" t="s">
        <v>27</v>
      </c>
      <c r="O151" s="4" t="s">
        <v>27</v>
      </c>
      <c r="P151" s="4" t="s">
        <v>6</v>
      </c>
      <c r="Q151" s="4" t="s">
        <v>6</v>
      </c>
      <c r="R151" s="4" t="s">
        <v>9</v>
      </c>
      <c r="S151" s="4" t="s">
        <v>13</v>
      </c>
      <c r="T151" s="4" t="s">
        <v>9</v>
      </c>
      <c r="U151" s="4" t="s">
        <v>9</v>
      </c>
      <c r="V151" s="4" t="s">
        <v>10</v>
      </c>
    </row>
    <row r="152" spans="1:22">
      <c r="A152" t="n">
        <v>7939</v>
      </c>
      <c r="B152" s="21" t="n">
        <v>19</v>
      </c>
      <c r="C152" s="7" t="n">
        <v>2033</v>
      </c>
      <c r="D152" s="7" t="s">
        <v>21</v>
      </c>
      <c r="E152" s="7" t="s">
        <v>21</v>
      </c>
      <c r="F152" s="7" t="s">
        <v>18</v>
      </c>
      <c r="G152" s="7" t="n">
        <v>2</v>
      </c>
      <c r="H152" s="7" t="n">
        <v>268435456</v>
      </c>
      <c r="I152" s="7" t="n">
        <v>235.839996337891</v>
      </c>
      <c r="J152" s="7" t="n">
        <v>4.40999984741211</v>
      </c>
      <c r="K152" s="7" t="n">
        <v>340.220001220703</v>
      </c>
      <c r="L152" s="7" t="n">
        <v>178.5</v>
      </c>
      <c r="M152" s="7" t="n">
        <v>-1</v>
      </c>
      <c r="N152" s="7" t="n">
        <v>0</v>
      </c>
      <c r="O152" s="7" t="n">
        <v>0</v>
      </c>
      <c r="P152" s="7" t="s">
        <v>21</v>
      </c>
      <c r="Q152" s="7" t="s">
        <v>21</v>
      </c>
      <c r="R152" s="7" t="n">
        <v>1</v>
      </c>
      <c r="S152" s="7" t="n">
        <v>5</v>
      </c>
      <c r="T152" s="7" t="n">
        <v>1092616192</v>
      </c>
      <c r="U152" s="7" t="n">
        <v>1114636288</v>
      </c>
      <c r="V152" s="7" t="n">
        <v>0</v>
      </c>
    </row>
    <row r="153" spans="1:22">
      <c r="A153" t="s">
        <v>4</v>
      </c>
      <c r="B153" s="4" t="s">
        <v>5</v>
      </c>
      <c r="C153" s="4" t="s">
        <v>10</v>
      </c>
      <c r="D153" s="4" t="s">
        <v>6</v>
      </c>
      <c r="E153" s="4" t="s">
        <v>6</v>
      </c>
      <c r="F153" s="4" t="s">
        <v>6</v>
      </c>
      <c r="G153" s="4" t="s">
        <v>13</v>
      </c>
      <c r="H153" s="4" t="s">
        <v>9</v>
      </c>
      <c r="I153" s="4" t="s">
        <v>27</v>
      </c>
      <c r="J153" s="4" t="s">
        <v>27</v>
      </c>
      <c r="K153" s="4" t="s">
        <v>27</v>
      </c>
      <c r="L153" s="4" t="s">
        <v>27</v>
      </c>
      <c r="M153" s="4" t="s">
        <v>27</v>
      </c>
      <c r="N153" s="4" t="s">
        <v>27</v>
      </c>
      <c r="O153" s="4" t="s">
        <v>27</v>
      </c>
      <c r="P153" s="4" t="s">
        <v>6</v>
      </c>
      <c r="Q153" s="4" t="s">
        <v>6</v>
      </c>
      <c r="R153" s="4" t="s">
        <v>9</v>
      </c>
      <c r="S153" s="4" t="s">
        <v>13</v>
      </c>
      <c r="T153" s="4" t="s">
        <v>9</v>
      </c>
      <c r="U153" s="4" t="s">
        <v>9</v>
      </c>
      <c r="V153" s="4" t="s">
        <v>10</v>
      </c>
    </row>
    <row r="154" spans="1:22">
      <c r="A154" t="n">
        <v>8005</v>
      </c>
      <c r="B154" s="21" t="n">
        <v>19</v>
      </c>
      <c r="C154" s="7" t="n">
        <v>2034</v>
      </c>
      <c r="D154" s="7" t="s">
        <v>21</v>
      </c>
      <c r="E154" s="7" t="s">
        <v>21</v>
      </c>
      <c r="F154" s="7" t="s">
        <v>16</v>
      </c>
      <c r="G154" s="7" t="n">
        <v>2</v>
      </c>
      <c r="H154" s="7" t="n">
        <v>0</v>
      </c>
      <c r="I154" s="7" t="n">
        <v>151.539993286133</v>
      </c>
      <c r="J154" s="7" t="n">
        <v>2.57999992370605</v>
      </c>
      <c r="K154" s="7" t="n">
        <v>254.800003051758</v>
      </c>
      <c r="L154" s="7" t="n">
        <v>228.300003051758</v>
      </c>
      <c r="M154" s="7" t="n">
        <v>-1</v>
      </c>
      <c r="N154" s="7" t="n">
        <v>0</v>
      </c>
      <c r="O154" s="7" t="n">
        <v>0</v>
      </c>
      <c r="P154" s="7" t="s">
        <v>21</v>
      </c>
      <c r="Q154" s="7" t="s">
        <v>21</v>
      </c>
      <c r="R154" s="7" t="n">
        <v>1</v>
      </c>
      <c r="S154" s="7" t="n">
        <v>2</v>
      </c>
      <c r="T154" s="7" t="n">
        <v>1092616192</v>
      </c>
      <c r="U154" s="7" t="n">
        <v>1114636288</v>
      </c>
      <c r="V154" s="7" t="n">
        <v>0</v>
      </c>
    </row>
    <row r="155" spans="1:22">
      <c r="A155" t="s">
        <v>4</v>
      </c>
      <c r="B155" s="4" t="s">
        <v>5</v>
      </c>
      <c r="C155" s="4" t="s">
        <v>10</v>
      </c>
      <c r="D155" s="4" t="s">
        <v>6</v>
      </c>
      <c r="E155" s="4" t="s">
        <v>6</v>
      </c>
      <c r="F155" s="4" t="s">
        <v>6</v>
      </c>
      <c r="G155" s="4" t="s">
        <v>13</v>
      </c>
      <c r="H155" s="4" t="s">
        <v>9</v>
      </c>
      <c r="I155" s="4" t="s">
        <v>27</v>
      </c>
      <c r="J155" s="4" t="s">
        <v>27</v>
      </c>
      <c r="K155" s="4" t="s">
        <v>27</v>
      </c>
      <c r="L155" s="4" t="s">
        <v>27</v>
      </c>
      <c r="M155" s="4" t="s">
        <v>27</v>
      </c>
      <c r="N155" s="4" t="s">
        <v>27</v>
      </c>
      <c r="O155" s="4" t="s">
        <v>27</v>
      </c>
      <c r="P155" s="4" t="s">
        <v>6</v>
      </c>
      <c r="Q155" s="4" t="s">
        <v>6</v>
      </c>
      <c r="R155" s="4" t="s">
        <v>9</v>
      </c>
      <c r="S155" s="4" t="s">
        <v>13</v>
      </c>
      <c r="T155" s="4" t="s">
        <v>9</v>
      </c>
      <c r="U155" s="4" t="s">
        <v>9</v>
      </c>
      <c r="V155" s="4" t="s">
        <v>10</v>
      </c>
    </row>
    <row r="156" spans="1:22">
      <c r="A156" t="n">
        <v>8071</v>
      </c>
      <c r="B156" s="21" t="n">
        <v>19</v>
      </c>
      <c r="C156" s="7" t="n">
        <v>2035</v>
      </c>
      <c r="D156" s="7" t="s">
        <v>21</v>
      </c>
      <c r="E156" s="7" t="s">
        <v>21</v>
      </c>
      <c r="F156" s="7" t="s">
        <v>18</v>
      </c>
      <c r="G156" s="7" t="n">
        <v>2</v>
      </c>
      <c r="H156" s="7" t="n">
        <v>268435456</v>
      </c>
      <c r="I156" s="7" t="n">
        <v>22.3199996948242</v>
      </c>
      <c r="J156" s="7" t="n">
        <v>0.259999990463257</v>
      </c>
      <c r="K156" s="7" t="n">
        <v>336.25</v>
      </c>
      <c r="L156" s="7" t="n">
        <v>189.699996948242</v>
      </c>
      <c r="M156" s="7" t="n">
        <v>-1</v>
      </c>
      <c r="N156" s="7" t="n">
        <v>0</v>
      </c>
      <c r="O156" s="7" t="n">
        <v>0</v>
      </c>
      <c r="P156" s="7" t="s">
        <v>21</v>
      </c>
      <c r="Q156" s="7" t="s">
        <v>21</v>
      </c>
      <c r="R156" s="7" t="n">
        <v>1</v>
      </c>
      <c r="S156" s="7" t="n">
        <v>5</v>
      </c>
      <c r="T156" s="7" t="n">
        <v>1092616192</v>
      </c>
      <c r="U156" s="7" t="n">
        <v>1114636288</v>
      </c>
      <c r="V156" s="7" t="n">
        <v>0</v>
      </c>
    </row>
    <row r="157" spans="1:22">
      <c r="A157" t="s">
        <v>4</v>
      </c>
      <c r="B157" s="4" t="s">
        <v>5</v>
      </c>
      <c r="C157" s="4" t="s">
        <v>10</v>
      </c>
      <c r="D157" s="4" t="s">
        <v>6</v>
      </c>
      <c r="E157" s="4" t="s">
        <v>6</v>
      </c>
      <c r="F157" s="4" t="s">
        <v>6</v>
      </c>
      <c r="G157" s="4" t="s">
        <v>13</v>
      </c>
      <c r="H157" s="4" t="s">
        <v>9</v>
      </c>
      <c r="I157" s="4" t="s">
        <v>27</v>
      </c>
      <c r="J157" s="4" t="s">
        <v>27</v>
      </c>
      <c r="K157" s="4" t="s">
        <v>27</v>
      </c>
      <c r="L157" s="4" t="s">
        <v>27</v>
      </c>
      <c r="M157" s="4" t="s">
        <v>27</v>
      </c>
      <c r="N157" s="4" t="s">
        <v>27</v>
      </c>
      <c r="O157" s="4" t="s">
        <v>27</v>
      </c>
      <c r="P157" s="4" t="s">
        <v>6</v>
      </c>
      <c r="Q157" s="4" t="s">
        <v>6</v>
      </c>
      <c r="R157" s="4" t="s">
        <v>9</v>
      </c>
      <c r="S157" s="4" t="s">
        <v>13</v>
      </c>
      <c r="T157" s="4" t="s">
        <v>9</v>
      </c>
      <c r="U157" s="4" t="s">
        <v>9</v>
      </c>
      <c r="V157" s="4" t="s">
        <v>10</v>
      </c>
    </row>
    <row r="158" spans="1:22">
      <c r="A158" t="n">
        <v>8137</v>
      </c>
      <c r="B158" s="21" t="n">
        <v>19</v>
      </c>
      <c r="C158" s="7" t="n">
        <v>2036</v>
      </c>
      <c r="D158" s="7" t="s">
        <v>21</v>
      </c>
      <c r="E158" s="7" t="s">
        <v>21</v>
      </c>
      <c r="F158" s="7" t="s">
        <v>17</v>
      </c>
      <c r="G158" s="7" t="n">
        <v>2</v>
      </c>
      <c r="H158" s="7" t="n">
        <v>0</v>
      </c>
      <c r="I158" s="7" t="n">
        <v>-43.7700004577637</v>
      </c>
      <c r="J158" s="7" t="n">
        <v>-4.42000007629395</v>
      </c>
      <c r="K158" s="7" t="n">
        <v>257.690002441406</v>
      </c>
      <c r="L158" s="7" t="n">
        <v>156.100006103516</v>
      </c>
      <c r="M158" s="7" t="n">
        <v>-1</v>
      </c>
      <c r="N158" s="7" t="n">
        <v>0</v>
      </c>
      <c r="O158" s="7" t="n">
        <v>0</v>
      </c>
      <c r="P158" s="7" t="s">
        <v>21</v>
      </c>
      <c r="Q158" s="7" t="s">
        <v>21</v>
      </c>
      <c r="R158" s="7" t="n">
        <v>1</v>
      </c>
      <c r="S158" s="7" t="n">
        <v>4</v>
      </c>
      <c r="T158" s="7" t="n">
        <v>1092616192</v>
      </c>
      <c r="U158" s="7" t="n">
        <v>1114636288</v>
      </c>
      <c r="V158" s="7" t="n">
        <v>0</v>
      </c>
    </row>
    <row r="159" spans="1:22">
      <c r="A159" t="s">
        <v>4</v>
      </c>
      <c r="B159" s="4" t="s">
        <v>5</v>
      </c>
      <c r="C159" s="4" t="s">
        <v>10</v>
      </c>
      <c r="D159" s="4" t="s">
        <v>6</v>
      </c>
      <c r="E159" s="4" t="s">
        <v>6</v>
      </c>
      <c r="F159" s="4" t="s">
        <v>6</v>
      </c>
      <c r="G159" s="4" t="s">
        <v>13</v>
      </c>
      <c r="H159" s="4" t="s">
        <v>9</v>
      </c>
      <c r="I159" s="4" t="s">
        <v>27</v>
      </c>
      <c r="J159" s="4" t="s">
        <v>27</v>
      </c>
      <c r="K159" s="4" t="s">
        <v>27</v>
      </c>
      <c r="L159" s="4" t="s">
        <v>27</v>
      </c>
      <c r="M159" s="4" t="s">
        <v>27</v>
      </c>
      <c r="N159" s="4" t="s">
        <v>27</v>
      </c>
      <c r="O159" s="4" t="s">
        <v>27</v>
      </c>
      <c r="P159" s="4" t="s">
        <v>6</v>
      </c>
      <c r="Q159" s="4" t="s">
        <v>6</v>
      </c>
      <c r="R159" s="4" t="s">
        <v>9</v>
      </c>
      <c r="S159" s="4" t="s">
        <v>13</v>
      </c>
      <c r="T159" s="4" t="s">
        <v>9</v>
      </c>
      <c r="U159" s="4" t="s">
        <v>9</v>
      </c>
      <c r="V159" s="4" t="s">
        <v>10</v>
      </c>
    </row>
    <row r="160" spans="1:22">
      <c r="A160" t="n">
        <v>8203</v>
      </c>
      <c r="B160" s="21" t="n">
        <v>19</v>
      </c>
      <c r="C160" s="7" t="n">
        <v>2037</v>
      </c>
      <c r="D160" s="7" t="s">
        <v>21</v>
      </c>
      <c r="E160" s="7" t="s">
        <v>21</v>
      </c>
      <c r="F160" s="7" t="s">
        <v>11</v>
      </c>
      <c r="G160" s="7" t="n">
        <v>2</v>
      </c>
      <c r="H160" s="7" t="n">
        <v>0</v>
      </c>
      <c r="I160" s="7" t="n">
        <v>-138.139999389648</v>
      </c>
      <c r="J160" s="7" t="n">
        <v>-8.86999988555908</v>
      </c>
      <c r="K160" s="7" t="n">
        <v>184.789993286133</v>
      </c>
      <c r="L160" s="7" t="n">
        <v>133.100006103516</v>
      </c>
      <c r="M160" s="7" t="n">
        <v>-1</v>
      </c>
      <c r="N160" s="7" t="n">
        <v>0</v>
      </c>
      <c r="O160" s="7" t="n">
        <v>0</v>
      </c>
      <c r="P160" s="7" t="s">
        <v>21</v>
      </c>
      <c r="Q160" s="7" t="s">
        <v>21</v>
      </c>
      <c r="R160" s="7" t="n">
        <v>1</v>
      </c>
      <c r="S160" s="7" t="n">
        <v>0</v>
      </c>
      <c r="T160" s="7" t="n">
        <v>1092616192</v>
      </c>
      <c r="U160" s="7" t="n">
        <v>1114636288</v>
      </c>
      <c r="V160" s="7" t="n">
        <v>0</v>
      </c>
    </row>
    <row r="161" spans="1:22">
      <c r="A161" t="s">
        <v>4</v>
      </c>
      <c r="B161" s="4" t="s">
        <v>5</v>
      </c>
      <c r="C161" s="4" t="s">
        <v>10</v>
      </c>
      <c r="D161" s="4" t="s">
        <v>6</v>
      </c>
      <c r="E161" s="4" t="s">
        <v>6</v>
      </c>
      <c r="F161" s="4" t="s">
        <v>6</v>
      </c>
      <c r="G161" s="4" t="s">
        <v>13</v>
      </c>
      <c r="H161" s="4" t="s">
        <v>9</v>
      </c>
      <c r="I161" s="4" t="s">
        <v>27</v>
      </c>
      <c r="J161" s="4" t="s">
        <v>27</v>
      </c>
      <c r="K161" s="4" t="s">
        <v>27</v>
      </c>
      <c r="L161" s="4" t="s">
        <v>27</v>
      </c>
      <c r="M161" s="4" t="s">
        <v>27</v>
      </c>
      <c r="N161" s="4" t="s">
        <v>27</v>
      </c>
      <c r="O161" s="4" t="s">
        <v>27</v>
      </c>
      <c r="P161" s="4" t="s">
        <v>6</v>
      </c>
      <c r="Q161" s="4" t="s">
        <v>6</v>
      </c>
      <c r="R161" s="4" t="s">
        <v>9</v>
      </c>
      <c r="S161" s="4" t="s">
        <v>13</v>
      </c>
      <c r="T161" s="4" t="s">
        <v>9</v>
      </c>
      <c r="U161" s="4" t="s">
        <v>9</v>
      </c>
      <c r="V161" s="4" t="s">
        <v>10</v>
      </c>
    </row>
    <row r="162" spans="1:22">
      <c r="A162" t="n">
        <v>8265</v>
      </c>
      <c r="B162" s="21" t="n">
        <v>19</v>
      </c>
      <c r="C162" s="7" t="n">
        <v>2038</v>
      </c>
      <c r="D162" s="7" t="s">
        <v>21</v>
      </c>
      <c r="E162" s="7" t="s">
        <v>21</v>
      </c>
      <c r="F162" s="7" t="s">
        <v>19</v>
      </c>
      <c r="G162" s="7" t="n">
        <v>2</v>
      </c>
      <c r="H162" s="7" t="n">
        <v>268435456</v>
      </c>
      <c r="I162" s="7" t="n">
        <v>7.98000001907349</v>
      </c>
      <c r="J162" s="7" t="n">
        <v>-7.09999990463257</v>
      </c>
      <c r="K162" s="7" t="n">
        <v>132.149993896484</v>
      </c>
      <c r="L162" s="7" t="n">
        <v>181.899993896484</v>
      </c>
      <c r="M162" s="7" t="n">
        <v>-1</v>
      </c>
      <c r="N162" s="7" t="n">
        <v>0</v>
      </c>
      <c r="O162" s="7" t="n">
        <v>0</v>
      </c>
      <c r="P162" s="7" t="s">
        <v>21</v>
      </c>
      <c r="Q162" s="7" t="s">
        <v>21</v>
      </c>
      <c r="R162" s="7" t="n">
        <v>1</v>
      </c>
      <c r="S162" s="7" t="n">
        <v>6</v>
      </c>
      <c r="T162" s="7" t="n">
        <v>1092616192</v>
      </c>
      <c r="U162" s="7" t="n">
        <v>1114636288</v>
      </c>
      <c r="V162" s="7" t="n">
        <v>7431</v>
      </c>
    </row>
    <row r="163" spans="1:22">
      <c r="A163" t="s">
        <v>4</v>
      </c>
      <c r="B163" s="4" t="s">
        <v>5</v>
      </c>
      <c r="C163" s="4" t="s">
        <v>10</v>
      </c>
      <c r="D163" s="4" t="s">
        <v>6</v>
      </c>
      <c r="E163" s="4" t="s">
        <v>6</v>
      </c>
      <c r="F163" s="4" t="s">
        <v>6</v>
      </c>
      <c r="G163" s="4" t="s">
        <v>13</v>
      </c>
      <c r="H163" s="4" t="s">
        <v>9</v>
      </c>
      <c r="I163" s="4" t="s">
        <v>27</v>
      </c>
      <c r="J163" s="4" t="s">
        <v>27</v>
      </c>
      <c r="K163" s="4" t="s">
        <v>27</v>
      </c>
      <c r="L163" s="4" t="s">
        <v>27</v>
      </c>
      <c r="M163" s="4" t="s">
        <v>27</v>
      </c>
      <c r="N163" s="4" t="s">
        <v>27</v>
      </c>
      <c r="O163" s="4" t="s">
        <v>27</v>
      </c>
      <c r="P163" s="4" t="s">
        <v>6</v>
      </c>
      <c r="Q163" s="4" t="s">
        <v>6</v>
      </c>
      <c r="R163" s="4" t="s">
        <v>9</v>
      </c>
      <c r="S163" s="4" t="s">
        <v>13</v>
      </c>
      <c r="T163" s="4" t="s">
        <v>9</v>
      </c>
      <c r="U163" s="4" t="s">
        <v>9</v>
      </c>
      <c r="V163" s="4" t="s">
        <v>10</v>
      </c>
    </row>
    <row r="164" spans="1:22">
      <c r="A164" t="n">
        <v>8327</v>
      </c>
      <c r="B164" s="21" t="n">
        <v>19</v>
      </c>
      <c r="C164" s="7" t="n">
        <v>2039</v>
      </c>
      <c r="D164" s="7" t="s">
        <v>21</v>
      </c>
      <c r="E164" s="7" t="s">
        <v>21</v>
      </c>
      <c r="F164" s="7" t="s">
        <v>12</v>
      </c>
      <c r="G164" s="7" t="n">
        <v>2</v>
      </c>
      <c r="H164" s="7" t="n">
        <v>0</v>
      </c>
      <c r="I164" s="7" t="n">
        <v>118.290000915527</v>
      </c>
      <c r="J164" s="7" t="n">
        <v>3.78999996185303</v>
      </c>
      <c r="K164" s="7" t="n">
        <v>65.6500015258789</v>
      </c>
      <c r="L164" s="7" t="n">
        <v>198.899993896484</v>
      </c>
      <c r="M164" s="7" t="n">
        <v>-1</v>
      </c>
      <c r="N164" s="7" t="n">
        <v>0</v>
      </c>
      <c r="O164" s="7" t="n">
        <v>0</v>
      </c>
      <c r="P164" s="7" t="s">
        <v>21</v>
      </c>
      <c r="Q164" s="7" t="s">
        <v>21</v>
      </c>
      <c r="R164" s="7" t="n">
        <v>1</v>
      </c>
      <c r="S164" s="7" t="n">
        <v>3</v>
      </c>
      <c r="T164" s="7" t="n">
        <v>1092616192</v>
      </c>
      <c r="U164" s="7" t="n">
        <v>1114636288</v>
      </c>
      <c r="V164" s="7" t="n">
        <v>0</v>
      </c>
    </row>
    <row r="165" spans="1:22">
      <c r="A165" t="s">
        <v>4</v>
      </c>
      <c r="B165" s="4" t="s">
        <v>5</v>
      </c>
      <c r="C165" s="4" t="s">
        <v>10</v>
      </c>
      <c r="D165" s="4" t="s">
        <v>6</v>
      </c>
      <c r="E165" s="4" t="s">
        <v>6</v>
      </c>
      <c r="F165" s="4" t="s">
        <v>6</v>
      </c>
      <c r="G165" s="4" t="s">
        <v>13</v>
      </c>
      <c r="H165" s="4" t="s">
        <v>9</v>
      </c>
      <c r="I165" s="4" t="s">
        <v>27</v>
      </c>
      <c r="J165" s="4" t="s">
        <v>27</v>
      </c>
      <c r="K165" s="4" t="s">
        <v>27</v>
      </c>
      <c r="L165" s="4" t="s">
        <v>27</v>
      </c>
      <c r="M165" s="4" t="s">
        <v>27</v>
      </c>
      <c r="N165" s="4" t="s">
        <v>27</v>
      </c>
      <c r="O165" s="4" t="s">
        <v>27</v>
      </c>
      <c r="P165" s="4" t="s">
        <v>6</v>
      </c>
      <c r="Q165" s="4" t="s">
        <v>6</v>
      </c>
      <c r="R165" s="4" t="s">
        <v>9</v>
      </c>
      <c r="S165" s="4" t="s">
        <v>13</v>
      </c>
      <c r="T165" s="4" t="s">
        <v>9</v>
      </c>
      <c r="U165" s="4" t="s">
        <v>9</v>
      </c>
      <c r="V165" s="4" t="s">
        <v>10</v>
      </c>
    </row>
    <row r="166" spans="1:22">
      <c r="A166" t="n">
        <v>8389</v>
      </c>
      <c r="B166" s="21" t="n">
        <v>19</v>
      </c>
      <c r="C166" s="7" t="n">
        <v>2040</v>
      </c>
      <c r="D166" s="7" t="s">
        <v>21</v>
      </c>
      <c r="E166" s="7" t="s">
        <v>21</v>
      </c>
      <c r="F166" s="7" t="s">
        <v>16</v>
      </c>
      <c r="G166" s="7" t="n">
        <v>2</v>
      </c>
      <c r="H166" s="7" t="n">
        <v>0</v>
      </c>
      <c r="I166" s="7" t="n">
        <v>154.970001220703</v>
      </c>
      <c r="J166" s="7" t="n">
        <v>-5.44999980926514</v>
      </c>
      <c r="K166" s="7" t="n">
        <v>-43.7099990844727</v>
      </c>
      <c r="L166" s="7" t="n">
        <v>274.700012207031</v>
      </c>
      <c r="M166" s="7" t="n">
        <v>-1</v>
      </c>
      <c r="N166" s="7" t="n">
        <v>0</v>
      </c>
      <c r="O166" s="7" t="n">
        <v>0</v>
      </c>
      <c r="P166" s="7" t="s">
        <v>21</v>
      </c>
      <c r="Q166" s="7" t="s">
        <v>21</v>
      </c>
      <c r="R166" s="7" t="n">
        <v>1</v>
      </c>
      <c r="S166" s="7" t="n">
        <v>2</v>
      </c>
      <c r="T166" s="7" t="n">
        <v>1092616192</v>
      </c>
      <c r="U166" s="7" t="n">
        <v>1114636288</v>
      </c>
      <c r="V166" s="7" t="n">
        <v>0</v>
      </c>
    </row>
    <row r="167" spans="1:22">
      <c r="A167" t="s">
        <v>4</v>
      </c>
      <c r="B167" s="4" t="s">
        <v>5</v>
      </c>
      <c r="C167" s="4" t="s">
        <v>10</v>
      </c>
      <c r="D167" s="4" t="s">
        <v>6</v>
      </c>
      <c r="E167" s="4" t="s">
        <v>6</v>
      </c>
      <c r="F167" s="4" t="s">
        <v>6</v>
      </c>
      <c r="G167" s="4" t="s">
        <v>13</v>
      </c>
      <c r="H167" s="4" t="s">
        <v>9</v>
      </c>
      <c r="I167" s="4" t="s">
        <v>27</v>
      </c>
      <c r="J167" s="4" t="s">
        <v>27</v>
      </c>
      <c r="K167" s="4" t="s">
        <v>27</v>
      </c>
      <c r="L167" s="4" t="s">
        <v>27</v>
      </c>
      <c r="M167" s="4" t="s">
        <v>27</v>
      </c>
      <c r="N167" s="4" t="s">
        <v>27</v>
      </c>
      <c r="O167" s="4" t="s">
        <v>27</v>
      </c>
      <c r="P167" s="4" t="s">
        <v>6</v>
      </c>
      <c r="Q167" s="4" t="s">
        <v>6</v>
      </c>
      <c r="R167" s="4" t="s">
        <v>9</v>
      </c>
      <c r="S167" s="4" t="s">
        <v>13</v>
      </c>
      <c r="T167" s="4" t="s">
        <v>9</v>
      </c>
      <c r="U167" s="4" t="s">
        <v>9</v>
      </c>
      <c r="V167" s="4" t="s">
        <v>10</v>
      </c>
    </row>
    <row r="168" spans="1:22">
      <c r="A168" t="n">
        <v>8455</v>
      </c>
      <c r="B168" s="21" t="n">
        <v>19</v>
      </c>
      <c r="C168" s="7" t="n">
        <v>2041</v>
      </c>
      <c r="D168" s="7" t="s">
        <v>21</v>
      </c>
      <c r="E168" s="7" t="s">
        <v>21</v>
      </c>
      <c r="F168" s="7" t="s">
        <v>18</v>
      </c>
      <c r="G168" s="7" t="n">
        <v>2</v>
      </c>
      <c r="H168" s="7" t="n">
        <v>268435456</v>
      </c>
      <c r="I168" s="7" t="n">
        <v>240.229995727539</v>
      </c>
      <c r="J168" s="7" t="n">
        <v>-0.379999995231628</v>
      </c>
      <c r="K168" s="7" t="n">
        <v>-31.4200000762939</v>
      </c>
      <c r="L168" s="7" t="n">
        <v>-70.5</v>
      </c>
      <c r="M168" s="7" t="n">
        <v>-1</v>
      </c>
      <c r="N168" s="7" t="n">
        <v>0</v>
      </c>
      <c r="O168" s="7" t="n">
        <v>0</v>
      </c>
      <c r="P168" s="7" t="s">
        <v>21</v>
      </c>
      <c r="Q168" s="7" t="s">
        <v>21</v>
      </c>
      <c r="R168" s="7" t="n">
        <v>1</v>
      </c>
      <c r="S168" s="7" t="n">
        <v>5</v>
      </c>
      <c r="T168" s="7" t="n">
        <v>1092616192</v>
      </c>
      <c r="U168" s="7" t="n">
        <v>1114636288</v>
      </c>
      <c r="V168" s="7" t="n">
        <v>0</v>
      </c>
    </row>
    <row r="169" spans="1:22">
      <c r="A169" t="s">
        <v>4</v>
      </c>
      <c r="B169" s="4" t="s">
        <v>5</v>
      </c>
      <c r="C169" s="4" t="s">
        <v>10</v>
      </c>
      <c r="D169" s="4" t="s">
        <v>6</v>
      </c>
      <c r="E169" s="4" t="s">
        <v>6</v>
      </c>
      <c r="F169" s="4" t="s">
        <v>6</v>
      </c>
      <c r="G169" s="4" t="s">
        <v>13</v>
      </c>
      <c r="H169" s="4" t="s">
        <v>9</v>
      </c>
      <c r="I169" s="4" t="s">
        <v>27</v>
      </c>
      <c r="J169" s="4" t="s">
        <v>27</v>
      </c>
      <c r="K169" s="4" t="s">
        <v>27</v>
      </c>
      <c r="L169" s="4" t="s">
        <v>27</v>
      </c>
      <c r="M169" s="4" t="s">
        <v>27</v>
      </c>
      <c r="N169" s="4" t="s">
        <v>27</v>
      </c>
      <c r="O169" s="4" t="s">
        <v>27</v>
      </c>
      <c r="P169" s="4" t="s">
        <v>6</v>
      </c>
      <c r="Q169" s="4" t="s">
        <v>6</v>
      </c>
      <c r="R169" s="4" t="s">
        <v>9</v>
      </c>
      <c r="S169" s="4" t="s">
        <v>13</v>
      </c>
      <c r="T169" s="4" t="s">
        <v>9</v>
      </c>
      <c r="U169" s="4" t="s">
        <v>9</v>
      </c>
      <c r="V169" s="4" t="s">
        <v>10</v>
      </c>
    </row>
    <row r="170" spans="1:22">
      <c r="A170" t="n">
        <v>8521</v>
      </c>
      <c r="B170" s="21" t="n">
        <v>19</v>
      </c>
      <c r="C170" s="7" t="n">
        <v>2042</v>
      </c>
      <c r="D170" s="7" t="s">
        <v>21</v>
      </c>
      <c r="E170" s="7" t="s">
        <v>21</v>
      </c>
      <c r="F170" s="7" t="s">
        <v>17</v>
      </c>
      <c r="G170" s="7" t="n">
        <v>2</v>
      </c>
      <c r="H170" s="7" t="n">
        <v>0</v>
      </c>
      <c r="I170" s="7" t="n">
        <v>297.790008544922</v>
      </c>
      <c r="J170" s="7" t="n">
        <v>0</v>
      </c>
      <c r="K170" s="7" t="n">
        <v>-148.690002441406</v>
      </c>
      <c r="L170" s="7" t="n">
        <v>329.200012207031</v>
      </c>
      <c r="M170" s="7" t="n">
        <v>-1</v>
      </c>
      <c r="N170" s="7" t="n">
        <v>0</v>
      </c>
      <c r="O170" s="7" t="n">
        <v>0</v>
      </c>
      <c r="P170" s="7" t="s">
        <v>21</v>
      </c>
      <c r="Q170" s="7" t="s">
        <v>21</v>
      </c>
      <c r="R170" s="7" t="n">
        <v>1</v>
      </c>
      <c r="S170" s="7" t="n">
        <v>4</v>
      </c>
      <c r="T170" s="7" t="n">
        <v>1092616192</v>
      </c>
      <c r="U170" s="7" t="n">
        <v>1114636288</v>
      </c>
      <c r="V170" s="7" t="n">
        <v>0</v>
      </c>
    </row>
    <row r="171" spans="1:22">
      <c r="A171" t="s">
        <v>4</v>
      </c>
      <c r="B171" s="4" t="s">
        <v>5</v>
      </c>
      <c r="C171" s="4" t="s">
        <v>10</v>
      </c>
      <c r="D171" s="4" t="s">
        <v>6</v>
      </c>
      <c r="E171" s="4" t="s">
        <v>6</v>
      </c>
      <c r="F171" s="4" t="s">
        <v>6</v>
      </c>
      <c r="G171" s="4" t="s">
        <v>13</v>
      </c>
      <c r="H171" s="4" t="s">
        <v>9</v>
      </c>
      <c r="I171" s="4" t="s">
        <v>27</v>
      </c>
      <c r="J171" s="4" t="s">
        <v>27</v>
      </c>
      <c r="K171" s="4" t="s">
        <v>27</v>
      </c>
      <c r="L171" s="4" t="s">
        <v>27</v>
      </c>
      <c r="M171" s="4" t="s">
        <v>27</v>
      </c>
      <c r="N171" s="4" t="s">
        <v>27</v>
      </c>
      <c r="O171" s="4" t="s">
        <v>27</v>
      </c>
      <c r="P171" s="4" t="s">
        <v>6</v>
      </c>
      <c r="Q171" s="4" t="s">
        <v>6</v>
      </c>
      <c r="R171" s="4" t="s">
        <v>9</v>
      </c>
      <c r="S171" s="4" t="s">
        <v>13</v>
      </c>
      <c r="T171" s="4" t="s">
        <v>9</v>
      </c>
      <c r="U171" s="4" t="s">
        <v>9</v>
      </c>
      <c r="V171" s="4" t="s">
        <v>10</v>
      </c>
    </row>
    <row r="172" spans="1:22">
      <c r="A172" t="n">
        <v>8587</v>
      </c>
      <c r="B172" s="21" t="n">
        <v>19</v>
      </c>
      <c r="C172" s="7" t="n">
        <v>2043</v>
      </c>
      <c r="D172" s="7" t="s">
        <v>21</v>
      </c>
      <c r="E172" s="7" t="s">
        <v>21</v>
      </c>
      <c r="F172" s="7" t="s">
        <v>12</v>
      </c>
      <c r="G172" s="7" t="n">
        <v>2</v>
      </c>
      <c r="H172" s="7" t="n">
        <v>0</v>
      </c>
      <c r="I172" s="7" t="n">
        <v>345.769989013672</v>
      </c>
      <c r="J172" s="7" t="n">
        <v>-0.469999998807907</v>
      </c>
      <c r="K172" s="7" t="n">
        <v>-56.5</v>
      </c>
      <c r="L172" s="7" t="n">
        <v>280.299987792969</v>
      </c>
      <c r="M172" s="7" t="n">
        <v>-1</v>
      </c>
      <c r="N172" s="7" t="n">
        <v>0</v>
      </c>
      <c r="O172" s="7" t="n">
        <v>0</v>
      </c>
      <c r="P172" s="7" t="s">
        <v>21</v>
      </c>
      <c r="Q172" s="7" t="s">
        <v>21</v>
      </c>
      <c r="R172" s="7" t="n">
        <v>1</v>
      </c>
      <c r="S172" s="7" t="n">
        <v>3</v>
      </c>
      <c r="T172" s="7" t="n">
        <v>1092616192</v>
      </c>
      <c r="U172" s="7" t="n">
        <v>1114636288</v>
      </c>
      <c r="V172" s="7" t="n">
        <v>0</v>
      </c>
    </row>
    <row r="173" spans="1:22">
      <c r="A173" t="s">
        <v>4</v>
      </c>
      <c r="B173" s="4" t="s">
        <v>5</v>
      </c>
      <c r="C173" s="4" t="s">
        <v>10</v>
      </c>
      <c r="D173" s="4" t="s">
        <v>13</v>
      </c>
      <c r="E173" s="4" t="s">
        <v>10</v>
      </c>
      <c r="F173" s="4" t="s">
        <v>27</v>
      </c>
      <c r="G173" s="4" t="s">
        <v>10</v>
      </c>
      <c r="H173" s="4" t="s">
        <v>10</v>
      </c>
      <c r="I173" s="4" t="s">
        <v>6</v>
      </c>
      <c r="J173" s="4" t="s">
        <v>27</v>
      </c>
    </row>
    <row r="174" spans="1:22">
      <c r="A174" t="n">
        <v>8649</v>
      </c>
      <c r="B174" s="20" t="n">
        <v>106</v>
      </c>
      <c r="C174" s="7" t="n">
        <v>0</v>
      </c>
      <c r="D174" s="7" t="n">
        <v>2</v>
      </c>
      <c r="E174" s="7" t="n">
        <v>2032</v>
      </c>
      <c r="F174" s="7" t="n">
        <v>16</v>
      </c>
      <c r="G174" s="7" t="n">
        <v>7430</v>
      </c>
      <c r="H174" s="7" t="n">
        <v>0</v>
      </c>
      <c r="I174" s="7" t="s">
        <v>46</v>
      </c>
      <c r="J174" s="7" t="n">
        <v>2</v>
      </c>
    </row>
    <row r="175" spans="1:22">
      <c r="A175" t="s">
        <v>4</v>
      </c>
      <c r="B175" s="4" t="s">
        <v>5</v>
      </c>
      <c r="C175" s="4" t="s">
        <v>10</v>
      </c>
      <c r="D175" s="4" t="s">
        <v>13</v>
      </c>
      <c r="E175" s="4" t="s">
        <v>10</v>
      </c>
      <c r="F175" s="4" t="s">
        <v>27</v>
      </c>
      <c r="G175" s="4" t="s">
        <v>10</v>
      </c>
      <c r="H175" s="4" t="s">
        <v>10</v>
      </c>
      <c r="I175" s="4" t="s">
        <v>6</v>
      </c>
      <c r="J175" s="4" t="s">
        <v>27</v>
      </c>
    </row>
    <row r="176" spans="1:22">
      <c r="A176" t="n">
        <v>8688</v>
      </c>
      <c r="B176" s="20" t="n">
        <v>106</v>
      </c>
      <c r="C176" s="7" t="n">
        <v>0</v>
      </c>
      <c r="D176" s="7" t="n">
        <v>2</v>
      </c>
      <c r="E176" s="7" t="n">
        <v>2038</v>
      </c>
      <c r="F176" s="7" t="n">
        <v>16</v>
      </c>
      <c r="G176" s="7" t="n">
        <v>7431</v>
      </c>
      <c r="H176" s="7" t="n">
        <v>0</v>
      </c>
      <c r="I176" s="7" t="s">
        <v>47</v>
      </c>
      <c r="J176" s="7" t="n">
        <v>2</v>
      </c>
    </row>
    <row r="177" spans="1:22">
      <c r="A177" t="s">
        <v>4</v>
      </c>
      <c r="B177" s="4" t="s">
        <v>5</v>
      </c>
      <c r="C177" s="4" t="s">
        <v>10</v>
      </c>
    </row>
    <row r="178" spans="1:22">
      <c r="A178" t="n">
        <v>8727</v>
      </c>
      <c r="B178" s="10" t="n">
        <v>12</v>
      </c>
      <c r="C178" s="7" t="n">
        <v>6272</v>
      </c>
    </row>
    <row r="179" spans="1:22">
      <c r="A179" t="s">
        <v>4</v>
      </c>
      <c r="B179" s="4" t="s">
        <v>5</v>
      </c>
      <c r="C179" s="4" t="s">
        <v>13</v>
      </c>
      <c r="D179" s="4" t="s">
        <v>10</v>
      </c>
      <c r="E179" s="4" t="s">
        <v>10</v>
      </c>
    </row>
    <row r="180" spans="1:22">
      <c r="A180" t="n">
        <v>8730</v>
      </c>
      <c r="B180" s="22" t="n">
        <v>179</v>
      </c>
      <c r="C180" s="7" t="n">
        <v>10</v>
      </c>
      <c r="D180" s="7" t="n">
        <v>6334</v>
      </c>
      <c r="E180" s="7" t="n">
        <v>6335</v>
      </c>
    </row>
    <row r="181" spans="1:22">
      <c r="A181" t="s">
        <v>4</v>
      </c>
      <c r="B181" s="4" t="s">
        <v>5</v>
      </c>
      <c r="C181" s="4" t="s">
        <v>10</v>
      </c>
      <c r="D181" s="4" t="s">
        <v>6</v>
      </c>
      <c r="E181" s="4" t="s">
        <v>6</v>
      </c>
      <c r="F181" s="4" t="s">
        <v>6</v>
      </c>
      <c r="G181" s="4" t="s">
        <v>13</v>
      </c>
      <c r="H181" s="4" t="s">
        <v>9</v>
      </c>
      <c r="I181" s="4" t="s">
        <v>27</v>
      </c>
      <c r="J181" s="4" t="s">
        <v>27</v>
      </c>
      <c r="K181" s="4" t="s">
        <v>27</v>
      </c>
      <c r="L181" s="4" t="s">
        <v>27</v>
      </c>
      <c r="M181" s="4" t="s">
        <v>27</v>
      </c>
      <c r="N181" s="4" t="s">
        <v>27</v>
      </c>
      <c r="O181" s="4" t="s">
        <v>27</v>
      </c>
      <c r="P181" s="4" t="s">
        <v>6</v>
      </c>
      <c r="Q181" s="4" t="s">
        <v>6</v>
      </c>
      <c r="R181" s="4" t="s">
        <v>9</v>
      </c>
      <c r="S181" s="4" t="s">
        <v>13</v>
      </c>
      <c r="T181" s="4" t="s">
        <v>9</v>
      </c>
      <c r="U181" s="4" t="s">
        <v>9</v>
      </c>
      <c r="V181" s="4" t="s">
        <v>10</v>
      </c>
    </row>
    <row r="182" spans="1:22">
      <c r="A182" t="n">
        <v>8736</v>
      </c>
      <c r="B182" s="21" t="n">
        <v>19</v>
      </c>
      <c r="C182" s="7" t="n">
        <v>2099</v>
      </c>
      <c r="D182" s="7" t="s">
        <v>21</v>
      </c>
      <c r="E182" s="7" t="s">
        <v>21</v>
      </c>
      <c r="F182" s="7" t="s">
        <v>48</v>
      </c>
      <c r="G182" s="7" t="n">
        <v>2</v>
      </c>
      <c r="H182" s="7" t="n">
        <v>805306368</v>
      </c>
      <c r="I182" s="7" t="n">
        <v>-69.4899978637695</v>
      </c>
      <c r="J182" s="7" t="n">
        <v>5.63000011444092</v>
      </c>
      <c r="K182" s="7" t="n">
        <v>22.4699993133545</v>
      </c>
      <c r="L182" s="7" t="n">
        <v>201.300003051758</v>
      </c>
      <c r="M182" s="7" t="n">
        <v>1</v>
      </c>
      <c r="N182" s="7" t="n">
        <v>0</v>
      </c>
      <c r="O182" s="7" t="n">
        <v>0</v>
      </c>
      <c r="P182" s="7" t="s">
        <v>21</v>
      </c>
      <c r="Q182" s="7" t="s">
        <v>21</v>
      </c>
      <c r="R182" s="7" t="n">
        <v>9999</v>
      </c>
      <c r="S182" s="7" t="n">
        <v>255</v>
      </c>
      <c r="T182" s="7" t="n">
        <v>0</v>
      </c>
      <c r="U182" s="7" t="n">
        <v>0</v>
      </c>
      <c r="V182" s="7" t="n">
        <v>7429</v>
      </c>
    </row>
    <row r="183" spans="1:22">
      <c r="A183" t="s">
        <v>4</v>
      </c>
      <c r="B183" s="4" t="s">
        <v>5</v>
      </c>
      <c r="C183" s="4" t="s">
        <v>13</v>
      </c>
      <c r="D183" s="4" t="s">
        <v>6</v>
      </c>
    </row>
    <row r="184" spans="1:22">
      <c r="A184" t="n">
        <v>8798</v>
      </c>
      <c r="B184" s="11" t="n">
        <v>2</v>
      </c>
      <c r="C184" s="7" t="n">
        <v>10</v>
      </c>
      <c r="D184" s="7" t="s">
        <v>49</v>
      </c>
    </row>
    <row r="185" spans="1:22">
      <c r="A185" t="s">
        <v>4</v>
      </c>
      <c r="B185" s="4" t="s">
        <v>5</v>
      </c>
      <c r="C185" s="4" t="s">
        <v>13</v>
      </c>
      <c r="D185" s="4" t="s">
        <v>6</v>
      </c>
    </row>
    <row r="186" spans="1:22">
      <c r="A186" t="n">
        <v>8816</v>
      </c>
      <c r="B186" s="11" t="n">
        <v>2</v>
      </c>
      <c r="C186" s="7" t="n">
        <v>11</v>
      </c>
      <c r="D186" s="7" t="s">
        <v>50</v>
      </c>
    </row>
    <row r="187" spans="1:22">
      <c r="A187" t="s">
        <v>4</v>
      </c>
      <c r="B187" s="4" t="s">
        <v>5</v>
      </c>
      <c r="C187" s="4" t="s">
        <v>13</v>
      </c>
      <c r="D187" s="4" t="s">
        <v>10</v>
      </c>
      <c r="E187" s="4" t="s">
        <v>10</v>
      </c>
      <c r="F187" s="4" t="s">
        <v>10</v>
      </c>
      <c r="G187" s="4" t="s">
        <v>10</v>
      </c>
      <c r="H187" s="4" t="s">
        <v>10</v>
      </c>
      <c r="I187" s="4" t="s">
        <v>10</v>
      </c>
      <c r="J187" s="4" t="s">
        <v>9</v>
      </c>
      <c r="K187" s="4" t="s">
        <v>9</v>
      </c>
      <c r="L187" s="4" t="s">
        <v>9</v>
      </c>
      <c r="M187" s="4" t="s">
        <v>6</v>
      </c>
    </row>
    <row r="188" spans="1:22">
      <c r="A188" t="n">
        <v>8830</v>
      </c>
      <c r="B188" s="23" t="n">
        <v>124</v>
      </c>
      <c r="C188" s="7" t="n">
        <v>255</v>
      </c>
      <c r="D188" s="7" t="n">
        <v>0</v>
      </c>
      <c r="E188" s="7" t="n">
        <v>0</v>
      </c>
      <c r="F188" s="7" t="n">
        <v>0</v>
      </c>
      <c r="G188" s="7" t="n">
        <v>0</v>
      </c>
      <c r="H188" s="7" t="n">
        <v>0</v>
      </c>
      <c r="I188" s="7" t="n">
        <v>65535</v>
      </c>
      <c r="J188" s="7" t="n">
        <v>0</v>
      </c>
      <c r="K188" s="7" t="n">
        <v>0</v>
      </c>
      <c r="L188" s="7" t="n">
        <v>0</v>
      </c>
      <c r="M188" s="7" t="s">
        <v>21</v>
      </c>
    </row>
    <row r="189" spans="1:22">
      <c r="A189" t="s">
        <v>4</v>
      </c>
      <c r="B189" s="4" t="s">
        <v>5</v>
      </c>
      <c r="C189" s="4" t="s">
        <v>13</v>
      </c>
      <c r="D189" s="4" t="s">
        <v>13</v>
      </c>
      <c r="E189" s="4" t="s">
        <v>13</v>
      </c>
      <c r="F189" s="4" t="s">
        <v>9</v>
      </c>
      <c r="G189" s="4" t="s">
        <v>13</v>
      </c>
      <c r="H189" s="4" t="s">
        <v>13</v>
      </c>
      <c r="I189" s="4" t="s">
        <v>13</v>
      </c>
      <c r="J189" s="4" t="s">
        <v>13</v>
      </c>
      <c r="K189" s="4" t="s">
        <v>9</v>
      </c>
      <c r="L189" s="4" t="s">
        <v>13</v>
      </c>
      <c r="M189" s="4" t="s">
        <v>13</v>
      </c>
      <c r="N189" s="4" t="s">
        <v>13</v>
      </c>
      <c r="O189" s="4" t="s">
        <v>26</v>
      </c>
    </row>
    <row r="190" spans="1:22">
      <c r="A190" t="n">
        <v>8857</v>
      </c>
      <c r="B190" s="13" t="n">
        <v>5</v>
      </c>
      <c r="C190" s="7" t="n">
        <v>32</v>
      </c>
      <c r="D190" s="7" t="n">
        <v>3</v>
      </c>
      <c r="E190" s="7" t="n">
        <v>0</v>
      </c>
      <c r="F190" s="7" t="n">
        <v>800</v>
      </c>
      <c r="G190" s="7" t="n">
        <v>2</v>
      </c>
      <c r="H190" s="7" t="n">
        <v>32</v>
      </c>
      <c r="I190" s="7" t="n">
        <v>4</v>
      </c>
      <c r="J190" s="7" t="n">
        <v>0</v>
      </c>
      <c r="K190" s="7" t="n">
        <v>1</v>
      </c>
      <c r="L190" s="7" t="n">
        <v>2</v>
      </c>
      <c r="M190" s="7" t="n">
        <v>9</v>
      </c>
      <c r="N190" s="7" t="n">
        <v>1</v>
      </c>
      <c r="O190" s="14" t="n">
        <f t="normal" ca="1">A196</f>
        <v>0</v>
      </c>
    </row>
    <row r="191" spans="1:22">
      <c r="A191" t="s">
        <v>4</v>
      </c>
      <c r="B191" s="4" t="s">
        <v>5</v>
      </c>
      <c r="C191" s="4" t="s">
        <v>10</v>
      </c>
      <c r="D191" s="4" t="s">
        <v>13</v>
      </c>
      <c r="E191" s="4" t="s">
        <v>13</v>
      </c>
      <c r="F191" s="4" t="s">
        <v>6</v>
      </c>
    </row>
    <row r="192" spans="1:22">
      <c r="A192" t="n">
        <v>8880</v>
      </c>
      <c r="B192" s="18" t="n">
        <v>20</v>
      </c>
      <c r="C192" s="7" t="n">
        <v>65533</v>
      </c>
      <c r="D192" s="7" t="n">
        <v>0</v>
      </c>
      <c r="E192" s="7" t="n">
        <v>11</v>
      </c>
      <c r="F192" s="7" t="s">
        <v>51</v>
      </c>
    </row>
    <row r="193" spans="1:22">
      <c r="A193" t="s">
        <v>4</v>
      </c>
      <c r="B193" s="4" t="s">
        <v>5</v>
      </c>
      <c r="C193" s="4" t="s">
        <v>26</v>
      </c>
    </row>
    <row r="194" spans="1:22">
      <c r="A194" t="n">
        <v>8894</v>
      </c>
      <c r="B194" s="16" t="n">
        <v>3</v>
      </c>
      <c r="C194" s="14" t="n">
        <f t="normal" ca="1">A204</f>
        <v>0</v>
      </c>
    </row>
    <row r="195" spans="1:22">
      <c r="A195" t="s">
        <v>4</v>
      </c>
      <c r="B195" s="4" t="s">
        <v>5</v>
      </c>
      <c r="C195" s="4" t="s">
        <v>13</v>
      </c>
      <c r="D195" s="4" t="s">
        <v>10</v>
      </c>
      <c r="E195" s="4" t="s">
        <v>13</v>
      </c>
      <c r="F195" s="4" t="s">
        <v>10</v>
      </c>
      <c r="G195" s="4" t="s">
        <v>13</v>
      </c>
      <c r="H195" s="4" t="s">
        <v>13</v>
      </c>
      <c r="I195" s="4" t="s">
        <v>13</v>
      </c>
      <c r="J195" s="4" t="s">
        <v>26</v>
      </c>
    </row>
    <row r="196" spans="1:22">
      <c r="A196" t="n">
        <v>8899</v>
      </c>
      <c r="B196" s="13" t="n">
        <v>5</v>
      </c>
      <c r="C196" s="7" t="n">
        <v>30</v>
      </c>
      <c r="D196" s="7" t="n">
        <v>9715</v>
      </c>
      <c r="E196" s="7" t="n">
        <v>30</v>
      </c>
      <c r="F196" s="7" t="n">
        <v>10382</v>
      </c>
      <c r="G196" s="7" t="n">
        <v>8</v>
      </c>
      <c r="H196" s="7" t="n">
        <v>9</v>
      </c>
      <c r="I196" s="7" t="n">
        <v>1</v>
      </c>
      <c r="J196" s="14" t="n">
        <f t="normal" ca="1">A204</f>
        <v>0</v>
      </c>
    </row>
    <row r="197" spans="1:22">
      <c r="A197" t="s">
        <v>4</v>
      </c>
      <c r="B197" s="4" t="s">
        <v>5</v>
      </c>
      <c r="C197" s="4" t="s">
        <v>10</v>
      </c>
      <c r="D197" s="4" t="s">
        <v>6</v>
      </c>
      <c r="E197" s="4" t="s">
        <v>6</v>
      </c>
      <c r="F197" s="4" t="s">
        <v>6</v>
      </c>
      <c r="G197" s="4" t="s">
        <v>13</v>
      </c>
      <c r="H197" s="4" t="s">
        <v>9</v>
      </c>
      <c r="I197" s="4" t="s">
        <v>27</v>
      </c>
      <c r="J197" s="4" t="s">
        <v>27</v>
      </c>
      <c r="K197" s="4" t="s">
        <v>27</v>
      </c>
      <c r="L197" s="4" t="s">
        <v>27</v>
      </c>
      <c r="M197" s="4" t="s">
        <v>27</v>
      </c>
      <c r="N197" s="4" t="s">
        <v>27</v>
      </c>
      <c r="O197" s="4" t="s">
        <v>27</v>
      </c>
      <c r="P197" s="4" t="s">
        <v>6</v>
      </c>
      <c r="Q197" s="4" t="s">
        <v>6</v>
      </c>
      <c r="R197" s="4" t="s">
        <v>9</v>
      </c>
      <c r="S197" s="4" t="s">
        <v>13</v>
      </c>
      <c r="T197" s="4" t="s">
        <v>9</v>
      </c>
      <c r="U197" s="4" t="s">
        <v>9</v>
      </c>
      <c r="V197" s="4" t="s">
        <v>10</v>
      </c>
    </row>
    <row r="198" spans="1:22">
      <c r="A198" t="n">
        <v>8913</v>
      </c>
      <c r="B198" s="21" t="n">
        <v>19</v>
      </c>
      <c r="C198" s="7" t="n">
        <v>2083</v>
      </c>
      <c r="D198" s="7" t="s">
        <v>21</v>
      </c>
      <c r="E198" s="7" t="s">
        <v>21</v>
      </c>
      <c r="F198" s="7" t="s">
        <v>20</v>
      </c>
      <c r="G198" s="7" t="n">
        <v>2</v>
      </c>
      <c r="H198" s="7" t="n">
        <v>805306368</v>
      </c>
      <c r="I198" s="7" t="n">
        <v>-225.75</v>
      </c>
      <c r="J198" s="7" t="n">
        <v>34.4599990844727</v>
      </c>
      <c r="K198" s="7" t="n">
        <v>-220.580001831055</v>
      </c>
      <c r="L198" s="7" t="n">
        <v>11.6999998092651</v>
      </c>
      <c r="M198" s="7" t="n">
        <v>-1</v>
      </c>
      <c r="N198" s="7" t="n">
        <v>0</v>
      </c>
      <c r="O198" s="7" t="n">
        <v>0</v>
      </c>
      <c r="P198" s="7" t="s">
        <v>21</v>
      </c>
      <c r="Q198" s="7" t="s">
        <v>21</v>
      </c>
      <c r="R198" s="7" t="n">
        <v>3</v>
      </c>
      <c r="S198" s="7" t="n">
        <v>0</v>
      </c>
      <c r="T198" s="7" t="n">
        <v>0</v>
      </c>
      <c r="U198" s="7" t="n">
        <v>0</v>
      </c>
      <c r="V198" s="7" t="n">
        <v>0</v>
      </c>
    </row>
    <row r="199" spans="1:22">
      <c r="A199" t="s">
        <v>4</v>
      </c>
      <c r="B199" s="4" t="s">
        <v>5</v>
      </c>
      <c r="C199" s="4" t="s">
        <v>10</v>
      </c>
      <c r="D199" s="4" t="s">
        <v>27</v>
      </c>
      <c r="E199" s="4" t="s">
        <v>27</v>
      </c>
      <c r="F199" s="4" t="s">
        <v>10</v>
      </c>
      <c r="G199" s="4" t="s">
        <v>27</v>
      </c>
      <c r="H199" s="4" t="s">
        <v>27</v>
      </c>
      <c r="I199" s="4" t="s">
        <v>27</v>
      </c>
      <c r="J199" s="4" t="s">
        <v>27</v>
      </c>
      <c r="K199" s="4" t="s">
        <v>10</v>
      </c>
    </row>
    <row r="200" spans="1:22">
      <c r="A200" t="n">
        <v>8979</v>
      </c>
      <c r="B200" s="24" t="n">
        <v>120</v>
      </c>
      <c r="C200" s="7" t="n">
        <v>2083</v>
      </c>
      <c r="D200" s="7" t="n">
        <v>0</v>
      </c>
      <c r="E200" s="7" t="n">
        <v>30</v>
      </c>
      <c r="F200" s="7" t="n">
        <v>10382</v>
      </c>
      <c r="G200" s="7" t="n">
        <v>-219.029998779297</v>
      </c>
      <c r="H200" s="7" t="n">
        <v>34.4599990844727</v>
      </c>
      <c r="I200" s="7" t="n">
        <v>-189.309997558594</v>
      </c>
      <c r="J200" s="7" t="n">
        <v>191.800003051758</v>
      </c>
      <c r="K200" s="7" t="n">
        <v>2</v>
      </c>
    </row>
    <row r="201" spans="1:22">
      <c r="A201" t="s">
        <v>4</v>
      </c>
      <c r="B201" s="4" t="s">
        <v>5</v>
      </c>
      <c r="C201" s="4" t="s">
        <v>13</v>
      </c>
      <c r="D201" s="4" t="s">
        <v>10</v>
      </c>
      <c r="E201" s="4" t="s">
        <v>9</v>
      </c>
    </row>
    <row r="202" spans="1:22">
      <c r="A202" t="n">
        <v>9010</v>
      </c>
      <c r="B202" s="8" t="n">
        <v>74</v>
      </c>
      <c r="C202" s="7" t="n">
        <v>33</v>
      </c>
      <c r="D202" s="7" t="n">
        <v>2083</v>
      </c>
      <c r="E202" s="7" t="n">
        <v>1120403456</v>
      </c>
    </row>
    <row r="203" spans="1:22">
      <c r="A203" t="s">
        <v>4</v>
      </c>
      <c r="B203" s="4" t="s">
        <v>5</v>
      </c>
    </row>
    <row r="204" spans="1:22">
      <c r="A204" t="n">
        <v>9018</v>
      </c>
      <c r="B204" s="5" t="n">
        <v>1</v>
      </c>
    </row>
    <row r="205" spans="1:22" s="3" customFormat="1" customHeight="0">
      <c r="A205" s="3" t="s">
        <v>2</v>
      </c>
      <c r="B205" s="3" t="s">
        <v>52</v>
      </c>
    </row>
    <row r="206" spans="1:22">
      <c r="A206" t="s">
        <v>4</v>
      </c>
      <c r="B206" s="4" t="s">
        <v>5</v>
      </c>
      <c r="C206" s="4" t="s">
        <v>13</v>
      </c>
      <c r="D206" s="4" t="s">
        <v>6</v>
      </c>
      <c r="E206" s="4" t="s">
        <v>10</v>
      </c>
    </row>
    <row r="207" spans="1:22">
      <c r="A207" t="n">
        <v>9020</v>
      </c>
      <c r="B207" s="25" t="n">
        <v>94</v>
      </c>
      <c r="C207" s="7" t="n">
        <v>1</v>
      </c>
      <c r="D207" s="7" t="s">
        <v>53</v>
      </c>
      <c r="E207" s="7" t="n">
        <v>1</v>
      </c>
    </row>
    <row r="208" spans="1:22">
      <c r="A208" t="s">
        <v>4</v>
      </c>
      <c r="B208" s="4" t="s">
        <v>5</v>
      </c>
      <c r="C208" s="4" t="s">
        <v>13</v>
      </c>
      <c r="D208" s="4" t="s">
        <v>6</v>
      </c>
      <c r="E208" s="4" t="s">
        <v>10</v>
      </c>
    </row>
    <row r="209" spans="1:22">
      <c r="A209" t="n">
        <v>9034</v>
      </c>
      <c r="B209" s="25" t="n">
        <v>94</v>
      </c>
      <c r="C209" s="7" t="n">
        <v>1</v>
      </c>
      <c r="D209" s="7" t="s">
        <v>53</v>
      </c>
      <c r="E209" s="7" t="n">
        <v>2</v>
      </c>
    </row>
    <row r="210" spans="1:22">
      <c r="A210" t="s">
        <v>4</v>
      </c>
      <c r="B210" s="4" t="s">
        <v>5</v>
      </c>
      <c r="C210" s="4" t="s">
        <v>13</v>
      </c>
      <c r="D210" s="4" t="s">
        <v>6</v>
      </c>
      <c r="E210" s="4" t="s">
        <v>10</v>
      </c>
    </row>
    <row r="211" spans="1:22">
      <c r="A211" t="n">
        <v>9048</v>
      </c>
      <c r="B211" s="25" t="n">
        <v>94</v>
      </c>
      <c r="C211" s="7" t="n">
        <v>0</v>
      </c>
      <c r="D211" s="7" t="s">
        <v>53</v>
      </c>
      <c r="E211" s="7" t="n">
        <v>4</v>
      </c>
    </row>
    <row r="212" spans="1:22">
      <c r="A212" t="s">
        <v>4</v>
      </c>
      <c r="B212" s="4" t="s">
        <v>5</v>
      </c>
      <c r="C212" s="4" t="s">
        <v>13</v>
      </c>
      <c r="D212" s="4" t="s">
        <v>6</v>
      </c>
      <c r="E212" s="4" t="s">
        <v>10</v>
      </c>
    </row>
    <row r="213" spans="1:22">
      <c r="A213" t="n">
        <v>9062</v>
      </c>
      <c r="B213" s="25" t="n">
        <v>94</v>
      </c>
      <c r="C213" s="7" t="n">
        <v>1</v>
      </c>
      <c r="D213" s="7" t="s">
        <v>54</v>
      </c>
      <c r="E213" s="7" t="n">
        <v>1</v>
      </c>
    </row>
    <row r="214" spans="1:22">
      <c r="A214" t="s">
        <v>4</v>
      </c>
      <c r="B214" s="4" t="s">
        <v>5</v>
      </c>
      <c r="C214" s="4" t="s">
        <v>13</v>
      </c>
      <c r="D214" s="4" t="s">
        <v>6</v>
      </c>
      <c r="E214" s="4" t="s">
        <v>10</v>
      </c>
    </row>
    <row r="215" spans="1:22">
      <c r="A215" t="n">
        <v>9075</v>
      </c>
      <c r="B215" s="25" t="n">
        <v>94</v>
      </c>
      <c r="C215" s="7" t="n">
        <v>1</v>
      </c>
      <c r="D215" s="7" t="s">
        <v>54</v>
      </c>
      <c r="E215" s="7" t="n">
        <v>2</v>
      </c>
    </row>
    <row r="216" spans="1:22">
      <c r="A216" t="s">
        <v>4</v>
      </c>
      <c r="B216" s="4" t="s">
        <v>5</v>
      </c>
      <c r="C216" s="4" t="s">
        <v>13</v>
      </c>
      <c r="D216" s="4" t="s">
        <v>6</v>
      </c>
      <c r="E216" s="4" t="s">
        <v>10</v>
      </c>
    </row>
    <row r="217" spans="1:22">
      <c r="A217" t="n">
        <v>9088</v>
      </c>
      <c r="B217" s="25" t="n">
        <v>94</v>
      </c>
      <c r="C217" s="7" t="n">
        <v>0</v>
      </c>
      <c r="D217" s="7" t="s">
        <v>54</v>
      </c>
      <c r="E217" s="7" t="n">
        <v>4</v>
      </c>
    </row>
    <row r="218" spans="1:22">
      <c r="A218" t="s">
        <v>4</v>
      </c>
      <c r="B218" s="4" t="s">
        <v>5</v>
      </c>
      <c r="C218" s="4" t="s">
        <v>13</v>
      </c>
      <c r="D218" s="4" t="s">
        <v>6</v>
      </c>
      <c r="E218" s="4" t="s">
        <v>10</v>
      </c>
    </row>
    <row r="219" spans="1:22">
      <c r="A219" t="n">
        <v>9101</v>
      </c>
      <c r="B219" s="25" t="n">
        <v>94</v>
      </c>
      <c r="C219" s="7" t="n">
        <v>1</v>
      </c>
      <c r="D219" s="7" t="s">
        <v>55</v>
      </c>
      <c r="E219" s="7" t="n">
        <v>1</v>
      </c>
    </row>
    <row r="220" spans="1:22">
      <c r="A220" t="s">
        <v>4</v>
      </c>
      <c r="B220" s="4" t="s">
        <v>5</v>
      </c>
      <c r="C220" s="4" t="s">
        <v>13</v>
      </c>
      <c r="D220" s="4" t="s">
        <v>6</v>
      </c>
      <c r="E220" s="4" t="s">
        <v>10</v>
      </c>
    </row>
    <row r="221" spans="1:22">
      <c r="A221" t="n">
        <v>9114</v>
      </c>
      <c r="B221" s="25" t="n">
        <v>94</v>
      </c>
      <c r="C221" s="7" t="n">
        <v>1</v>
      </c>
      <c r="D221" s="7" t="s">
        <v>55</v>
      </c>
      <c r="E221" s="7" t="n">
        <v>2</v>
      </c>
    </row>
    <row r="222" spans="1:22">
      <c r="A222" t="s">
        <v>4</v>
      </c>
      <c r="B222" s="4" t="s">
        <v>5</v>
      </c>
      <c r="C222" s="4" t="s">
        <v>13</v>
      </c>
      <c r="D222" s="4" t="s">
        <v>6</v>
      </c>
      <c r="E222" s="4" t="s">
        <v>10</v>
      </c>
    </row>
    <row r="223" spans="1:22">
      <c r="A223" t="n">
        <v>9127</v>
      </c>
      <c r="B223" s="25" t="n">
        <v>94</v>
      </c>
      <c r="C223" s="7" t="n">
        <v>0</v>
      </c>
      <c r="D223" s="7" t="s">
        <v>55</v>
      </c>
      <c r="E223" s="7" t="n">
        <v>4</v>
      </c>
    </row>
    <row r="224" spans="1:22">
      <c r="A224" t="s">
        <v>4</v>
      </c>
      <c r="B224" s="4" t="s">
        <v>5</v>
      </c>
      <c r="C224" s="4" t="s">
        <v>13</v>
      </c>
      <c r="D224" s="4" t="s">
        <v>6</v>
      </c>
      <c r="E224" s="4" t="s">
        <v>10</v>
      </c>
    </row>
    <row r="225" spans="1:5">
      <c r="A225" t="n">
        <v>9140</v>
      </c>
      <c r="B225" s="25" t="n">
        <v>94</v>
      </c>
      <c r="C225" s="7" t="n">
        <v>1</v>
      </c>
      <c r="D225" s="7" t="s">
        <v>56</v>
      </c>
      <c r="E225" s="7" t="n">
        <v>1</v>
      </c>
    </row>
    <row r="226" spans="1:5">
      <c r="A226" t="s">
        <v>4</v>
      </c>
      <c r="B226" s="4" t="s">
        <v>5</v>
      </c>
      <c r="C226" s="4" t="s">
        <v>13</v>
      </c>
      <c r="D226" s="4" t="s">
        <v>6</v>
      </c>
      <c r="E226" s="4" t="s">
        <v>10</v>
      </c>
    </row>
    <row r="227" spans="1:5">
      <c r="A227" t="n">
        <v>9153</v>
      </c>
      <c r="B227" s="25" t="n">
        <v>94</v>
      </c>
      <c r="C227" s="7" t="n">
        <v>1</v>
      </c>
      <c r="D227" s="7" t="s">
        <v>56</v>
      </c>
      <c r="E227" s="7" t="n">
        <v>2</v>
      </c>
    </row>
    <row r="228" spans="1:5">
      <c r="A228" t="s">
        <v>4</v>
      </c>
      <c r="B228" s="4" t="s">
        <v>5</v>
      </c>
      <c r="C228" s="4" t="s">
        <v>13</v>
      </c>
      <c r="D228" s="4" t="s">
        <v>6</v>
      </c>
      <c r="E228" s="4" t="s">
        <v>10</v>
      </c>
    </row>
    <row r="229" spans="1:5">
      <c r="A229" t="n">
        <v>9166</v>
      </c>
      <c r="B229" s="25" t="n">
        <v>94</v>
      </c>
      <c r="C229" s="7" t="n">
        <v>0</v>
      </c>
      <c r="D229" s="7" t="s">
        <v>56</v>
      </c>
      <c r="E229" s="7" t="n">
        <v>4</v>
      </c>
    </row>
    <row r="230" spans="1:5">
      <c r="A230" t="s">
        <v>4</v>
      </c>
      <c r="B230" s="4" t="s">
        <v>5</v>
      </c>
      <c r="C230" s="4" t="s">
        <v>13</v>
      </c>
      <c r="D230" s="4" t="s">
        <v>6</v>
      </c>
      <c r="E230" s="4" t="s">
        <v>10</v>
      </c>
    </row>
    <row r="231" spans="1:5">
      <c r="A231" t="n">
        <v>9179</v>
      </c>
      <c r="B231" s="25" t="n">
        <v>94</v>
      </c>
      <c r="C231" s="7" t="n">
        <v>1</v>
      </c>
      <c r="D231" s="7" t="s">
        <v>57</v>
      </c>
      <c r="E231" s="7" t="n">
        <v>1</v>
      </c>
    </row>
    <row r="232" spans="1:5">
      <c r="A232" t="s">
        <v>4</v>
      </c>
      <c r="B232" s="4" t="s">
        <v>5</v>
      </c>
      <c r="C232" s="4" t="s">
        <v>13</v>
      </c>
      <c r="D232" s="4" t="s">
        <v>6</v>
      </c>
      <c r="E232" s="4" t="s">
        <v>10</v>
      </c>
    </row>
    <row r="233" spans="1:5">
      <c r="A233" t="n">
        <v>9192</v>
      </c>
      <c r="B233" s="25" t="n">
        <v>94</v>
      </c>
      <c r="C233" s="7" t="n">
        <v>1</v>
      </c>
      <c r="D233" s="7" t="s">
        <v>57</v>
      </c>
      <c r="E233" s="7" t="n">
        <v>2</v>
      </c>
    </row>
    <row r="234" spans="1:5">
      <c r="A234" t="s">
        <v>4</v>
      </c>
      <c r="B234" s="4" t="s">
        <v>5</v>
      </c>
      <c r="C234" s="4" t="s">
        <v>13</v>
      </c>
      <c r="D234" s="4" t="s">
        <v>6</v>
      </c>
      <c r="E234" s="4" t="s">
        <v>10</v>
      </c>
    </row>
    <row r="235" spans="1:5">
      <c r="A235" t="n">
        <v>9205</v>
      </c>
      <c r="B235" s="25" t="n">
        <v>94</v>
      </c>
      <c r="C235" s="7" t="n">
        <v>0</v>
      </c>
      <c r="D235" s="7" t="s">
        <v>57</v>
      </c>
      <c r="E235" s="7" t="n">
        <v>4</v>
      </c>
    </row>
    <row r="236" spans="1:5">
      <c r="A236" t="s">
        <v>4</v>
      </c>
      <c r="B236" s="4" t="s">
        <v>5</v>
      </c>
      <c r="C236" s="4" t="s">
        <v>13</v>
      </c>
      <c r="D236" s="4" t="s">
        <v>6</v>
      </c>
      <c r="E236" s="4" t="s">
        <v>10</v>
      </c>
    </row>
    <row r="237" spans="1:5">
      <c r="A237" t="n">
        <v>9218</v>
      </c>
      <c r="B237" s="25" t="n">
        <v>94</v>
      </c>
      <c r="C237" s="7" t="n">
        <v>1</v>
      </c>
      <c r="D237" s="7" t="s">
        <v>58</v>
      </c>
      <c r="E237" s="7" t="n">
        <v>1</v>
      </c>
    </row>
    <row r="238" spans="1:5">
      <c r="A238" t="s">
        <v>4</v>
      </c>
      <c r="B238" s="4" t="s">
        <v>5</v>
      </c>
      <c r="C238" s="4" t="s">
        <v>13</v>
      </c>
      <c r="D238" s="4" t="s">
        <v>6</v>
      </c>
      <c r="E238" s="4" t="s">
        <v>10</v>
      </c>
    </row>
    <row r="239" spans="1:5">
      <c r="A239" t="n">
        <v>9231</v>
      </c>
      <c r="B239" s="25" t="n">
        <v>94</v>
      </c>
      <c r="C239" s="7" t="n">
        <v>1</v>
      </c>
      <c r="D239" s="7" t="s">
        <v>58</v>
      </c>
      <c r="E239" s="7" t="n">
        <v>2</v>
      </c>
    </row>
    <row r="240" spans="1:5">
      <c r="A240" t="s">
        <v>4</v>
      </c>
      <c r="B240" s="4" t="s">
        <v>5</v>
      </c>
      <c r="C240" s="4" t="s">
        <v>13</v>
      </c>
      <c r="D240" s="4" t="s">
        <v>6</v>
      </c>
      <c r="E240" s="4" t="s">
        <v>10</v>
      </c>
    </row>
    <row r="241" spans="1:5">
      <c r="A241" t="n">
        <v>9244</v>
      </c>
      <c r="B241" s="25" t="n">
        <v>94</v>
      </c>
      <c r="C241" s="7" t="n">
        <v>0</v>
      </c>
      <c r="D241" s="7" t="s">
        <v>58</v>
      </c>
      <c r="E241" s="7" t="n">
        <v>4</v>
      </c>
    </row>
    <row r="242" spans="1:5">
      <c r="A242" t="s">
        <v>4</v>
      </c>
      <c r="B242" s="4" t="s">
        <v>5</v>
      </c>
      <c r="C242" s="4" t="s">
        <v>13</v>
      </c>
      <c r="D242" s="4" t="s">
        <v>6</v>
      </c>
      <c r="E242" s="4" t="s">
        <v>10</v>
      </c>
    </row>
    <row r="243" spans="1:5">
      <c r="A243" t="n">
        <v>9257</v>
      </c>
      <c r="B243" s="25" t="n">
        <v>94</v>
      </c>
      <c r="C243" s="7" t="n">
        <v>1</v>
      </c>
      <c r="D243" s="7" t="s">
        <v>59</v>
      </c>
      <c r="E243" s="7" t="n">
        <v>1</v>
      </c>
    </row>
    <row r="244" spans="1:5">
      <c r="A244" t="s">
        <v>4</v>
      </c>
      <c r="B244" s="4" t="s">
        <v>5</v>
      </c>
      <c r="C244" s="4" t="s">
        <v>13</v>
      </c>
      <c r="D244" s="4" t="s">
        <v>6</v>
      </c>
      <c r="E244" s="4" t="s">
        <v>10</v>
      </c>
    </row>
    <row r="245" spans="1:5">
      <c r="A245" t="n">
        <v>9270</v>
      </c>
      <c r="B245" s="25" t="n">
        <v>94</v>
      </c>
      <c r="C245" s="7" t="n">
        <v>1</v>
      </c>
      <c r="D245" s="7" t="s">
        <v>59</v>
      </c>
      <c r="E245" s="7" t="n">
        <v>2</v>
      </c>
    </row>
    <row r="246" spans="1:5">
      <c r="A246" t="s">
        <v>4</v>
      </c>
      <c r="B246" s="4" t="s">
        <v>5</v>
      </c>
      <c r="C246" s="4" t="s">
        <v>13</v>
      </c>
      <c r="D246" s="4" t="s">
        <v>6</v>
      </c>
      <c r="E246" s="4" t="s">
        <v>10</v>
      </c>
    </row>
    <row r="247" spans="1:5">
      <c r="A247" t="n">
        <v>9283</v>
      </c>
      <c r="B247" s="25" t="n">
        <v>94</v>
      </c>
      <c r="C247" s="7" t="n">
        <v>0</v>
      </c>
      <c r="D247" s="7" t="s">
        <v>59</v>
      </c>
      <c r="E247" s="7" t="n">
        <v>4</v>
      </c>
    </row>
    <row r="248" spans="1:5">
      <c r="A248" t="s">
        <v>4</v>
      </c>
      <c r="B248" s="4" t="s">
        <v>5</v>
      </c>
      <c r="C248" s="4" t="s">
        <v>13</v>
      </c>
      <c r="D248" s="4" t="s">
        <v>6</v>
      </c>
      <c r="E248" s="4" t="s">
        <v>10</v>
      </c>
    </row>
    <row r="249" spans="1:5">
      <c r="A249" t="n">
        <v>9296</v>
      </c>
      <c r="B249" s="25" t="n">
        <v>94</v>
      </c>
      <c r="C249" s="7" t="n">
        <v>1</v>
      </c>
      <c r="D249" s="7" t="s">
        <v>60</v>
      </c>
      <c r="E249" s="7" t="n">
        <v>1</v>
      </c>
    </row>
    <row r="250" spans="1:5">
      <c r="A250" t="s">
        <v>4</v>
      </c>
      <c r="B250" s="4" t="s">
        <v>5</v>
      </c>
      <c r="C250" s="4" t="s">
        <v>13</v>
      </c>
      <c r="D250" s="4" t="s">
        <v>6</v>
      </c>
      <c r="E250" s="4" t="s">
        <v>10</v>
      </c>
    </row>
    <row r="251" spans="1:5">
      <c r="A251" t="n">
        <v>9309</v>
      </c>
      <c r="B251" s="25" t="n">
        <v>94</v>
      </c>
      <c r="C251" s="7" t="n">
        <v>1</v>
      </c>
      <c r="D251" s="7" t="s">
        <v>60</v>
      </c>
      <c r="E251" s="7" t="n">
        <v>2</v>
      </c>
    </row>
    <row r="252" spans="1:5">
      <c r="A252" t="s">
        <v>4</v>
      </c>
      <c r="B252" s="4" t="s">
        <v>5</v>
      </c>
      <c r="C252" s="4" t="s">
        <v>13</v>
      </c>
      <c r="D252" s="4" t="s">
        <v>6</v>
      </c>
      <c r="E252" s="4" t="s">
        <v>10</v>
      </c>
    </row>
    <row r="253" spans="1:5">
      <c r="A253" t="n">
        <v>9322</v>
      </c>
      <c r="B253" s="25" t="n">
        <v>94</v>
      </c>
      <c r="C253" s="7" t="n">
        <v>0</v>
      </c>
      <c r="D253" s="7" t="s">
        <v>60</v>
      </c>
      <c r="E253" s="7" t="n">
        <v>4</v>
      </c>
    </row>
    <row r="254" spans="1:5">
      <c r="A254" t="s">
        <v>4</v>
      </c>
      <c r="B254" s="4" t="s">
        <v>5</v>
      </c>
      <c r="C254" s="4" t="s">
        <v>13</v>
      </c>
      <c r="D254" s="4" t="s">
        <v>6</v>
      </c>
      <c r="E254" s="4" t="s">
        <v>10</v>
      </c>
    </row>
    <row r="255" spans="1:5">
      <c r="A255" t="n">
        <v>9335</v>
      </c>
      <c r="B255" s="25" t="n">
        <v>94</v>
      </c>
      <c r="C255" s="7" t="n">
        <v>1</v>
      </c>
      <c r="D255" s="7" t="s">
        <v>61</v>
      </c>
      <c r="E255" s="7" t="n">
        <v>1</v>
      </c>
    </row>
    <row r="256" spans="1:5">
      <c r="A256" t="s">
        <v>4</v>
      </c>
      <c r="B256" s="4" t="s">
        <v>5</v>
      </c>
      <c r="C256" s="4" t="s">
        <v>13</v>
      </c>
      <c r="D256" s="4" t="s">
        <v>6</v>
      </c>
      <c r="E256" s="4" t="s">
        <v>10</v>
      </c>
    </row>
    <row r="257" spans="1:5">
      <c r="A257" t="n">
        <v>9348</v>
      </c>
      <c r="B257" s="25" t="n">
        <v>94</v>
      </c>
      <c r="C257" s="7" t="n">
        <v>1</v>
      </c>
      <c r="D257" s="7" t="s">
        <v>61</v>
      </c>
      <c r="E257" s="7" t="n">
        <v>2</v>
      </c>
    </row>
    <row r="258" spans="1:5">
      <c r="A258" t="s">
        <v>4</v>
      </c>
      <c r="B258" s="4" t="s">
        <v>5</v>
      </c>
      <c r="C258" s="4" t="s">
        <v>13</v>
      </c>
      <c r="D258" s="4" t="s">
        <v>6</v>
      </c>
      <c r="E258" s="4" t="s">
        <v>10</v>
      </c>
    </row>
    <row r="259" spans="1:5">
      <c r="A259" t="n">
        <v>9361</v>
      </c>
      <c r="B259" s="25" t="n">
        <v>94</v>
      </c>
      <c r="C259" s="7" t="n">
        <v>0</v>
      </c>
      <c r="D259" s="7" t="s">
        <v>61</v>
      </c>
      <c r="E259" s="7" t="n">
        <v>4</v>
      </c>
    </row>
    <row r="260" spans="1:5">
      <c r="A260" t="s">
        <v>4</v>
      </c>
      <c r="B260" s="4" t="s">
        <v>5</v>
      </c>
      <c r="C260" s="4" t="s">
        <v>13</v>
      </c>
      <c r="D260" s="4" t="s">
        <v>6</v>
      </c>
      <c r="E260" s="4" t="s">
        <v>10</v>
      </c>
    </row>
    <row r="261" spans="1:5">
      <c r="A261" t="n">
        <v>9374</v>
      </c>
      <c r="B261" s="25" t="n">
        <v>94</v>
      </c>
      <c r="C261" s="7" t="n">
        <v>1</v>
      </c>
      <c r="D261" s="7" t="s">
        <v>62</v>
      </c>
      <c r="E261" s="7" t="n">
        <v>1</v>
      </c>
    </row>
    <row r="262" spans="1:5">
      <c r="A262" t="s">
        <v>4</v>
      </c>
      <c r="B262" s="4" t="s">
        <v>5</v>
      </c>
      <c r="C262" s="4" t="s">
        <v>13</v>
      </c>
      <c r="D262" s="4" t="s">
        <v>6</v>
      </c>
      <c r="E262" s="4" t="s">
        <v>10</v>
      </c>
    </row>
    <row r="263" spans="1:5">
      <c r="A263" t="n">
        <v>9387</v>
      </c>
      <c r="B263" s="25" t="n">
        <v>94</v>
      </c>
      <c r="C263" s="7" t="n">
        <v>1</v>
      </c>
      <c r="D263" s="7" t="s">
        <v>62</v>
      </c>
      <c r="E263" s="7" t="n">
        <v>2</v>
      </c>
    </row>
    <row r="264" spans="1:5">
      <c r="A264" t="s">
        <v>4</v>
      </c>
      <c r="B264" s="4" t="s">
        <v>5</v>
      </c>
      <c r="C264" s="4" t="s">
        <v>13</v>
      </c>
      <c r="D264" s="4" t="s">
        <v>6</v>
      </c>
      <c r="E264" s="4" t="s">
        <v>10</v>
      </c>
    </row>
    <row r="265" spans="1:5">
      <c r="A265" t="n">
        <v>9400</v>
      </c>
      <c r="B265" s="25" t="n">
        <v>94</v>
      </c>
      <c r="C265" s="7" t="n">
        <v>0</v>
      </c>
      <c r="D265" s="7" t="s">
        <v>62</v>
      </c>
      <c r="E265" s="7" t="n">
        <v>4</v>
      </c>
    </row>
    <row r="266" spans="1:5">
      <c r="A266" t="s">
        <v>4</v>
      </c>
      <c r="B266" s="4" t="s">
        <v>5</v>
      </c>
      <c r="C266" s="4" t="s">
        <v>13</v>
      </c>
      <c r="D266" s="4" t="s">
        <v>6</v>
      </c>
      <c r="E266" s="4" t="s">
        <v>10</v>
      </c>
    </row>
    <row r="267" spans="1:5">
      <c r="A267" t="n">
        <v>9413</v>
      </c>
      <c r="B267" s="25" t="n">
        <v>94</v>
      </c>
      <c r="C267" s="7" t="n">
        <v>1</v>
      </c>
      <c r="D267" s="7" t="s">
        <v>63</v>
      </c>
      <c r="E267" s="7" t="n">
        <v>1</v>
      </c>
    </row>
    <row r="268" spans="1:5">
      <c r="A268" t="s">
        <v>4</v>
      </c>
      <c r="B268" s="4" t="s">
        <v>5</v>
      </c>
      <c r="C268" s="4" t="s">
        <v>13</v>
      </c>
      <c r="D268" s="4" t="s">
        <v>6</v>
      </c>
      <c r="E268" s="4" t="s">
        <v>10</v>
      </c>
    </row>
    <row r="269" spans="1:5">
      <c r="A269" t="n">
        <v>9426</v>
      </c>
      <c r="B269" s="25" t="n">
        <v>94</v>
      </c>
      <c r="C269" s="7" t="n">
        <v>1</v>
      </c>
      <c r="D269" s="7" t="s">
        <v>63</v>
      </c>
      <c r="E269" s="7" t="n">
        <v>2</v>
      </c>
    </row>
    <row r="270" spans="1:5">
      <c r="A270" t="s">
        <v>4</v>
      </c>
      <c r="B270" s="4" t="s">
        <v>5</v>
      </c>
      <c r="C270" s="4" t="s">
        <v>13</v>
      </c>
      <c r="D270" s="4" t="s">
        <v>6</v>
      </c>
      <c r="E270" s="4" t="s">
        <v>10</v>
      </c>
    </row>
    <row r="271" spans="1:5">
      <c r="A271" t="n">
        <v>9439</v>
      </c>
      <c r="B271" s="25" t="n">
        <v>94</v>
      </c>
      <c r="C271" s="7" t="n">
        <v>0</v>
      </c>
      <c r="D271" s="7" t="s">
        <v>63</v>
      </c>
      <c r="E271" s="7" t="n">
        <v>4</v>
      </c>
    </row>
    <row r="272" spans="1:5">
      <c r="A272" t="s">
        <v>4</v>
      </c>
      <c r="B272" s="4" t="s">
        <v>5</v>
      </c>
      <c r="C272" s="4" t="s">
        <v>13</v>
      </c>
      <c r="D272" s="4" t="s">
        <v>6</v>
      </c>
      <c r="E272" s="4" t="s">
        <v>10</v>
      </c>
    </row>
    <row r="273" spans="1:5">
      <c r="A273" t="n">
        <v>9452</v>
      </c>
      <c r="B273" s="25" t="n">
        <v>94</v>
      </c>
      <c r="C273" s="7" t="n">
        <v>1</v>
      </c>
      <c r="D273" s="7" t="s">
        <v>64</v>
      </c>
      <c r="E273" s="7" t="n">
        <v>1</v>
      </c>
    </row>
    <row r="274" spans="1:5">
      <c r="A274" t="s">
        <v>4</v>
      </c>
      <c r="B274" s="4" t="s">
        <v>5</v>
      </c>
      <c r="C274" s="4" t="s">
        <v>13</v>
      </c>
      <c r="D274" s="4" t="s">
        <v>6</v>
      </c>
      <c r="E274" s="4" t="s">
        <v>10</v>
      </c>
    </row>
    <row r="275" spans="1:5">
      <c r="A275" t="n">
        <v>9466</v>
      </c>
      <c r="B275" s="25" t="n">
        <v>94</v>
      </c>
      <c r="C275" s="7" t="n">
        <v>1</v>
      </c>
      <c r="D275" s="7" t="s">
        <v>64</v>
      </c>
      <c r="E275" s="7" t="n">
        <v>2</v>
      </c>
    </row>
    <row r="276" spans="1:5">
      <c r="A276" t="s">
        <v>4</v>
      </c>
      <c r="B276" s="4" t="s">
        <v>5</v>
      </c>
      <c r="C276" s="4" t="s">
        <v>13</v>
      </c>
      <c r="D276" s="4" t="s">
        <v>6</v>
      </c>
      <c r="E276" s="4" t="s">
        <v>10</v>
      </c>
    </row>
    <row r="277" spans="1:5">
      <c r="A277" t="n">
        <v>9480</v>
      </c>
      <c r="B277" s="25" t="n">
        <v>94</v>
      </c>
      <c r="C277" s="7" t="n">
        <v>0</v>
      </c>
      <c r="D277" s="7" t="s">
        <v>64</v>
      </c>
      <c r="E277" s="7" t="n">
        <v>4</v>
      </c>
    </row>
    <row r="278" spans="1:5">
      <c r="A278" t="s">
        <v>4</v>
      </c>
      <c r="B278" s="4" t="s">
        <v>5</v>
      </c>
      <c r="C278" s="4" t="s">
        <v>13</v>
      </c>
      <c r="D278" s="4" t="s">
        <v>6</v>
      </c>
      <c r="E278" s="4" t="s">
        <v>10</v>
      </c>
    </row>
    <row r="279" spans="1:5">
      <c r="A279" t="n">
        <v>9494</v>
      </c>
      <c r="B279" s="25" t="n">
        <v>94</v>
      </c>
      <c r="C279" s="7" t="n">
        <v>1</v>
      </c>
      <c r="D279" s="7" t="s">
        <v>65</v>
      </c>
      <c r="E279" s="7" t="n">
        <v>1</v>
      </c>
    </row>
    <row r="280" spans="1:5">
      <c r="A280" t="s">
        <v>4</v>
      </c>
      <c r="B280" s="4" t="s">
        <v>5</v>
      </c>
      <c r="C280" s="4" t="s">
        <v>13</v>
      </c>
      <c r="D280" s="4" t="s">
        <v>6</v>
      </c>
      <c r="E280" s="4" t="s">
        <v>10</v>
      </c>
    </row>
    <row r="281" spans="1:5">
      <c r="A281" t="n">
        <v>9508</v>
      </c>
      <c r="B281" s="25" t="n">
        <v>94</v>
      </c>
      <c r="C281" s="7" t="n">
        <v>1</v>
      </c>
      <c r="D281" s="7" t="s">
        <v>65</v>
      </c>
      <c r="E281" s="7" t="n">
        <v>2</v>
      </c>
    </row>
    <row r="282" spans="1:5">
      <c r="A282" t="s">
        <v>4</v>
      </c>
      <c r="B282" s="4" t="s">
        <v>5</v>
      </c>
      <c r="C282" s="4" t="s">
        <v>13</v>
      </c>
      <c r="D282" s="4" t="s">
        <v>6</v>
      </c>
      <c r="E282" s="4" t="s">
        <v>10</v>
      </c>
    </row>
    <row r="283" spans="1:5">
      <c r="A283" t="n">
        <v>9522</v>
      </c>
      <c r="B283" s="25" t="n">
        <v>94</v>
      </c>
      <c r="C283" s="7" t="n">
        <v>0</v>
      </c>
      <c r="D283" s="7" t="s">
        <v>65</v>
      </c>
      <c r="E283" s="7" t="n">
        <v>4</v>
      </c>
    </row>
    <row r="284" spans="1:5">
      <c r="A284" t="s">
        <v>4</v>
      </c>
      <c r="B284" s="4" t="s">
        <v>5</v>
      </c>
      <c r="C284" s="4" t="s">
        <v>13</v>
      </c>
      <c r="D284" s="4" t="s">
        <v>6</v>
      </c>
      <c r="E284" s="4" t="s">
        <v>10</v>
      </c>
    </row>
    <row r="285" spans="1:5">
      <c r="A285" t="n">
        <v>9536</v>
      </c>
      <c r="B285" s="25" t="n">
        <v>94</v>
      </c>
      <c r="C285" s="7" t="n">
        <v>1</v>
      </c>
      <c r="D285" s="7" t="s">
        <v>66</v>
      </c>
      <c r="E285" s="7" t="n">
        <v>1</v>
      </c>
    </row>
    <row r="286" spans="1:5">
      <c r="A286" t="s">
        <v>4</v>
      </c>
      <c r="B286" s="4" t="s">
        <v>5</v>
      </c>
      <c r="C286" s="4" t="s">
        <v>13</v>
      </c>
      <c r="D286" s="4" t="s">
        <v>6</v>
      </c>
      <c r="E286" s="4" t="s">
        <v>10</v>
      </c>
    </row>
    <row r="287" spans="1:5">
      <c r="A287" t="n">
        <v>9553</v>
      </c>
      <c r="B287" s="25" t="n">
        <v>94</v>
      </c>
      <c r="C287" s="7" t="n">
        <v>1</v>
      </c>
      <c r="D287" s="7" t="s">
        <v>66</v>
      </c>
      <c r="E287" s="7" t="n">
        <v>2</v>
      </c>
    </row>
    <row r="288" spans="1:5">
      <c r="A288" t="s">
        <v>4</v>
      </c>
      <c r="B288" s="4" t="s">
        <v>5</v>
      </c>
      <c r="C288" s="4" t="s">
        <v>13</v>
      </c>
      <c r="D288" s="4" t="s">
        <v>6</v>
      </c>
      <c r="E288" s="4" t="s">
        <v>10</v>
      </c>
    </row>
    <row r="289" spans="1:5">
      <c r="A289" t="n">
        <v>9570</v>
      </c>
      <c r="B289" s="25" t="n">
        <v>94</v>
      </c>
      <c r="C289" s="7" t="n">
        <v>0</v>
      </c>
      <c r="D289" s="7" t="s">
        <v>66</v>
      </c>
      <c r="E289" s="7" t="n">
        <v>4</v>
      </c>
    </row>
    <row r="290" spans="1:5">
      <c r="A290" t="s">
        <v>4</v>
      </c>
      <c r="B290" s="4" t="s">
        <v>5</v>
      </c>
      <c r="C290" s="4" t="s">
        <v>13</v>
      </c>
      <c r="D290" s="26" t="s">
        <v>67</v>
      </c>
      <c r="E290" s="4" t="s">
        <v>5</v>
      </c>
      <c r="F290" s="4" t="s">
        <v>13</v>
      </c>
      <c r="G290" s="4" t="s">
        <v>10</v>
      </c>
      <c r="H290" s="26" t="s">
        <v>68</v>
      </c>
      <c r="I290" s="4" t="s">
        <v>13</v>
      </c>
      <c r="J290" s="4" t="s">
        <v>26</v>
      </c>
    </row>
    <row r="291" spans="1:5">
      <c r="A291" t="n">
        <v>9587</v>
      </c>
      <c r="B291" s="13" t="n">
        <v>5</v>
      </c>
      <c r="C291" s="7" t="n">
        <v>28</v>
      </c>
      <c r="D291" s="26" t="s">
        <v>3</v>
      </c>
      <c r="E291" s="12" t="n">
        <v>162</v>
      </c>
      <c r="F291" s="7" t="n">
        <v>2</v>
      </c>
      <c r="G291" s="7" t="n">
        <v>4156</v>
      </c>
      <c r="H291" s="26" t="s">
        <v>3</v>
      </c>
      <c r="I291" s="7" t="n">
        <v>1</v>
      </c>
      <c r="J291" s="14" t="n">
        <f t="normal" ca="1">A301</f>
        <v>0</v>
      </c>
    </row>
    <row r="292" spans="1:5">
      <c r="A292" t="s">
        <v>4</v>
      </c>
      <c r="B292" s="4" t="s">
        <v>5</v>
      </c>
      <c r="C292" s="4" t="s">
        <v>13</v>
      </c>
      <c r="D292" s="4" t="s">
        <v>6</v>
      </c>
      <c r="E292" s="4" t="s">
        <v>10</v>
      </c>
    </row>
    <row r="293" spans="1:5">
      <c r="A293" t="n">
        <v>9598</v>
      </c>
      <c r="B293" s="25" t="n">
        <v>94</v>
      </c>
      <c r="C293" s="7" t="n">
        <v>0</v>
      </c>
      <c r="D293" s="7" t="s">
        <v>66</v>
      </c>
      <c r="E293" s="7" t="n">
        <v>1</v>
      </c>
    </row>
    <row r="294" spans="1:5">
      <c r="A294" t="s">
        <v>4</v>
      </c>
      <c r="B294" s="4" t="s">
        <v>5</v>
      </c>
      <c r="C294" s="4" t="s">
        <v>13</v>
      </c>
      <c r="D294" s="4" t="s">
        <v>6</v>
      </c>
      <c r="E294" s="4" t="s">
        <v>10</v>
      </c>
    </row>
    <row r="295" spans="1:5">
      <c r="A295" t="n">
        <v>9615</v>
      </c>
      <c r="B295" s="25" t="n">
        <v>94</v>
      </c>
      <c r="C295" s="7" t="n">
        <v>0</v>
      </c>
      <c r="D295" s="7" t="s">
        <v>66</v>
      </c>
      <c r="E295" s="7" t="n">
        <v>2</v>
      </c>
    </row>
    <row r="296" spans="1:5">
      <c r="A296" t="s">
        <v>4</v>
      </c>
      <c r="B296" s="4" t="s">
        <v>5</v>
      </c>
      <c r="C296" s="4" t="s">
        <v>13</v>
      </c>
      <c r="D296" s="4" t="s">
        <v>6</v>
      </c>
      <c r="E296" s="4" t="s">
        <v>10</v>
      </c>
    </row>
    <row r="297" spans="1:5">
      <c r="A297" t="n">
        <v>9632</v>
      </c>
      <c r="B297" s="25" t="n">
        <v>94</v>
      </c>
      <c r="C297" s="7" t="n">
        <v>1</v>
      </c>
      <c r="D297" s="7" t="s">
        <v>66</v>
      </c>
      <c r="E297" s="7" t="n">
        <v>4</v>
      </c>
    </row>
    <row r="298" spans="1:5">
      <c r="A298" t="s">
        <v>4</v>
      </c>
      <c r="B298" s="4" t="s">
        <v>5</v>
      </c>
      <c r="C298" s="4" t="s">
        <v>13</v>
      </c>
      <c r="D298" s="4" t="s">
        <v>6</v>
      </c>
    </row>
    <row r="299" spans="1:5">
      <c r="A299" t="n">
        <v>9649</v>
      </c>
      <c r="B299" s="25" t="n">
        <v>94</v>
      </c>
      <c r="C299" s="7" t="n">
        <v>5</v>
      </c>
      <c r="D299" s="7" t="s">
        <v>66</v>
      </c>
    </row>
    <row r="300" spans="1:5">
      <c r="A300" t="s">
        <v>4</v>
      </c>
      <c r="B300" s="4" t="s">
        <v>5</v>
      </c>
      <c r="C300" s="4" t="s">
        <v>13</v>
      </c>
      <c r="D300" s="4" t="s">
        <v>10</v>
      </c>
      <c r="E300" s="4" t="s">
        <v>6</v>
      </c>
      <c r="F300" s="4" t="s">
        <v>6</v>
      </c>
      <c r="G300" s="4" t="s">
        <v>13</v>
      </c>
    </row>
    <row r="301" spans="1:5">
      <c r="A301" t="n">
        <v>9664</v>
      </c>
      <c r="B301" s="27" t="n">
        <v>32</v>
      </c>
      <c r="C301" s="7" t="n">
        <v>0</v>
      </c>
      <c r="D301" s="7" t="n">
        <v>65533</v>
      </c>
      <c r="E301" s="7" t="s">
        <v>69</v>
      </c>
      <c r="F301" s="7" t="s">
        <v>70</v>
      </c>
      <c r="G301" s="7" t="n">
        <v>1</v>
      </c>
    </row>
    <row r="302" spans="1:5">
      <c r="A302" t="s">
        <v>4</v>
      </c>
      <c r="B302" s="4" t="s">
        <v>5</v>
      </c>
      <c r="C302" s="4" t="s">
        <v>13</v>
      </c>
      <c r="D302" s="4" t="s">
        <v>10</v>
      </c>
      <c r="E302" s="4" t="s">
        <v>6</v>
      </c>
      <c r="F302" s="4" t="s">
        <v>6</v>
      </c>
      <c r="G302" s="4" t="s">
        <v>13</v>
      </c>
    </row>
    <row r="303" spans="1:5">
      <c r="A303" t="n">
        <v>9692</v>
      </c>
      <c r="B303" s="27" t="n">
        <v>32</v>
      </c>
      <c r="C303" s="7" t="n">
        <v>0</v>
      </c>
      <c r="D303" s="7" t="n">
        <v>65533</v>
      </c>
      <c r="E303" s="7" t="s">
        <v>69</v>
      </c>
      <c r="F303" s="7" t="s">
        <v>71</v>
      </c>
      <c r="G303" s="7" t="n">
        <v>0</v>
      </c>
    </row>
    <row r="304" spans="1:5">
      <c r="A304" t="s">
        <v>4</v>
      </c>
      <c r="B304" s="4" t="s">
        <v>5</v>
      </c>
      <c r="C304" s="4" t="s">
        <v>13</v>
      </c>
      <c r="D304" s="4" t="s">
        <v>10</v>
      </c>
      <c r="E304" s="4" t="s">
        <v>6</v>
      </c>
      <c r="F304" s="4" t="s">
        <v>6</v>
      </c>
      <c r="G304" s="4" t="s">
        <v>13</v>
      </c>
    </row>
    <row r="305" spans="1:10">
      <c r="A305" t="n">
        <v>9720</v>
      </c>
      <c r="B305" s="27" t="n">
        <v>32</v>
      </c>
      <c r="C305" s="7" t="n">
        <v>0</v>
      </c>
      <c r="D305" s="7" t="n">
        <v>65533</v>
      </c>
      <c r="E305" s="7" t="s">
        <v>69</v>
      </c>
      <c r="F305" s="7" t="s">
        <v>72</v>
      </c>
      <c r="G305" s="7" t="n">
        <v>0</v>
      </c>
    </row>
    <row r="306" spans="1:10">
      <c r="A306" t="s">
        <v>4</v>
      </c>
      <c r="B306" s="4" t="s">
        <v>5</v>
      </c>
      <c r="C306" s="4" t="s">
        <v>13</v>
      </c>
      <c r="D306" s="4" t="s">
        <v>10</v>
      </c>
      <c r="E306" s="4" t="s">
        <v>6</v>
      </c>
      <c r="F306" s="4" t="s">
        <v>6</v>
      </c>
      <c r="G306" s="4" t="s">
        <v>13</v>
      </c>
    </row>
    <row r="307" spans="1:10">
      <c r="A307" t="n">
        <v>9748</v>
      </c>
      <c r="B307" s="27" t="n">
        <v>32</v>
      </c>
      <c r="C307" s="7" t="n">
        <v>0</v>
      </c>
      <c r="D307" s="7" t="n">
        <v>65533</v>
      </c>
      <c r="E307" s="7" t="s">
        <v>73</v>
      </c>
      <c r="F307" s="7" t="s">
        <v>70</v>
      </c>
      <c r="G307" s="7" t="n">
        <v>1</v>
      </c>
    </row>
    <row r="308" spans="1:10">
      <c r="A308" t="s">
        <v>4</v>
      </c>
      <c r="B308" s="4" t="s">
        <v>5</v>
      </c>
      <c r="C308" s="4" t="s">
        <v>13</v>
      </c>
      <c r="D308" s="4" t="s">
        <v>10</v>
      </c>
      <c r="E308" s="4" t="s">
        <v>6</v>
      </c>
      <c r="F308" s="4" t="s">
        <v>6</v>
      </c>
      <c r="G308" s="4" t="s">
        <v>13</v>
      </c>
    </row>
    <row r="309" spans="1:10">
      <c r="A309" t="n">
        <v>9776</v>
      </c>
      <c r="B309" s="27" t="n">
        <v>32</v>
      </c>
      <c r="C309" s="7" t="n">
        <v>0</v>
      </c>
      <c r="D309" s="7" t="n">
        <v>65533</v>
      </c>
      <c r="E309" s="7" t="s">
        <v>73</v>
      </c>
      <c r="F309" s="7" t="s">
        <v>71</v>
      </c>
      <c r="G309" s="7" t="n">
        <v>0</v>
      </c>
    </row>
    <row r="310" spans="1:10">
      <c r="A310" t="s">
        <v>4</v>
      </c>
      <c r="B310" s="4" t="s">
        <v>5</v>
      </c>
      <c r="C310" s="4" t="s">
        <v>13</v>
      </c>
      <c r="D310" s="4" t="s">
        <v>10</v>
      </c>
      <c r="E310" s="4" t="s">
        <v>6</v>
      </c>
      <c r="F310" s="4" t="s">
        <v>6</v>
      </c>
      <c r="G310" s="4" t="s">
        <v>13</v>
      </c>
    </row>
    <row r="311" spans="1:10">
      <c r="A311" t="n">
        <v>9804</v>
      </c>
      <c r="B311" s="27" t="n">
        <v>32</v>
      </c>
      <c r="C311" s="7" t="n">
        <v>0</v>
      </c>
      <c r="D311" s="7" t="n">
        <v>65533</v>
      </c>
      <c r="E311" s="7" t="s">
        <v>73</v>
      </c>
      <c r="F311" s="7" t="s">
        <v>72</v>
      </c>
      <c r="G311" s="7" t="n">
        <v>0</v>
      </c>
    </row>
    <row r="312" spans="1:10">
      <c r="A312" t="s">
        <v>4</v>
      </c>
      <c r="B312" s="4" t="s">
        <v>5</v>
      </c>
      <c r="C312" s="4" t="s">
        <v>13</v>
      </c>
      <c r="D312" s="4" t="s">
        <v>10</v>
      </c>
      <c r="E312" s="4" t="s">
        <v>6</v>
      </c>
      <c r="F312" s="4" t="s">
        <v>6</v>
      </c>
      <c r="G312" s="4" t="s">
        <v>13</v>
      </c>
    </row>
    <row r="313" spans="1:10">
      <c r="A313" t="n">
        <v>9832</v>
      </c>
      <c r="B313" s="27" t="n">
        <v>32</v>
      </c>
      <c r="C313" s="7" t="n">
        <v>0</v>
      </c>
      <c r="D313" s="7" t="n">
        <v>65533</v>
      </c>
      <c r="E313" s="7" t="s">
        <v>74</v>
      </c>
      <c r="F313" s="7" t="s">
        <v>70</v>
      </c>
      <c r="G313" s="7" t="n">
        <v>1</v>
      </c>
    </row>
    <row r="314" spans="1:10">
      <c r="A314" t="s">
        <v>4</v>
      </c>
      <c r="B314" s="4" t="s">
        <v>5</v>
      </c>
      <c r="C314" s="4" t="s">
        <v>13</v>
      </c>
      <c r="D314" s="4" t="s">
        <v>10</v>
      </c>
      <c r="E314" s="4" t="s">
        <v>6</v>
      </c>
      <c r="F314" s="4" t="s">
        <v>6</v>
      </c>
      <c r="G314" s="4" t="s">
        <v>13</v>
      </c>
    </row>
    <row r="315" spans="1:10">
      <c r="A315" t="n">
        <v>9860</v>
      </c>
      <c r="B315" s="27" t="n">
        <v>32</v>
      </c>
      <c r="C315" s="7" t="n">
        <v>0</v>
      </c>
      <c r="D315" s="7" t="n">
        <v>65533</v>
      </c>
      <c r="E315" s="7" t="s">
        <v>74</v>
      </c>
      <c r="F315" s="7" t="s">
        <v>71</v>
      </c>
      <c r="G315" s="7" t="n">
        <v>0</v>
      </c>
    </row>
    <row r="316" spans="1:10">
      <c r="A316" t="s">
        <v>4</v>
      </c>
      <c r="B316" s="4" t="s">
        <v>5</v>
      </c>
      <c r="C316" s="4" t="s">
        <v>13</v>
      </c>
      <c r="D316" s="4" t="s">
        <v>10</v>
      </c>
      <c r="E316" s="4" t="s">
        <v>6</v>
      </c>
      <c r="F316" s="4" t="s">
        <v>6</v>
      </c>
      <c r="G316" s="4" t="s">
        <v>13</v>
      </c>
    </row>
    <row r="317" spans="1:10">
      <c r="A317" t="n">
        <v>9888</v>
      </c>
      <c r="B317" s="27" t="n">
        <v>32</v>
      </c>
      <c r="C317" s="7" t="n">
        <v>0</v>
      </c>
      <c r="D317" s="7" t="n">
        <v>65533</v>
      </c>
      <c r="E317" s="7" t="s">
        <v>74</v>
      </c>
      <c r="F317" s="7" t="s">
        <v>72</v>
      </c>
      <c r="G317" s="7" t="n">
        <v>0</v>
      </c>
    </row>
    <row r="318" spans="1:10">
      <c r="A318" t="s">
        <v>4</v>
      </c>
      <c r="B318" s="4" t="s">
        <v>5</v>
      </c>
      <c r="C318" s="4" t="s">
        <v>13</v>
      </c>
      <c r="D318" s="4" t="s">
        <v>10</v>
      </c>
      <c r="E318" s="4" t="s">
        <v>6</v>
      </c>
      <c r="F318" s="4" t="s">
        <v>6</v>
      </c>
      <c r="G318" s="4" t="s">
        <v>13</v>
      </c>
    </row>
    <row r="319" spans="1:10">
      <c r="A319" t="n">
        <v>9916</v>
      </c>
      <c r="B319" s="27" t="n">
        <v>32</v>
      </c>
      <c r="C319" s="7" t="n">
        <v>0</v>
      </c>
      <c r="D319" s="7" t="n">
        <v>65533</v>
      </c>
      <c r="E319" s="7" t="s">
        <v>75</v>
      </c>
      <c r="F319" s="7" t="s">
        <v>70</v>
      </c>
      <c r="G319" s="7" t="n">
        <v>1</v>
      </c>
    </row>
    <row r="320" spans="1:10">
      <c r="A320" t="s">
        <v>4</v>
      </c>
      <c r="B320" s="4" t="s">
        <v>5</v>
      </c>
      <c r="C320" s="4" t="s">
        <v>13</v>
      </c>
      <c r="D320" s="4" t="s">
        <v>10</v>
      </c>
      <c r="E320" s="4" t="s">
        <v>6</v>
      </c>
      <c r="F320" s="4" t="s">
        <v>6</v>
      </c>
      <c r="G320" s="4" t="s">
        <v>13</v>
      </c>
    </row>
    <row r="321" spans="1:7">
      <c r="A321" t="n">
        <v>9944</v>
      </c>
      <c r="B321" s="27" t="n">
        <v>32</v>
      </c>
      <c r="C321" s="7" t="n">
        <v>0</v>
      </c>
      <c r="D321" s="7" t="n">
        <v>65533</v>
      </c>
      <c r="E321" s="7" t="s">
        <v>75</v>
      </c>
      <c r="F321" s="7" t="s">
        <v>71</v>
      </c>
      <c r="G321" s="7" t="n">
        <v>0</v>
      </c>
    </row>
    <row r="322" spans="1:7">
      <c r="A322" t="s">
        <v>4</v>
      </c>
      <c r="B322" s="4" t="s">
        <v>5</v>
      </c>
      <c r="C322" s="4" t="s">
        <v>13</v>
      </c>
      <c r="D322" s="4" t="s">
        <v>10</v>
      </c>
      <c r="E322" s="4" t="s">
        <v>6</v>
      </c>
      <c r="F322" s="4" t="s">
        <v>6</v>
      </c>
      <c r="G322" s="4" t="s">
        <v>13</v>
      </c>
    </row>
    <row r="323" spans="1:7">
      <c r="A323" t="n">
        <v>9972</v>
      </c>
      <c r="B323" s="27" t="n">
        <v>32</v>
      </c>
      <c r="C323" s="7" t="n">
        <v>0</v>
      </c>
      <c r="D323" s="7" t="n">
        <v>65533</v>
      </c>
      <c r="E323" s="7" t="s">
        <v>75</v>
      </c>
      <c r="F323" s="7" t="s">
        <v>72</v>
      </c>
      <c r="G323" s="7" t="n">
        <v>0</v>
      </c>
    </row>
    <row r="324" spans="1:7">
      <c r="A324" t="s">
        <v>4</v>
      </c>
      <c r="B324" s="4" t="s">
        <v>5</v>
      </c>
      <c r="C324" s="4" t="s">
        <v>13</v>
      </c>
      <c r="D324" s="26" t="s">
        <v>67</v>
      </c>
      <c r="E324" s="4" t="s">
        <v>5</v>
      </c>
      <c r="F324" s="4" t="s">
        <v>10</v>
      </c>
      <c r="G324" s="4" t="s">
        <v>13</v>
      </c>
      <c r="H324" s="4" t="s">
        <v>13</v>
      </c>
      <c r="I324" s="4" t="s">
        <v>13</v>
      </c>
      <c r="J324" s="26" t="s">
        <v>68</v>
      </c>
      <c r="K324" s="4" t="s">
        <v>13</v>
      </c>
      <c r="L324" s="4" t="s">
        <v>10</v>
      </c>
      <c r="M324" s="4" t="s">
        <v>13</v>
      </c>
      <c r="N324" s="4" t="s">
        <v>13</v>
      </c>
      <c r="O324" s="4" t="s">
        <v>10</v>
      </c>
      <c r="P324" s="4" t="s">
        <v>13</v>
      </c>
      <c r="Q324" s="4" t="s">
        <v>13</v>
      </c>
      <c r="R324" s="4" t="s">
        <v>13</v>
      </c>
      <c r="S324" s="4" t="s">
        <v>10</v>
      </c>
      <c r="T324" s="4" t="s">
        <v>13</v>
      </c>
      <c r="U324" s="4" t="s">
        <v>13</v>
      </c>
      <c r="V324" s="4" t="s">
        <v>10</v>
      </c>
      <c r="W324" s="4" t="s">
        <v>13</v>
      </c>
      <c r="X324" s="4" t="s">
        <v>13</v>
      </c>
      <c r="Y324" s="4" t="s">
        <v>13</v>
      </c>
      <c r="Z324" s="4" t="s">
        <v>26</v>
      </c>
    </row>
    <row r="325" spans="1:7">
      <c r="A325" t="n">
        <v>10000</v>
      </c>
      <c r="B325" s="13" t="n">
        <v>5</v>
      </c>
      <c r="C325" s="7" t="n">
        <v>28</v>
      </c>
      <c r="D325" s="26" t="s">
        <v>3</v>
      </c>
      <c r="E325" s="28" t="n">
        <v>105</v>
      </c>
      <c r="F325" s="7" t="n">
        <v>7</v>
      </c>
      <c r="G325" s="7" t="n">
        <v>0</v>
      </c>
      <c r="H325" s="7" t="n">
        <v>1</v>
      </c>
      <c r="I325" s="7" t="n">
        <v>1</v>
      </c>
      <c r="J325" s="26" t="s">
        <v>3</v>
      </c>
      <c r="K325" s="7" t="n">
        <v>30</v>
      </c>
      <c r="L325" s="7" t="n">
        <v>8950</v>
      </c>
      <c r="M325" s="7" t="n">
        <v>9</v>
      </c>
      <c r="N325" s="7" t="n">
        <v>30</v>
      </c>
      <c r="O325" s="7" t="n">
        <v>8953</v>
      </c>
      <c r="P325" s="7" t="n">
        <v>8</v>
      </c>
      <c r="Q325" s="7" t="n">
        <v>9</v>
      </c>
      <c r="R325" s="7" t="n">
        <v>30</v>
      </c>
      <c r="S325" s="7" t="n">
        <v>8766</v>
      </c>
      <c r="T325" s="7" t="n">
        <v>9</v>
      </c>
      <c r="U325" s="7" t="n">
        <v>30</v>
      </c>
      <c r="V325" s="7" t="n">
        <v>8770</v>
      </c>
      <c r="W325" s="7" t="n">
        <v>8</v>
      </c>
      <c r="X325" s="7" t="n">
        <v>9</v>
      </c>
      <c r="Y325" s="7" t="n">
        <v>1</v>
      </c>
      <c r="Z325" s="14" t="n">
        <f t="normal" ca="1">A355</f>
        <v>0</v>
      </c>
    </row>
    <row r="326" spans="1:7">
      <c r="A326" t="s">
        <v>4</v>
      </c>
      <c r="B326" s="4" t="s">
        <v>5</v>
      </c>
      <c r="C326" s="4" t="s">
        <v>13</v>
      </c>
      <c r="D326" s="4" t="s">
        <v>10</v>
      </c>
      <c r="E326" s="4" t="s">
        <v>13</v>
      </c>
      <c r="F326" s="4" t="s">
        <v>6</v>
      </c>
    </row>
    <row r="327" spans="1:7">
      <c r="A327" t="n">
        <v>10031</v>
      </c>
      <c r="B327" s="29" t="n">
        <v>39</v>
      </c>
      <c r="C327" s="7" t="n">
        <v>10</v>
      </c>
      <c r="D327" s="7" t="n">
        <v>65533</v>
      </c>
      <c r="E327" s="7" t="n">
        <v>222</v>
      </c>
      <c r="F327" s="7" t="s">
        <v>76</v>
      </c>
    </row>
    <row r="328" spans="1:7">
      <c r="A328" t="s">
        <v>4</v>
      </c>
      <c r="B328" s="4" t="s">
        <v>5</v>
      </c>
      <c r="C328" s="4" t="s">
        <v>13</v>
      </c>
      <c r="D328" s="4" t="s">
        <v>10</v>
      </c>
      <c r="E328" s="4" t="s">
        <v>10</v>
      </c>
      <c r="F328" s="4" t="s">
        <v>10</v>
      </c>
      <c r="G328" s="4" t="s">
        <v>10</v>
      </c>
      <c r="H328" s="4" t="s">
        <v>10</v>
      </c>
      <c r="I328" s="4" t="s">
        <v>6</v>
      </c>
      <c r="J328" s="4" t="s">
        <v>27</v>
      </c>
      <c r="K328" s="4" t="s">
        <v>27</v>
      </c>
      <c r="L328" s="4" t="s">
        <v>27</v>
      </c>
      <c r="M328" s="4" t="s">
        <v>9</v>
      </c>
      <c r="N328" s="4" t="s">
        <v>9</v>
      </c>
      <c r="O328" s="4" t="s">
        <v>27</v>
      </c>
      <c r="P328" s="4" t="s">
        <v>27</v>
      </c>
      <c r="Q328" s="4" t="s">
        <v>27</v>
      </c>
      <c r="R328" s="4" t="s">
        <v>27</v>
      </c>
      <c r="S328" s="4" t="s">
        <v>13</v>
      </c>
    </row>
    <row r="329" spans="1:7">
      <c r="A329" t="n">
        <v>10058</v>
      </c>
      <c r="B329" s="29" t="n">
        <v>39</v>
      </c>
      <c r="C329" s="7" t="n">
        <v>12</v>
      </c>
      <c r="D329" s="7" t="n">
        <v>65533</v>
      </c>
      <c r="E329" s="7" t="n">
        <v>222</v>
      </c>
      <c r="F329" s="7" t="n">
        <v>0</v>
      </c>
      <c r="G329" s="7" t="n">
        <v>65533</v>
      </c>
      <c r="H329" s="7" t="n">
        <v>0</v>
      </c>
      <c r="I329" s="7" t="s">
        <v>21</v>
      </c>
      <c r="J329" s="7" t="n">
        <v>-171.684005737305</v>
      </c>
      <c r="K329" s="7" t="n">
        <v>4.88199996948242</v>
      </c>
      <c r="L329" s="7" t="n">
        <v>243.274002075195</v>
      </c>
      <c r="M329" s="7" t="n">
        <v>0</v>
      </c>
      <c r="N329" s="7" t="n">
        <v>0</v>
      </c>
      <c r="O329" s="7" t="n">
        <v>0</v>
      </c>
      <c r="P329" s="7" t="n">
        <v>1</v>
      </c>
      <c r="Q329" s="7" t="n">
        <v>1</v>
      </c>
      <c r="R329" s="7" t="n">
        <v>1</v>
      </c>
      <c r="S329" s="7" t="n">
        <v>122</v>
      </c>
    </row>
    <row r="330" spans="1:7">
      <c r="A330" t="s">
        <v>4</v>
      </c>
      <c r="B330" s="4" t="s">
        <v>5</v>
      </c>
      <c r="C330" s="4" t="s">
        <v>13</v>
      </c>
      <c r="D330" s="4" t="s">
        <v>10</v>
      </c>
      <c r="E330" s="4" t="s">
        <v>13</v>
      </c>
      <c r="F330" s="4" t="s">
        <v>10</v>
      </c>
    </row>
    <row r="331" spans="1:7">
      <c r="A331" t="n">
        <v>10108</v>
      </c>
      <c r="B331" s="29" t="n">
        <v>39</v>
      </c>
      <c r="C331" s="7" t="n">
        <v>18</v>
      </c>
      <c r="D331" s="7" t="n">
        <v>65533</v>
      </c>
      <c r="E331" s="7" t="n">
        <v>122</v>
      </c>
      <c r="F331" s="7" t="n">
        <v>500</v>
      </c>
    </row>
    <row r="332" spans="1:7">
      <c r="A332" t="s">
        <v>4</v>
      </c>
      <c r="B332" s="4" t="s">
        <v>5</v>
      </c>
      <c r="C332" s="4" t="s">
        <v>13</v>
      </c>
      <c r="D332" s="4" t="s">
        <v>6</v>
      </c>
      <c r="E332" s="4" t="s">
        <v>10</v>
      </c>
    </row>
    <row r="333" spans="1:7">
      <c r="A333" t="n">
        <v>10115</v>
      </c>
      <c r="B333" s="30" t="n">
        <v>91</v>
      </c>
      <c r="C333" s="7" t="n">
        <v>0</v>
      </c>
      <c r="D333" s="7" t="s">
        <v>77</v>
      </c>
      <c r="E333" s="7" t="n">
        <v>1</v>
      </c>
    </row>
    <row r="334" spans="1:7">
      <c r="A334" t="s">
        <v>4</v>
      </c>
      <c r="B334" s="4" t="s">
        <v>5</v>
      </c>
      <c r="C334" s="4" t="s">
        <v>13</v>
      </c>
      <c r="D334" s="4" t="s">
        <v>10</v>
      </c>
      <c r="E334" s="4" t="s">
        <v>10</v>
      </c>
      <c r="F334" s="4" t="s">
        <v>10</v>
      </c>
      <c r="G334" s="4" t="s">
        <v>10</v>
      </c>
      <c r="H334" s="4" t="s">
        <v>10</v>
      </c>
      <c r="I334" s="4" t="s">
        <v>6</v>
      </c>
      <c r="J334" s="4" t="s">
        <v>27</v>
      </c>
      <c r="K334" s="4" t="s">
        <v>27</v>
      </c>
      <c r="L334" s="4" t="s">
        <v>27</v>
      </c>
      <c r="M334" s="4" t="s">
        <v>9</v>
      </c>
      <c r="N334" s="4" t="s">
        <v>9</v>
      </c>
      <c r="O334" s="4" t="s">
        <v>27</v>
      </c>
      <c r="P334" s="4" t="s">
        <v>27</v>
      </c>
      <c r="Q334" s="4" t="s">
        <v>27</v>
      </c>
      <c r="R334" s="4" t="s">
        <v>27</v>
      </c>
      <c r="S334" s="4" t="s">
        <v>13</v>
      </c>
    </row>
    <row r="335" spans="1:7">
      <c r="A335" t="n">
        <v>10132</v>
      </c>
      <c r="B335" s="29" t="n">
        <v>39</v>
      </c>
      <c r="C335" s="7" t="n">
        <v>12</v>
      </c>
      <c r="D335" s="7" t="n">
        <v>65533</v>
      </c>
      <c r="E335" s="7" t="n">
        <v>222</v>
      </c>
      <c r="F335" s="7" t="n">
        <v>0</v>
      </c>
      <c r="G335" s="7" t="n">
        <v>65533</v>
      </c>
      <c r="H335" s="7" t="n">
        <v>0</v>
      </c>
      <c r="I335" s="7" t="s">
        <v>21</v>
      </c>
      <c r="J335" s="7" t="n">
        <v>-160.38200378418</v>
      </c>
      <c r="K335" s="7" t="n">
        <v>-7.69999980926514</v>
      </c>
      <c r="L335" s="7" t="n">
        <v>165.147994995117</v>
      </c>
      <c r="M335" s="7" t="n">
        <v>0</v>
      </c>
      <c r="N335" s="7" t="n">
        <v>0</v>
      </c>
      <c r="O335" s="7" t="n">
        <v>0</v>
      </c>
      <c r="P335" s="7" t="n">
        <v>1</v>
      </c>
      <c r="Q335" s="7" t="n">
        <v>1</v>
      </c>
      <c r="R335" s="7" t="n">
        <v>1</v>
      </c>
      <c r="S335" s="7" t="n">
        <v>123</v>
      </c>
    </row>
    <row r="336" spans="1:7">
      <c r="A336" t="s">
        <v>4</v>
      </c>
      <c r="B336" s="4" t="s">
        <v>5</v>
      </c>
      <c r="C336" s="4" t="s">
        <v>13</v>
      </c>
      <c r="D336" s="4" t="s">
        <v>10</v>
      </c>
      <c r="E336" s="4" t="s">
        <v>13</v>
      </c>
      <c r="F336" s="4" t="s">
        <v>10</v>
      </c>
    </row>
    <row r="337" spans="1:26">
      <c r="A337" t="n">
        <v>10182</v>
      </c>
      <c r="B337" s="29" t="n">
        <v>39</v>
      </c>
      <c r="C337" s="7" t="n">
        <v>18</v>
      </c>
      <c r="D337" s="7" t="n">
        <v>65533</v>
      </c>
      <c r="E337" s="7" t="n">
        <v>123</v>
      </c>
      <c r="F337" s="7" t="n">
        <v>500</v>
      </c>
    </row>
    <row r="338" spans="1:26">
      <c r="A338" t="s">
        <v>4</v>
      </c>
      <c r="B338" s="4" t="s">
        <v>5</v>
      </c>
      <c r="C338" s="4" t="s">
        <v>13</v>
      </c>
      <c r="D338" s="4" t="s">
        <v>6</v>
      </c>
      <c r="E338" s="4" t="s">
        <v>10</v>
      </c>
    </row>
    <row r="339" spans="1:26">
      <c r="A339" t="n">
        <v>10189</v>
      </c>
      <c r="B339" s="30" t="n">
        <v>91</v>
      </c>
      <c r="C339" s="7" t="n">
        <v>0</v>
      </c>
      <c r="D339" s="7" t="s">
        <v>78</v>
      </c>
      <c r="E339" s="7" t="n">
        <v>1</v>
      </c>
    </row>
    <row r="340" spans="1:26">
      <c r="A340" t="s">
        <v>4</v>
      </c>
      <c r="B340" s="4" t="s">
        <v>5</v>
      </c>
      <c r="C340" s="4" t="s">
        <v>13</v>
      </c>
      <c r="D340" s="4" t="s">
        <v>10</v>
      </c>
      <c r="E340" s="4" t="s">
        <v>10</v>
      </c>
      <c r="F340" s="4" t="s">
        <v>10</v>
      </c>
      <c r="G340" s="4" t="s">
        <v>10</v>
      </c>
      <c r="H340" s="4" t="s">
        <v>10</v>
      </c>
      <c r="I340" s="4" t="s">
        <v>6</v>
      </c>
      <c r="J340" s="4" t="s">
        <v>27</v>
      </c>
      <c r="K340" s="4" t="s">
        <v>27</v>
      </c>
      <c r="L340" s="4" t="s">
        <v>27</v>
      </c>
      <c r="M340" s="4" t="s">
        <v>9</v>
      </c>
      <c r="N340" s="4" t="s">
        <v>9</v>
      </c>
      <c r="O340" s="4" t="s">
        <v>27</v>
      </c>
      <c r="P340" s="4" t="s">
        <v>27</v>
      </c>
      <c r="Q340" s="4" t="s">
        <v>27</v>
      </c>
      <c r="R340" s="4" t="s">
        <v>27</v>
      </c>
      <c r="S340" s="4" t="s">
        <v>13</v>
      </c>
    </row>
    <row r="341" spans="1:26">
      <c r="A341" t="n">
        <v>10206</v>
      </c>
      <c r="B341" s="29" t="n">
        <v>39</v>
      </c>
      <c r="C341" s="7" t="n">
        <v>12</v>
      </c>
      <c r="D341" s="7" t="n">
        <v>65533</v>
      </c>
      <c r="E341" s="7" t="n">
        <v>222</v>
      </c>
      <c r="F341" s="7" t="n">
        <v>0</v>
      </c>
      <c r="G341" s="7" t="n">
        <v>65533</v>
      </c>
      <c r="H341" s="7" t="n">
        <v>0</v>
      </c>
      <c r="I341" s="7" t="s">
        <v>21</v>
      </c>
      <c r="J341" s="7" t="n">
        <v>-6.84800004959106</v>
      </c>
      <c r="K341" s="7" t="n">
        <v>0.300000011920929</v>
      </c>
      <c r="L341" s="7" t="n">
        <v>280.390014648438</v>
      </c>
      <c r="M341" s="7" t="n">
        <v>0</v>
      </c>
      <c r="N341" s="7" t="n">
        <v>0</v>
      </c>
      <c r="O341" s="7" t="n">
        <v>0</v>
      </c>
      <c r="P341" s="7" t="n">
        <v>1</v>
      </c>
      <c r="Q341" s="7" t="n">
        <v>1</v>
      </c>
      <c r="R341" s="7" t="n">
        <v>1</v>
      </c>
      <c r="S341" s="7" t="n">
        <v>124</v>
      </c>
    </row>
    <row r="342" spans="1:26">
      <c r="A342" t="s">
        <v>4</v>
      </c>
      <c r="B342" s="4" t="s">
        <v>5</v>
      </c>
      <c r="C342" s="4" t="s">
        <v>13</v>
      </c>
      <c r="D342" s="4" t="s">
        <v>10</v>
      </c>
      <c r="E342" s="4" t="s">
        <v>13</v>
      </c>
      <c r="F342" s="4" t="s">
        <v>10</v>
      </c>
    </row>
    <row r="343" spans="1:26">
      <c r="A343" t="n">
        <v>10256</v>
      </c>
      <c r="B343" s="29" t="n">
        <v>39</v>
      </c>
      <c r="C343" s="7" t="n">
        <v>18</v>
      </c>
      <c r="D343" s="7" t="n">
        <v>65533</v>
      </c>
      <c r="E343" s="7" t="n">
        <v>124</v>
      </c>
      <c r="F343" s="7" t="n">
        <v>500</v>
      </c>
    </row>
    <row r="344" spans="1:26">
      <c r="A344" t="s">
        <v>4</v>
      </c>
      <c r="B344" s="4" t="s">
        <v>5</v>
      </c>
      <c r="C344" s="4" t="s">
        <v>13</v>
      </c>
      <c r="D344" s="4" t="s">
        <v>6</v>
      </c>
      <c r="E344" s="4" t="s">
        <v>10</v>
      </c>
    </row>
    <row r="345" spans="1:26">
      <c r="A345" t="n">
        <v>10263</v>
      </c>
      <c r="B345" s="30" t="n">
        <v>91</v>
      </c>
      <c r="C345" s="7" t="n">
        <v>0</v>
      </c>
      <c r="D345" s="7" t="s">
        <v>79</v>
      </c>
      <c r="E345" s="7" t="n">
        <v>1</v>
      </c>
    </row>
    <row r="346" spans="1:26">
      <c r="A346" t="s">
        <v>4</v>
      </c>
      <c r="B346" s="4" t="s">
        <v>5</v>
      </c>
      <c r="C346" s="4" t="s">
        <v>13</v>
      </c>
      <c r="D346" s="4" t="s">
        <v>10</v>
      </c>
      <c r="E346" s="4" t="s">
        <v>10</v>
      </c>
      <c r="F346" s="4" t="s">
        <v>10</v>
      </c>
      <c r="G346" s="4" t="s">
        <v>10</v>
      </c>
      <c r="H346" s="4" t="s">
        <v>10</v>
      </c>
      <c r="I346" s="4" t="s">
        <v>6</v>
      </c>
      <c r="J346" s="4" t="s">
        <v>27</v>
      </c>
      <c r="K346" s="4" t="s">
        <v>27</v>
      </c>
      <c r="L346" s="4" t="s">
        <v>27</v>
      </c>
      <c r="M346" s="4" t="s">
        <v>9</v>
      </c>
      <c r="N346" s="4" t="s">
        <v>9</v>
      </c>
      <c r="O346" s="4" t="s">
        <v>27</v>
      </c>
      <c r="P346" s="4" t="s">
        <v>27</v>
      </c>
      <c r="Q346" s="4" t="s">
        <v>27</v>
      </c>
      <c r="R346" s="4" t="s">
        <v>27</v>
      </c>
      <c r="S346" s="4" t="s">
        <v>13</v>
      </c>
    </row>
    <row r="347" spans="1:26">
      <c r="A347" t="n">
        <v>10280</v>
      </c>
      <c r="B347" s="29" t="n">
        <v>39</v>
      </c>
      <c r="C347" s="7" t="n">
        <v>12</v>
      </c>
      <c r="D347" s="7" t="n">
        <v>65533</v>
      </c>
      <c r="E347" s="7" t="n">
        <v>222</v>
      </c>
      <c r="F347" s="7" t="n">
        <v>0</v>
      </c>
      <c r="G347" s="7" t="n">
        <v>65533</v>
      </c>
      <c r="H347" s="7" t="n">
        <v>0</v>
      </c>
      <c r="I347" s="7" t="s">
        <v>21</v>
      </c>
      <c r="J347" s="7" t="n">
        <v>192.910003662109</v>
      </c>
      <c r="K347" s="7" t="n">
        <v>-1.22300004959106</v>
      </c>
      <c r="L347" s="7" t="n">
        <v>-133.139007568359</v>
      </c>
      <c r="M347" s="7" t="n">
        <v>0</v>
      </c>
      <c r="N347" s="7" t="n">
        <v>0</v>
      </c>
      <c r="O347" s="7" t="n">
        <v>0</v>
      </c>
      <c r="P347" s="7" t="n">
        <v>1</v>
      </c>
      <c r="Q347" s="7" t="n">
        <v>1</v>
      </c>
      <c r="R347" s="7" t="n">
        <v>1</v>
      </c>
      <c r="S347" s="7" t="n">
        <v>125</v>
      </c>
    </row>
    <row r="348" spans="1:26">
      <c r="A348" t="s">
        <v>4</v>
      </c>
      <c r="B348" s="4" t="s">
        <v>5</v>
      </c>
      <c r="C348" s="4" t="s">
        <v>13</v>
      </c>
      <c r="D348" s="4" t="s">
        <v>10</v>
      </c>
      <c r="E348" s="4" t="s">
        <v>13</v>
      </c>
      <c r="F348" s="4" t="s">
        <v>10</v>
      </c>
    </row>
    <row r="349" spans="1:26">
      <c r="A349" t="n">
        <v>10330</v>
      </c>
      <c r="B349" s="29" t="n">
        <v>39</v>
      </c>
      <c r="C349" s="7" t="n">
        <v>18</v>
      </c>
      <c r="D349" s="7" t="n">
        <v>65533</v>
      </c>
      <c r="E349" s="7" t="n">
        <v>125</v>
      </c>
      <c r="F349" s="7" t="n">
        <v>500</v>
      </c>
    </row>
    <row r="350" spans="1:26">
      <c r="A350" t="s">
        <v>4</v>
      </c>
      <c r="B350" s="4" t="s">
        <v>5</v>
      </c>
      <c r="C350" s="4" t="s">
        <v>13</v>
      </c>
      <c r="D350" s="4" t="s">
        <v>6</v>
      </c>
      <c r="E350" s="4" t="s">
        <v>10</v>
      </c>
    </row>
    <row r="351" spans="1:26">
      <c r="A351" t="n">
        <v>10337</v>
      </c>
      <c r="B351" s="30" t="n">
        <v>91</v>
      </c>
      <c r="C351" s="7" t="n">
        <v>0</v>
      </c>
      <c r="D351" s="7" t="s">
        <v>80</v>
      </c>
      <c r="E351" s="7" t="n">
        <v>1</v>
      </c>
    </row>
    <row r="352" spans="1:26">
      <c r="A352" t="s">
        <v>4</v>
      </c>
      <c r="B352" s="4" t="s">
        <v>5</v>
      </c>
      <c r="C352" s="4" t="s">
        <v>26</v>
      </c>
    </row>
    <row r="353" spans="1:19">
      <c r="A353" t="n">
        <v>10354</v>
      </c>
      <c r="B353" s="16" t="n">
        <v>3</v>
      </c>
      <c r="C353" s="14" t="n">
        <f t="normal" ca="1">A363</f>
        <v>0</v>
      </c>
    </row>
    <row r="354" spans="1:19">
      <c r="A354" t="s">
        <v>4</v>
      </c>
      <c r="B354" s="4" t="s">
        <v>5</v>
      </c>
      <c r="C354" s="4" t="s">
        <v>13</v>
      </c>
      <c r="D354" s="4" t="s">
        <v>6</v>
      </c>
      <c r="E354" s="4" t="s">
        <v>10</v>
      </c>
    </row>
    <row r="355" spans="1:19">
      <c r="A355" t="n">
        <v>10359</v>
      </c>
      <c r="B355" s="30" t="n">
        <v>91</v>
      </c>
      <c r="C355" s="7" t="n">
        <v>1</v>
      </c>
      <c r="D355" s="7" t="s">
        <v>77</v>
      </c>
      <c r="E355" s="7" t="n">
        <v>1</v>
      </c>
    </row>
    <row r="356" spans="1:19">
      <c r="A356" t="s">
        <v>4</v>
      </c>
      <c r="B356" s="4" t="s">
        <v>5</v>
      </c>
      <c r="C356" s="4" t="s">
        <v>13</v>
      </c>
      <c r="D356" s="4" t="s">
        <v>6</v>
      </c>
      <c r="E356" s="4" t="s">
        <v>10</v>
      </c>
    </row>
    <row r="357" spans="1:19">
      <c r="A357" t="n">
        <v>10376</v>
      </c>
      <c r="B357" s="30" t="n">
        <v>91</v>
      </c>
      <c r="C357" s="7" t="n">
        <v>1</v>
      </c>
      <c r="D357" s="7" t="s">
        <v>78</v>
      </c>
      <c r="E357" s="7" t="n">
        <v>1</v>
      </c>
    </row>
    <row r="358" spans="1:19">
      <c r="A358" t="s">
        <v>4</v>
      </c>
      <c r="B358" s="4" t="s">
        <v>5</v>
      </c>
      <c r="C358" s="4" t="s">
        <v>13</v>
      </c>
      <c r="D358" s="4" t="s">
        <v>6</v>
      </c>
      <c r="E358" s="4" t="s">
        <v>10</v>
      </c>
    </row>
    <row r="359" spans="1:19">
      <c r="A359" t="n">
        <v>10393</v>
      </c>
      <c r="B359" s="30" t="n">
        <v>91</v>
      </c>
      <c r="C359" s="7" t="n">
        <v>1</v>
      </c>
      <c r="D359" s="7" t="s">
        <v>79</v>
      </c>
      <c r="E359" s="7" t="n">
        <v>1</v>
      </c>
    </row>
    <row r="360" spans="1:19">
      <c r="A360" t="s">
        <v>4</v>
      </c>
      <c r="B360" s="4" t="s">
        <v>5</v>
      </c>
      <c r="C360" s="4" t="s">
        <v>13</v>
      </c>
      <c r="D360" s="4" t="s">
        <v>6</v>
      </c>
      <c r="E360" s="4" t="s">
        <v>10</v>
      </c>
    </row>
    <row r="361" spans="1:19">
      <c r="A361" t="n">
        <v>10410</v>
      </c>
      <c r="B361" s="30" t="n">
        <v>91</v>
      </c>
      <c r="C361" s="7" t="n">
        <v>1</v>
      </c>
      <c r="D361" s="7" t="s">
        <v>80</v>
      </c>
      <c r="E361" s="7" t="n">
        <v>1</v>
      </c>
    </row>
    <row r="362" spans="1:19">
      <c r="A362" t="s">
        <v>4</v>
      </c>
      <c r="B362" s="4" t="s">
        <v>5</v>
      </c>
      <c r="C362" s="4" t="s">
        <v>13</v>
      </c>
      <c r="D362" s="4" t="s">
        <v>6</v>
      </c>
      <c r="E362" s="4" t="s">
        <v>10</v>
      </c>
    </row>
    <row r="363" spans="1:19">
      <c r="A363" t="n">
        <v>10427</v>
      </c>
      <c r="B363" s="25" t="n">
        <v>94</v>
      </c>
      <c r="C363" s="7" t="n">
        <v>1</v>
      </c>
      <c r="D363" s="7" t="s">
        <v>81</v>
      </c>
      <c r="E363" s="7" t="n">
        <v>1</v>
      </c>
    </row>
    <row r="364" spans="1:19">
      <c r="A364" t="s">
        <v>4</v>
      </c>
      <c r="B364" s="4" t="s">
        <v>5</v>
      </c>
      <c r="C364" s="4" t="s">
        <v>13</v>
      </c>
      <c r="D364" s="4" t="s">
        <v>6</v>
      </c>
      <c r="E364" s="4" t="s">
        <v>10</v>
      </c>
    </row>
    <row r="365" spans="1:19">
      <c r="A365" t="n">
        <v>10438</v>
      </c>
      <c r="B365" s="25" t="n">
        <v>94</v>
      </c>
      <c r="C365" s="7" t="n">
        <v>1</v>
      </c>
      <c r="D365" s="7" t="s">
        <v>81</v>
      </c>
      <c r="E365" s="7" t="n">
        <v>2</v>
      </c>
    </row>
    <row r="366" spans="1:19">
      <c r="A366" t="s">
        <v>4</v>
      </c>
      <c r="B366" s="4" t="s">
        <v>5</v>
      </c>
      <c r="C366" s="4" t="s">
        <v>13</v>
      </c>
      <c r="D366" s="4" t="s">
        <v>6</v>
      </c>
      <c r="E366" s="4" t="s">
        <v>10</v>
      </c>
    </row>
    <row r="367" spans="1:19">
      <c r="A367" t="n">
        <v>10449</v>
      </c>
      <c r="B367" s="25" t="n">
        <v>94</v>
      </c>
      <c r="C367" s="7" t="n">
        <v>0</v>
      </c>
      <c r="D367" s="7" t="s">
        <v>81</v>
      </c>
      <c r="E367" s="7" t="n">
        <v>4</v>
      </c>
    </row>
    <row r="368" spans="1:19">
      <c r="A368" t="s">
        <v>4</v>
      </c>
      <c r="B368" s="4" t="s">
        <v>5</v>
      </c>
      <c r="C368" s="4" t="s">
        <v>13</v>
      </c>
      <c r="D368" s="4" t="s">
        <v>10</v>
      </c>
      <c r="E368" s="4" t="s">
        <v>13</v>
      </c>
      <c r="F368" s="4" t="s">
        <v>13</v>
      </c>
      <c r="G368" s="4" t="s">
        <v>26</v>
      </c>
    </row>
    <row r="369" spans="1:7">
      <c r="A369" t="n">
        <v>10460</v>
      </c>
      <c r="B369" s="13" t="n">
        <v>5</v>
      </c>
      <c r="C369" s="7" t="n">
        <v>30</v>
      </c>
      <c r="D369" s="7" t="n">
        <v>8485</v>
      </c>
      <c r="E369" s="7" t="n">
        <v>8</v>
      </c>
      <c r="F369" s="7" t="n">
        <v>1</v>
      </c>
      <c r="G369" s="14" t="n">
        <f t="normal" ca="1">A379</f>
        <v>0</v>
      </c>
    </row>
    <row r="370" spans="1:7">
      <c r="A370" t="s">
        <v>4</v>
      </c>
      <c r="B370" s="4" t="s">
        <v>5</v>
      </c>
      <c r="C370" s="4" t="s">
        <v>13</v>
      </c>
      <c r="D370" s="4" t="s">
        <v>10</v>
      </c>
      <c r="E370" s="4" t="s">
        <v>6</v>
      </c>
      <c r="F370" s="4" t="s">
        <v>6</v>
      </c>
      <c r="G370" s="4" t="s">
        <v>13</v>
      </c>
    </row>
    <row r="371" spans="1:7">
      <c r="A371" t="n">
        <v>10470</v>
      </c>
      <c r="B371" s="27" t="n">
        <v>32</v>
      </c>
      <c r="C371" s="7" t="n">
        <v>0</v>
      </c>
      <c r="D371" s="7" t="n">
        <v>65533</v>
      </c>
      <c r="E371" s="7" t="s">
        <v>82</v>
      </c>
      <c r="F371" s="7" t="s">
        <v>83</v>
      </c>
      <c r="G371" s="7" t="n">
        <v>0</v>
      </c>
    </row>
    <row r="372" spans="1:7">
      <c r="A372" t="s">
        <v>4</v>
      </c>
      <c r="B372" s="4" t="s">
        <v>5</v>
      </c>
      <c r="C372" s="4" t="s">
        <v>13</v>
      </c>
      <c r="D372" s="4" t="s">
        <v>10</v>
      </c>
      <c r="E372" s="4" t="s">
        <v>6</v>
      </c>
      <c r="F372" s="4" t="s">
        <v>6</v>
      </c>
      <c r="G372" s="4" t="s">
        <v>13</v>
      </c>
    </row>
    <row r="373" spans="1:7">
      <c r="A373" t="n">
        <v>10492</v>
      </c>
      <c r="B373" s="27" t="n">
        <v>32</v>
      </c>
      <c r="C373" s="7" t="n">
        <v>0</v>
      </c>
      <c r="D373" s="7" t="n">
        <v>65533</v>
      </c>
      <c r="E373" s="7" t="s">
        <v>84</v>
      </c>
      <c r="F373" s="7" t="s">
        <v>85</v>
      </c>
      <c r="G373" s="7" t="n">
        <v>1</v>
      </c>
    </row>
    <row r="374" spans="1:7">
      <c r="A374" t="s">
        <v>4</v>
      </c>
      <c r="B374" s="4" t="s">
        <v>5</v>
      </c>
      <c r="C374" s="4" t="s">
        <v>13</v>
      </c>
      <c r="D374" s="4" t="s">
        <v>10</v>
      </c>
      <c r="E374" s="4" t="s">
        <v>6</v>
      </c>
      <c r="F374" s="4" t="s">
        <v>6</v>
      </c>
      <c r="G374" s="4" t="s">
        <v>13</v>
      </c>
    </row>
    <row r="375" spans="1:7">
      <c r="A375" t="n">
        <v>10515</v>
      </c>
      <c r="B375" s="27" t="n">
        <v>32</v>
      </c>
      <c r="C375" s="7" t="n">
        <v>0</v>
      </c>
      <c r="D375" s="7" t="n">
        <v>65533</v>
      </c>
      <c r="E375" s="7" t="s">
        <v>84</v>
      </c>
      <c r="F375" s="7" t="s">
        <v>86</v>
      </c>
      <c r="G375" s="7" t="n">
        <v>0</v>
      </c>
    </row>
    <row r="376" spans="1:7">
      <c r="A376" t="s">
        <v>4</v>
      </c>
      <c r="B376" s="4" t="s">
        <v>5</v>
      </c>
      <c r="C376" s="4" t="s">
        <v>26</v>
      </c>
    </row>
    <row r="377" spans="1:7">
      <c r="A377" t="n">
        <v>10538</v>
      </c>
      <c r="B377" s="16" t="n">
        <v>3</v>
      </c>
      <c r="C377" s="14" t="n">
        <f t="normal" ca="1">A385</f>
        <v>0</v>
      </c>
    </row>
    <row r="378" spans="1:7">
      <c r="A378" t="s">
        <v>4</v>
      </c>
      <c r="B378" s="4" t="s">
        <v>5</v>
      </c>
      <c r="C378" s="4" t="s">
        <v>13</v>
      </c>
      <c r="D378" s="4" t="s">
        <v>10</v>
      </c>
      <c r="E378" s="4" t="s">
        <v>6</v>
      </c>
      <c r="F378" s="4" t="s">
        <v>6</v>
      </c>
      <c r="G378" s="4" t="s">
        <v>13</v>
      </c>
    </row>
    <row r="379" spans="1:7">
      <c r="A379" t="n">
        <v>10543</v>
      </c>
      <c r="B379" s="27" t="n">
        <v>32</v>
      </c>
      <c r="C379" s="7" t="n">
        <v>0</v>
      </c>
      <c r="D379" s="7" t="n">
        <v>65533</v>
      </c>
      <c r="E379" s="7" t="s">
        <v>82</v>
      </c>
      <c r="F379" s="7" t="s">
        <v>83</v>
      </c>
      <c r="G379" s="7" t="n">
        <v>1</v>
      </c>
    </row>
    <row r="380" spans="1:7">
      <c r="A380" t="s">
        <v>4</v>
      </c>
      <c r="B380" s="4" t="s">
        <v>5</v>
      </c>
      <c r="C380" s="4" t="s">
        <v>13</v>
      </c>
      <c r="D380" s="4" t="s">
        <v>10</v>
      </c>
      <c r="E380" s="4" t="s">
        <v>6</v>
      </c>
      <c r="F380" s="4" t="s">
        <v>6</v>
      </c>
      <c r="G380" s="4" t="s">
        <v>13</v>
      </c>
    </row>
    <row r="381" spans="1:7">
      <c r="A381" t="n">
        <v>10565</v>
      </c>
      <c r="B381" s="27" t="n">
        <v>32</v>
      </c>
      <c r="C381" s="7" t="n">
        <v>0</v>
      </c>
      <c r="D381" s="7" t="n">
        <v>65533</v>
      </c>
      <c r="E381" s="7" t="s">
        <v>84</v>
      </c>
      <c r="F381" s="7" t="s">
        <v>85</v>
      </c>
      <c r="G381" s="7" t="n">
        <v>0</v>
      </c>
    </row>
    <row r="382" spans="1:7">
      <c r="A382" t="s">
        <v>4</v>
      </c>
      <c r="B382" s="4" t="s">
        <v>5</v>
      </c>
      <c r="C382" s="4" t="s">
        <v>13</v>
      </c>
      <c r="D382" s="4" t="s">
        <v>10</v>
      </c>
      <c r="E382" s="4" t="s">
        <v>6</v>
      </c>
      <c r="F382" s="4" t="s">
        <v>6</v>
      </c>
      <c r="G382" s="4" t="s">
        <v>13</v>
      </c>
    </row>
    <row r="383" spans="1:7">
      <c r="A383" t="n">
        <v>10588</v>
      </c>
      <c r="B383" s="27" t="n">
        <v>32</v>
      </c>
      <c r="C383" s="7" t="n">
        <v>0</v>
      </c>
      <c r="D383" s="7" t="n">
        <v>65533</v>
      </c>
      <c r="E383" s="7" t="s">
        <v>84</v>
      </c>
      <c r="F383" s="7" t="s">
        <v>86</v>
      </c>
      <c r="G383" s="7" t="n">
        <v>1</v>
      </c>
    </row>
    <row r="384" spans="1:7">
      <c r="A384" t="s">
        <v>4</v>
      </c>
      <c r="B384" s="4" t="s">
        <v>5</v>
      </c>
      <c r="C384" s="4" t="s">
        <v>13</v>
      </c>
      <c r="D384" s="4" t="s">
        <v>6</v>
      </c>
      <c r="E384" s="4" t="s">
        <v>10</v>
      </c>
    </row>
    <row r="385" spans="1:7">
      <c r="A385" t="n">
        <v>10611</v>
      </c>
      <c r="B385" s="30" t="n">
        <v>91</v>
      </c>
      <c r="C385" s="7" t="n">
        <v>1</v>
      </c>
      <c r="D385" s="7" t="s">
        <v>87</v>
      </c>
      <c r="E385" s="7" t="n">
        <v>1</v>
      </c>
    </row>
    <row r="386" spans="1:7">
      <c r="A386" t="s">
        <v>4</v>
      </c>
      <c r="B386" s="4" t="s">
        <v>5</v>
      </c>
      <c r="C386" s="4" t="s">
        <v>13</v>
      </c>
      <c r="D386" s="4" t="s">
        <v>10</v>
      </c>
      <c r="E386" s="4" t="s">
        <v>13</v>
      </c>
      <c r="F386" s="4" t="s">
        <v>26</v>
      </c>
    </row>
    <row r="387" spans="1:7">
      <c r="A387" t="n">
        <v>10627</v>
      </c>
      <c r="B387" s="13" t="n">
        <v>5</v>
      </c>
      <c r="C387" s="7" t="n">
        <v>30</v>
      </c>
      <c r="D387" s="7" t="n">
        <v>8484</v>
      </c>
      <c r="E387" s="7" t="n">
        <v>1</v>
      </c>
      <c r="F387" s="14" t="n">
        <f t="normal" ca="1">A393</f>
        <v>0</v>
      </c>
    </row>
    <row r="388" spans="1:7">
      <c r="A388" t="s">
        <v>4</v>
      </c>
      <c r="B388" s="4" t="s">
        <v>5</v>
      </c>
      <c r="C388" s="4" t="s">
        <v>13</v>
      </c>
      <c r="D388" s="4" t="s">
        <v>10</v>
      </c>
      <c r="E388" s="4" t="s">
        <v>13</v>
      </c>
      <c r="F388" s="4" t="s">
        <v>26</v>
      </c>
    </row>
    <row r="389" spans="1:7">
      <c r="A389" t="n">
        <v>10636</v>
      </c>
      <c r="B389" s="13" t="n">
        <v>5</v>
      </c>
      <c r="C389" s="7" t="n">
        <v>30</v>
      </c>
      <c r="D389" s="7" t="n">
        <v>8485</v>
      </c>
      <c r="E389" s="7" t="n">
        <v>1</v>
      </c>
      <c r="F389" s="14" t="n">
        <f t="normal" ca="1">A393</f>
        <v>0</v>
      </c>
    </row>
    <row r="390" spans="1:7">
      <c r="A390" t="s">
        <v>4</v>
      </c>
      <c r="B390" s="4" t="s">
        <v>5</v>
      </c>
      <c r="C390" s="4" t="s">
        <v>13</v>
      </c>
      <c r="D390" s="4" t="s">
        <v>6</v>
      </c>
      <c r="E390" s="4" t="s">
        <v>10</v>
      </c>
    </row>
    <row r="391" spans="1:7">
      <c r="A391" t="n">
        <v>10645</v>
      </c>
      <c r="B391" s="30" t="n">
        <v>91</v>
      </c>
      <c r="C391" s="7" t="n">
        <v>0</v>
      </c>
      <c r="D391" s="7" t="s">
        <v>87</v>
      </c>
      <c r="E391" s="7" t="n">
        <v>1</v>
      </c>
    </row>
    <row r="392" spans="1:7">
      <c r="A392" t="s">
        <v>4</v>
      </c>
      <c r="B392" s="4" t="s">
        <v>5</v>
      </c>
      <c r="C392" s="4" t="s">
        <v>13</v>
      </c>
      <c r="D392" s="4" t="s">
        <v>6</v>
      </c>
      <c r="E392" s="4" t="s">
        <v>10</v>
      </c>
    </row>
    <row r="393" spans="1:7">
      <c r="A393" t="n">
        <v>10661</v>
      </c>
      <c r="B393" s="30" t="n">
        <v>91</v>
      </c>
      <c r="C393" s="7" t="n">
        <v>1</v>
      </c>
      <c r="D393" s="7" t="s">
        <v>88</v>
      </c>
      <c r="E393" s="7" t="n">
        <v>1</v>
      </c>
    </row>
    <row r="394" spans="1:7">
      <c r="A394" t="s">
        <v>4</v>
      </c>
      <c r="B394" s="4" t="s">
        <v>5</v>
      </c>
      <c r="C394" s="4" t="s">
        <v>13</v>
      </c>
      <c r="D394" s="4" t="s">
        <v>10</v>
      </c>
      <c r="E394" s="4" t="s">
        <v>13</v>
      </c>
      <c r="F394" s="4" t="s">
        <v>10</v>
      </c>
      <c r="G394" s="4" t="s">
        <v>13</v>
      </c>
      <c r="H394" s="4" t="s">
        <v>13</v>
      </c>
      <c r="I394" s="4" t="s">
        <v>13</v>
      </c>
      <c r="J394" s="4" t="s">
        <v>26</v>
      </c>
    </row>
    <row r="395" spans="1:7">
      <c r="A395" t="n">
        <v>10676</v>
      </c>
      <c r="B395" s="13" t="n">
        <v>5</v>
      </c>
      <c r="C395" s="7" t="n">
        <v>30</v>
      </c>
      <c r="D395" s="7" t="n">
        <v>8476</v>
      </c>
      <c r="E395" s="7" t="n">
        <v>30</v>
      </c>
      <c r="F395" s="7" t="n">
        <v>8490</v>
      </c>
      <c r="G395" s="7" t="n">
        <v>8</v>
      </c>
      <c r="H395" s="7" t="n">
        <v>9</v>
      </c>
      <c r="I395" s="7" t="n">
        <v>1</v>
      </c>
      <c r="J395" s="14" t="n">
        <f t="normal" ca="1">A399</f>
        <v>0</v>
      </c>
    </row>
    <row r="396" spans="1:7">
      <c r="A396" t="s">
        <v>4</v>
      </c>
      <c r="B396" s="4" t="s">
        <v>5</v>
      </c>
      <c r="C396" s="4" t="s">
        <v>13</v>
      </c>
      <c r="D396" s="4" t="s">
        <v>6</v>
      </c>
      <c r="E396" s="4" t="s">
        <v>10</v>
      </c>
    </row>
    <row r="397" spans="1:7">
      <c r="A397" t="n">
        <v>10690</v>
      </c>
      <c r="B397" s="30" t="n">
        <v>91</v>
      </c>
      <c r="C397" s="7" t="n">
        <v>0</v>
      </c>
      <c r="D397" s="7" t="s">
        <v>88</v>
      </c>
      <c r="E397" s="7" t="n">
        <v>1</v>
      </c>
    </row>
    <row r="398" spans="1:7">
      <c r="A398" t="s">
        <v>4</v>
      </c>
      <c r="B398" s="4" t="s">
        <v>5</v>
      </c>
      <c r="C398" s="4" t="s">
        <v>13</v>
      </c>
      <c r="D398" s="4" t="s">
        <v>6</v>
      </c>
      <c r="E398" s="4" t="s">
        <v>10</v>
      </c>
    </row>
    <row r="399" spans="1:7">
      <c r="A399" t="n">
        <v>10705</v>
      </c>
      <c r="B399" s="31" t="n">
        <v>62</v>
      </c>
      <c r="C399" s="7" t="n">
        <v>1</v>
      </c>
      <c r="D399" s="7" t="s">
        <v>89</v>
      </c>
      <c r="E399" s="7" t="n">
        <v>1</v>
      </c>
    </row>
    <row r="400" spans="1:7">
      <c r="A400" t="s">
        <v>4</v>
      </c>
      <c r="B400" s="4" t="s">
        <v>5</v>
      </c>
      <c r="C400" s="4" t="s">
        <v>13</v>
      </c>
      <c r="D400" s="4" t="s">
        <v>10</v>
      </c>
      <c r="E400" s="4" t="s">
        <v>13</v>
      </c>
      <c r="F400" s="4" t="s">
        <v>10</v>
      </c>
      <c r="G400" s="4" t="s">
        <v>13</v>
      </c>
      <c r="H400" s="4" t="s">
        <v>13</v>
      </c>
      <c r="I400" s="4" t="s">
        <v>13</v>
      </c>
      <c r="J400" s="4" t="s">
        <v>26</v>
      </c>
    </row>
    <row r="401" spans="1:10">
      <c r="A401" t="n">
        <v>10717</v>
      </c>
      <c r="B401" s="13" t="n">
        <v>5</v>
      </c>
      <c r="C401" s="7" t="n">
        <v>30</v>
      </c>
      <c r="D401" s="7" t="n">
        <v>8476</v>
      </c>
      <c r="E401" s="7" t="n">
        <v>30</v>
      </c>
      <c r="F401" s="7" t="n">
        <v>8478</v>
      </c>
      <c r="G401" s="7" t="n">
        <v>8</v>
      </c>
      <c r="H401" s="7" t="n">
        <v>9</v>
      </c>
      <c r="I401" s="7" t="n">
        <v>1</v>
      </c>
      <c r="J401" s="14" t="n">
        <f t="normal" ca="1">A405</f>
        <v>0</v>
      </c>
    </row>
    <row r="402" spans="1:10">
      <c r="A402" t="s">
        <v>4</v>
      </c>
      <c r="B402" s="4" t="s">
        <v>5</v>
      </c>
      <c r="C402" s="4" t="s">
        <v>13</v>
      </c>
      <c r="D402" s="4" t="s">
        <v>6</v>
      </c>
      <c r="E402" s="4" t="s">
        <v>10</v>
      </c>
    </row>
    <row r="403" spans="1:10">
      <c r="A403" t="n">
        <v>10731</v>
      </c>
      <c r="B403" s="31" t="n">
        <v>62</v>
      </c>
      <c r="C403" s="7" t="n">
        <v>0</v>
      </c>
      <c r="D403" s="7" t="s">
        <v>89</v>
      </c>
      <c r="E403" s="7" t="n">
        <v>1</v>
      </c>
    </row>
    <row r="404" spans="1:10">
      <c r="A404" t="s">
        <v>4</v>
      </c>
      <c r="B404" s="4" t="s">
        <v>5</v>
      </c>
      <c r="C404" s="4" t="s">
        <v>13</v>
      </c>
      <c r="D404" s="4" t="s">
        <v>6</v>
      </c>
      <c r="E404" s="4" t="s">
        <v>10</v>
      </c>
    </row>
    <row r="405" spans="1:10">
      <c r="A405" t="n">
        <v>10743</v>
      </c>
      <c r="B405" s="31" t="n">
        <v>62</v>
      </c>
      <c r="C405" s="7" t="n">
        <v>1</v>
      </c>
      <c r="D405" s="7" t="s">
        <v>90</v>
      </c>
      <c r="E405" s="7" t="n">
        <v>1</v>
      </c>
    </row>
    <row r="406" spans="1:10">
      <c r="A406" t="s">
        <v>4</v>
      </c>
      <c r="B406" s="4" t="s">
        <v>5</v>
      </c>
      <c r="C406" s="4" t="s">
        <v>13</v>
      </c>
      <c r="D406" s="4" t="s">
        <v>10</v>
      </c>
      <c r="E406" s="4" t="s">
        <v>13</v>
      </c>
      <c r="F406" s="4" t="s">
        <v>10</v>
      </c>
      <c r="G406" s="4" t="s">
        <v>13</v>
      </c>
      <c r="H406" s="4" t="s">
        <v>13</v>
      </c>
      <c r="I406" s="4" t="s">
        <v>13</v>
      </c>
      <c r="J406" s="4" t="s">
        <v>26</v>
      </c>
    </row>
    <row r="407" spans="1:10">
      <c r="A407" t="n">
        <v>10759</v>
      </c>
      <c r="B407" s="13" t="n">
        <v>5</v>
      </c>
      <c r="C407" s="7" t="n">
        <v>30</v>
      </c>
      <c r="D407" s="7" t="n">
        <v>8476</v>
      </c>
      <c r="E407" s="7" t="n">
        <v>30</v>
      </c>
      <c r="F407" s="7" t="n">
        <v>8484</v>
      </c>
      <c r="G407" s="7" t="n">
        <v>8</v>
      </c>
      <c r="H407" s="7" t="n">
        <v>9</v>
      </c>
      <c r="I407" s="7" t="n">
        <v>1</v>
      </c>
      <c r="J407" s="14" t="n">
        <f t="normal" ca="1">A411</f>
        <v>0</v>
      </c>
    </row>
    <row r="408" spans="1:10">
      <c r="A408" t="s">
        <v>4</v>
      </c>
      <c r="B408" s="4" t="s">
        <v>5</v>
      </c>
      <c r="C408" s="4" t="s">
        <v>13</v>
      </c>
      <c r="D408" s="4" t="s">
        <v>6</v>
      </c>
      <c r="E408" s="4" t="s">
        <v>10</v>
      </c>
    </row>
    <row r="409" spans="1:10">
      <c r="A409" t="n">
        <v>10773</v>
      </c>
      <c r="B409" s="31" t="n">
        <v>62</v>
      </c>
      <c r="C409" s="7" t="n">
        <v>0</v>
      </c>
      <c r="D409" s="7" t="s">
        <v>90</v>
      </c>
      <c r="E409" s="7" t="n">
        <v>1</v>
      </c>
    </row>
    <row r="410" spans="1:10">
      <c r="A410" t="s">
        <v>4</v>
      </c>
      <c r="B410" s="4" t="s">
        <v>5</v>
      </c>
      <c r="C410" s="4" t="s">
        <v>13</v>
      </c>
      <c r="D410" s="4" t="s">
        <v>6</v>
      </c>
      <c r="E410" s="4" t="s">
        <v>10</v>
      </c>
    </row>
    <row r="411" spans="1:10">
      <c r="A411" t="n">
        <v>10789</v>
      </c>
      <c r="B411" s="31" t="n">
        <v>62</v>
      </c>
      <c r="C411" s="7" t="n">
        <v>1</v>
      </c>
      <c r="D411" s="7" t="s">
        <v>91</v>
      </c>
      <c r="E411" s="7" t="n">
        <v>1</v>
      </c>
    </row>
    <row r="412" spans="1:10">
      <c r="A412" t="s">
        <v>4</v>
      </c>
      <c r="B412" s="4" t="s">
        <v>5</v>
      </c>
      <c r="C412" s="4" t="s">
        <v>13</v>
      </c>
      <c r="D412" s="4" t="s">
        <v>10</v>
      </c>
      <c r="E412" s="4" t="s">
        <v>13</v>
      </c>
      <c r="F412" s="4" t="s">
        <v>10</v>
      </c>
      <c r="G412" s="4" t="s">
        <v>13</v>
      </c>
      <c r="H412" s="4" t="s">
        <v>13</v>
      </c>
      <c r="I412" s="4" t="s">
        <v>13</v>
      </c>
      <c r="J412" s="4" t="s">
        <v>26</v>
      </c>
    </row>
    <row r="413" spans="1:10">
      <c r="A413" t="n">
        <v>10802</v>
      </c>
      <c r="B413" s="13" t="n">
        <v>5</v>
      </c>
      <c r="C413" s="7" t="n">
        <v>30</v>
      </c>
      <c r="D413" s="7" t="n">
        <v>8476</v>
      </c>
      <c r="E413" s="7" t="n">
        <v>30</v>
      </c>
      <c r="F413" s="7" t="n">
        <v>8490</v>
      </c>
      <c r="G413" s="7" t="n">
        <v>8</v>
      </c>
      <c r="H413" s="7" t="n">
        <v>9</v>
      </c>
      <c r="I413" s="7" t="n">
        <v>1</v>
      </c>
      <c r="J413" s="14" t="n">
        <f t="normal" ca="1">A417</f>
        <v>0</v>
      </c>
    </row>
    <row r="414" spans="1:10">
      <c r="A414" t="s">
        <v>4</v>
      </c>
      <c r="B414" s="4" t="s">
        <v>5</v>
      </c>
      <c r="C414" s="4" t="s">
        <v>13</v>
      </c>
      <c r="D414" s="4" t="s">
        <v>6</v>
      </c>
      <c r="E414" s="4" t="s">
        <v>10</v>
      </c>
    </row>
    <row r="415" spans="1:10">
      <c r="A415" t="n">
        <v>10816</v>
      </c>
      <c r="B415" s="31" t="n">
        <v>62</v>
      </c>
      <c r="C415" s="7" t="n">
        <v>0</v>
      </c>
      <c r="D415" s="7" t="s">
        <v>91</v>
      </c>
      <c r="E415" s="7" t="n">
        <v>1</v>
      </c>
    </row>
    <row r="416" spans="1:10">
      <c r="A416" t="s">
        <v>4</v>
      </c>
      <c r="B416" s="4" t="s">
        <v>5</v>
      </c>
      <c r="C416" s="4" t="s">
        <v>13</v>
      </c>
      <c r="D416" s="4" t="s">
        <v>6</v>
      </c>
      <c r="E416" s="4" t="s">
        <v>10</v>
      </c>
    </row>
    <row r="417" spans="1:10">
      <c r="A417" t="n">
        <v>10829</v>
      </c>
      <c r="B417" s="31" t="n">
        <v>62</v>
      </c>
      <c r="C417" s="7" t="n">
        <v>1</v>
      </c>
      <c r="D417" s="7" t="s">
        <v>92</v>
      </c>
      <c r="E417" s="7" t="n">
        <v>1</v>
      </c>
    </row>
    <row r="418" spans="1:10">
      <c r="A418" t="s">
        <v>4</v>
      </c>
      <c r="B418" s="4" t="s">
        <v>5</v>
      </c>
      <c r="C418" s="4" t="s">
        <v>13</v>
      </c>
      <c r="D418" s="26" t="s">
        <v>67</v>
      </c>
      <c r="E418" s="4" t="s">
        <v>5</v>
      </c>
      <c r="F418" s="4" t="s">
        <v>13</v>
      </c>
      <c r="G418" s="4" t="s">
        <v>10</v>
      </c>
      <c r="H418" s="26" t="s">
        <v>68</v>
      </c>
      <c r="I418" s="4" t="s">
        <v>13</v>
      </c>
      <c r="J418" s="4" t="s">
        <v>26</v>
      </c>
    </row>
    <row r="419" spans="1:10">
      <c r="A419" t="n">
        <v>10842</v>
      </c>
      <c r="B419" s="13" t="n">
        <v>5</v>
      </c>
      <c r="C419" s="7" t="n">
        <v>28</v>
      </c>
      <c r="D419" s="26" t="s">
        <v>3</v>
      </c>
      <c r="E419" s="32" t="n">
        <v>64</v>
      </c>
      <c r="F419" s="7" t="n">
        <v>5</v>
      </c>
      <c r="G419" s="7" t="n">
        <v>4</v>
      </c>
      <c r="H419" s="26" t="s">
        <v>3</v>
      </c>
      <c r="I419" s="7" t="n">
        <v>1</v>
      </c>
      <c r="J419" s="14" t="n">
        <f t="normal" ca="1">A423</f>
        <v>0</v>
      </c>
    </row>
    <row r="420" spans="1:10">
      <c r="A420" t="s">
        <v>4</v>
      </c>
      <c r="B420" s="4" t="s">
        <v>5</v>
      </c>
      <c r="C420" s="4" t="s">
        <v>13</v>
      </c>
      <c r="D420" s="4" t="s">
        <v>6</v>
      </c>
      <c r="E420" s="4" t="s">
        <v>10</v>
      </c>
    </row>
    <row r="421" spans="1:10">
      <c r="A421" t="n">
        <v>10853</v>
      </c>
      <c r="B421" s="31" t="n">
        <v>62</v>
      </c>
      <c r="C421" s="7" t="n">
        <v>0</v>
      </c>
      <c r="D421" s="7" t="s">
        <v>92</v>
      </c>
      <c r="E421" s="7" t="n">
        <v>1</v>
      </c>
    </row>
    <row r="422" spans="1:10">
      <c r="A422" t="s">
        <v>4</v>
      </c>
      <c r="B422" s="4" t="s">
        <v>5</v>
      </c>
      <c r="C422" s="4" t="s">
        <v>13</v>
      </c>
      <c r="D422" s="4" t="s">
        <v>13</v>
      </c>
      <c r="E422" s="4" t="s">
        <v>13</v>
      </c>
      <c r="F422" s="4" t="s">
        <v>9</v>
      </c>
      <c r="G422" s="4" t="s">
        <v>13</v>
      </c>
      <c r="H422" s="4" t="s">
        <v>13</v>
      </c>
      <c r="I422" s="4" t="s">
        <v>26</v>
      </c>
    </row>
    <row r="423" spans="1:10">
      <c r="A423" t="n">
        <v>10866</v>
      </c>
      <c r="B423" s="13" t="n">
        <v>5</v>
      </c>
      <c r="C423" s="7" t="n">
        <v>35</v>
      </c>
      <c r="D423" s="7" t="n">
        <v>3</v>
      </c>
      <c r="E423" s="7" t="n">
        <v>0</v>
      </c>
      <c r="F423" s="7" t="n">
        <v>0</v>
      </c>
      <c r="G423" s="7" t="n">
        <v>2</v>
      </c>
      <c r="H423" s="7" t="n">
        <v>1</v>
      </c>
      <c r="I423" s="14" t="n">
        <f t="normal" ca="1">A427</f>
        <v>0</v>
      </c>
    </row>
    <row r="424" spans="1:10">
      <c r="A424" t="s">
        <v>4</v>
      </c>
      <c r="B424" s="4" t="s">
        <v>5</v>
      </c>
      <c r="C424" s="4" t="s">
        <v>26</v>
      </c>
    </row>
    <row r="425" spans="1:10">
      <c r="A425" t="n">
        <v>10880</v>
      </c>
      <c r="B425" s="16" t="n">
        <v>3</v>
      </c>
      <c r="C425" s="14" t="n">
        <f t="normal" ca="1">A643</f>
        <v>0</v>
      </c>
    </row>
    <row r="426" spans="1:10">
      <c r="A426" t="s">
        <v>4</v>
      </c>
      <c r="B426" s="4" t="s">
        <v>5</v>
      </c>
      <c r="C426" s="4" t="s">
        <v>13</v>
      </c>
      <c r="D426" s="4" t="s">
        <v>13</v>
      </c>
      <c r="E426" s="4" t="s">
        <v>13</v>
      </c>
      <c r="F426" s="4" t="s">
        <v>9</v>
      </c>
      <c r="G426" s="4" t="s">
        <v>13</v>
      </c>
      <c r="H426" s="4" t="s">
        <v>13</v>
      </c>
      <c r="I426" s="4" t="s">
        <v>26</v>
      </c>
    </row>
    <row r="427" spans="1:10">
      <c r="A427" t="n">
        <v>10885</v>
      </c>
      <c r="B427" s="13" t="n">
        <v>5</v>
      </c>
      <c r="C427" s="7" t="n">
        <v>35</v>
      </c>
      <c r="D427" s="7" t="n">
        <v>3</v>
      </c>
      <c r="E427" s="7" t="n">
        <v>0</v>
      </c>
      <c r="F427" s="7" t="n">
        <v>1</v>
      </c>
      <c r="G427" s="7" t="n">
        <v>2</v>
      </c>
      <c r="H427" s="7" t="n">
        <v>1</v>
      </c>
      <c r="I427" s="14" t="n">
        <f t="normal" ca="1">A625</f>
        <v>0</v>
      </c>
    </row>
    <row r="428" spans="1:10">
      <c r="A428" t="s">
        <v>4</v>
      </c>
      <c r="B428" s="4" t="s">
        <v>5</v>
      </c>
      <c r="C428" s="4" t="s">
        <v>13</v>
      </c>
      <c r="D428" s="4" t="s">
        <v>6</v>
      </c>
      <c r="E428" s="4" t="s">
        <v>10</v>
      </c>
    </row>
    <row r="429" spans="1:10">
      <c r="A429" t="n">
        <v>10899</v>
      </c>
      <c r="B429" s="25" t="n">
        <v>94</v>
      </c>
      <c r="C429" s="7" t="n">
        <v>0</v>
      </c>
      <c r="D429" s="7" t="s">
        <v>54</v>
      </c>
      <c r="E429" s="7" t="n">
        <v>1</v>
      </c>
    </row>
    <row r="430" spans="1:10">
      <c r="A430" t="s">
        <v>4</v>
      </c>
      <c r="B430" s="4" t="s">
        <v>5</v>
      </c>
      <c r="C430" s="4" t="s">
        <v>13</v>
      </c>
      <c r="D430" s="4" t="s">
        <v>6</v>
      </c>
      <c r="E430" s="4" t="s">
        <v>10</v>
      </c>
    </row>
    <row r="431" spans="1:10">
      <c r="A431" t="n">
        <v>10912</v>
      </c>
      <c r="B431" s="25" t="n">
        <v>94</v>
      </c>
      <c r="C431" s="7" t="n">
        <v>0</v>
      </c>
      <c r="D431" s="7" t="s">
        <v>54</v>
      </c>
      <c r="E431" s="7" t="n">
        <v>2</v>
      </c>
    </row>
    <row r="432" spans="1:10">
      <c r="A432" t="s">
        <v>4</v>
      </c>
      <c r="B432" s="4" t="s">
        <v>5</v>
      </c>
      <c r="C432" s="4" t="s">
        <v>13</v>
      </c>
      <c r="D432" s="4" t="s">
        <v>6</v>
      </c>
      <c r="E432" s="4" t="s">
        <v>10</v>
      </c>
    </row>
    <row r="433" spans="1:10">
      <c r="A433" t="n">
        <v>10925</v>
      </c>
      <c r="B433" s="25" t="n">
        <v>94</v>
      </c>
      <c r="C433" s="7" t="n">
        <v>1</v>
      </c>
      <c r="D433" s="7" t="s">
        <v>54</v>
      </c>
      <c r="E433" s="7" t="n">
        <v>4</v>
      </c>
    </row>
    <row r="434" spans="1:10">
      <c r="A434" t="s">
        <v>4</v>
      </c>
      <c r="B434" s="4" t="s">
        <v>5</v>
      </c>
      <c r="C434" s="4" t="s">
        <v>13</v>
      </c>
      <c r="D434" s="4" t="s">
        <v>6</v>
      </c>
    </row>
    <row r="435" spans="1:10">
      <c r="A435" t="n">
        <v>10938</v>
      </c>
      <c r="B435" s="25" t="n">
        <v>94</v>
      </c>
      <c r="C435" s="7" t="n">
        <v>5</v>
      </c>
      <c r="D435" s="7" t="s">
        <v>54</v>
      </c>
    </row>
    <row r="436" spans="1:10">
      <c r="A436" t="s">
        <v>4</v>
      </c>
      <c r="B436" s="4" t="s">
        <v>5</v>
      </c>
      <c r="C436" s="4" t="s">
        <v>13</v>
      </c>
      <c r="D436" s="4" t="s">
        <v>6</v>
      </c>
      <c r="E436" s="4" t="s">
        <v>10</v>
      </c>
    </row>
    <row r="437" spans="1:10">
      <c r="A437" t="n">
        <v>10949</v>
      </c>
      <c r="B437" s="25" t="n">
        <v>94</v>
      </c>
      <c r="C437" s="7" t="n">
        <v>0</v>
      </c>
      <c r="D437" s="7" t="s">
        <v>55</v>
      </c>
      <c r="E437" s="7" t="n">
        <v>1</v>
      </c>
    </row>
    <row r="438" spans="1:10">
      <c r="A438" t="s">
        <v>4</v>
      </c>
      <c r="B438" s="4" t="s">
        <v>5</v>
      </c>
      <c r="C438" s="4" t="s">
        <v>13</v>
      </c>
      <c r="D438" s="4" t="s">
        <v>6</v>
      </c>
      <c r="E438" s="4" t="s">
        <v>10</v>
      </c>
    </row>
    <row r="439" spans="1:10">
      <c r="A439" t="n">
        <v>10962</v>
      </c>
      <c r="B439" s="25" t="n">
        <v>94</v>
      </c>
      <c r="C439" s="7" t="n">
        <v>0</v>
      </c>
      <c r="D439" s="7" t="s">
        <v>55</v>
      </c>
      <c r="E439" s="7" t="n">
        <v>2</v>
      </c>
    </row>
    <row r="440" spans="1:10">
      <c r="A440" t="s">
        <v>4</v>
      </c>
      <c r="B440" s="4" t="s">
        <v>5</v>
      </c>
      <c r="C440" s="4" t="s">
        <v>13</v>
      </c>
      <c r="D440" s="4" t="s">
        <v>6</v>
      </c>
      <c r="E440" s="4" t="s">
        <v>10</v>
      </c>
    </row>
    <row r="441" spans="1:10">
      <c r="A441" t="n">
        <v>10975</v>
      </c>
      <c r="B441" s="25" t="n">
        <v>94</v>
      </c>
      <c r="C441" s="7" t="n">
        <v>1</v>
      </c>
      <c r="D441" s="7" t="s">
        <v>55</v>
      </c>
      <c r="E441" s="7" t="n">
        <v>4</v>
      </c>
    </row>
    <row r="442" spans="1:10">
      <c r="A442" t="s">
        <v>4</v>
      </c>
      <c r="B442" s="4" t="s">
        <v>5</v>
      </c>
      <c r="C442" s="4" t="s">
        <v>13</v>
      </c>
      <c r="D442" s="4" t="s">
        <v>6</v>
      </c>
    </row>
    <row r="443" spans="1:10">
      <c r="A443" t="n">
        <v>10988</v>
      </c>
      <c r="B443" s="25" t="n">
        <v>94</v>
      </c>
      <c r="C443" s="7" t="n">
        <v>5</v>
      </c>
      <c r="D443" s="7" t="s">
        <v>55</v>
      </c>
    </row>
    <row r="444" spans="1:10">
      <c r="A444" t="s">
        <v>4</v>
      </c>
      <c r="B444" s="4" t="s">
        <v>5</v>
      </c>
      <c r="C444" s="4" t="s">
        <v>13</v>
      </c>
      <c r="D444" s="4" t="s">
        <v>6</v>
      </c>
      <c r="E444" s="4" t="s">
        <v>10</v>
      </c>
    </row>
    <row r="445" spans="1:10">
      <c r="A445" t="n">
        <v>10999</v>
      </c>
      <c r="B445" s="25" t="n">
        <v>94</v>
      </c>
      <c r="C445" s="7" t="n">
        <v>0</v>
      </c>
      <c r="D445" s="7" t="s">
        <v>56</v>
      </c>
      <c r="E445" s="7" t="n">
        <v>1</v>
      </c>
    </row>
    <row r="446" spans="1:10">
      <c r="A446" t="s">
        <v>4</v>
      </c>
      <c r="B446" s="4" t="s">
        <v>5</v>
      </c>
      <c r="C446" s="4" t="s">
        <v>13</v>
      </c>
      <c r="D446" s="4" t="s">
        <v>6</v>
      </c>
      <c r="E446" s="4" t="s">
        <v>10</v>
      </c>
    </row>
    <row r="447" spans="1:10">
      <c r="A447" t="n">
        <v>11012</v>
      </c>
      <c r="B447" s="25" t="n">
        <v>94</v>
      </c>
      <c r="C447" s="7" t="n">
        <v>0</v>
      </c>
      <c r="D447" s="7" t="s">
        <v>56</v>
      </c>
      <c r="E447" s="7" t="n">
        <v>2</v>
      </c>
    </row>
    <row r="448" spans="1:10">
      <c r="A448" t="s">
        <v>4</v>
      </c>
      <c r="B448" s="4" t="s">
        <v>5</v>
      </c>
      <c r="C448" s="4" t="s">
        <v>13</v>
      </c>
      <c r="D448" s="4" t="s">
        <v>6</v>
      </c>
      <c r="E448" s="4" t="s">
        <v>10</v>
      </c>
    </row>
    <row r="449" spans="1:5">
      <c r="A449" t="n">
        <v>11025</v>
      </c>
      <c r="B449" s="25" t="n">
        <v>94</v>
      </c>
      <c r="C449" s="7" t="n">
        <v>1</v>
      </c>
      <c r="D449" s="7" t="s">
        <v>56</v>
      </c>
      <c r="E449" s="7" t="n">
        <v>4</v>
      </c>
    </row>
    <row r="450" spans="1:5">
      <c r="A450" t="s">
        <v>4</v>
      </c>
      <c r="B450" s="4" t="s">
        <v>5</v>
      </c>
      <c r="C450" s="4" t="s">
        <v>13</v>
      </c>
      <c r="D450" s="4" t="s">
        <v>6</v>
      </c>
    </row>
    <row r="451" spans="1:5">
      <c r="A451" t="n">
        <v>11038</v>
      </c>
      <c r="B451" s="25" t="n">
        <v>94</v>
      </c>
      <c r="C451" s="7" t="n">
        <v>5</v>
      </c>
      <c r="D451" s="7" t="s">
        <v>56</v>
      </c>
    </row>
    <row r="452" spans="1:5">
      <c r="A452" t="s">
        <v>4</v>
      </c>
      <c r="B452" s="4" t="s">
        <v>5</v>
      </c>
      <c r="C452" s="4" t="s">
        <v>13</v>
      </c>
      <c r="D452" s="4" t="s">
        <v>6</v>
      </c>
      <c r="E452" s="4" t="s">
        <v>10</v>
      </c>
    </row>
    <row r="453" spans="1:5">
      <c r="A453" t="n">
        <v>11049</v>
      </c>
      <c r="B453" s="25" t="n">
        <v>94</v>
      </c>
      <c r="C453" s="7" t="n">
        <v>0</v>
      </c>
      <c r="D453" s="7" t="s">
        <v>57</v>
      </c>
      <c r="E453" s="7" t="n">
        <v>1</v>
      </c>
    </row>
    <row r="454" spans="1:5">
      <c r="A454" t="s">
        <v>4</v>
      </c>
      <c r="B454" s="4" t="s">
        <v>5</v>
      </c>
      <c r="C454" s="4" t="s">
        <v>13</v>
      </c>
      <c r="D454" s="4" t="s">
        <v>6</v>
      </c>
      <c r="E454" s="4" t="s">
        <v>10</v>
      </c>
    </row>
    <row r="455" spans="1:5">
      <c r="A455" t="n">
        <v>11062</v>
      </c>
      <c r="B455" s="25" t="n">
        <v>94</v>
      </c>
      <c r="C455" s="7" t="n">
        <v>0</v>
      </c>
      <c r="D455" s="7" t="s">
        <v>57</v>
      </c>
      <c r="E455" s="7" t="n">
        <v>2</v>
      </c>
    </row>
    <row r="456" spans="1:5">
      <c r="A456" t="s">
        <v>4</v>
      </c>
      <c r="B456" s="4" t="s">
        <v>5</v>
      </c>
      <c r="C456" s="4" t="s">
        <v>13</v>
      </c>
      <c r="D456" s="4" t="s">
        <v>6</v>
      </c>
      <c r="E456" s="4" t="s">
        <v>10</v>
      </c>
    </row>
    <row r="457" spans="1:5">
      <c r="A457" t="n">
        <v>11075</v>
      </c>
      <c r="B457" s="25" t="n">
        <v>94</v>
      </c>
      <c r="C457" s="7" t="n">
        <v>1</v>
      </c>
      <c r="D457" s="7" t="s">
        <v>57</v>
      </c>
      <c r="E457" s="7" t="n">
        <v>4</v>
      </c>
    </row>
    <row r="458" spans="1:5">
      <c r="A458" t="s">
        <v>4</v>
      </c>
      <c r="B458" s="4" t="s">
        <v>5</v>
      </c>
      <c r="C458" s="4" t="s">
        <v>13</v>
      </c>
      <c r="D458" s="4" t="s">
        <v>6</v>
      </c>
    </row>
    <row r="459" spans="1:5">
      <c r="A459" t="n">
        <v>11088</v>
      </c>
      <c r="B459" s="25" t="n">
        <v>94</v>
      </c>
      <c r="C459" s="7" t="n">
        <v>5</v>
      </c>
      <c r="D459" s="7" t="s">
        <v>57</v>
      </c>
    </row>
    <row r="460" spans="1:5">
      <c r="A460" t="s">
        <v>4</v>
      </c>
      <c r="B460" s="4" t="s">
        <v>5</v>
      </c>
      <c r="C460" s="4" t="s">
        <v>13</v>
      </c>
      <c r="D460" s="4" t="s">
        <v>6</v>
      </c>
      <c r="E460" s="4" t="s">
        <v>10</v>
      </c>
    </row>
    <row r="461" spans="1:5">
      <c r="A461" t="n">
        <v>11099</v>
      </c>
      <c r="B461" s="25" t="n">
        <v>94</v>
      </c>
      <c r="C461" s="7" t="n">
        <v>0</v>
      </c>
      <c r="D461" s="7" t="s">
        <v>58</v>
      </c>
      <c r="E461" s="7" t="n">
        <v>1</v>
      </c>
    </row>
    <row r="462" spans="1:5">
      <c r="A462" t="s">
        <v>4</v>
      </c>
      <c r="B462" s="4" t="s">
        <v>5</v>
      </c>
      <c r="C462" s="4" t="s">
        <v>13</v>
      </c>
      <c r="D462" s="4" t="s">
        <v>6</v>
      </c>
      <c r="E462" s="4" t="s">
        <v>10</v>
      </c>
    </row>
    <row r="463" spans="1:5">
      <c r="A463" t="n">
        <v>11112</v>
      </c>
      <c r="B463" s="25" t="n">
        <v>94</v>
      </c>
      <c r="C463" s="7" t="n">
        <v>0</v>
      </c>
      <c r="D463" s="7" t="s">
        <v>58</v>
      </c>
      <c r="E463" s="7" t="n">
        <v>2</v>
      </c>
    </row>
    <row r="464" spans="1:5">
      <c r="A464" t="s">
        <v>4</v>
      </c>
      <c r="B464" s="4" t="s">
        <v>5</v>
      </c>
      <c r="C464" s="4" t="s">
        <v>13</v>
      </c>
      <c r="D464" s="4" t="s">
        <v>6</v>
      </c>
      <c r="E464" s="4" t="s">
        <v>10</v>
      </c>
    </row>
    <row r="465" spans="1:5">
      <c r="A465" t="n">
        <v>11125</v>
      </c>
      <c r="B465" s="25" t="n">
        <v>94</v>
      </c>
      <c r="C465" s="7" t="n">
        <v>1</v>
      </c>
      <c r="D465" s="7" t="s">
        <v>58</v>
      </c>
      <c r="E465" s="7" t="n">
        <v>4</v>
      </c>
    </row>
    <row r="466" spans="1:5">
      <c r="A466" t="s">
        <v>4</v>
      </c>
      <c r="B466" s="4" t="s">
        <v>5</v>
      </c>
      <c r="C466" s="4" t="s">
        <v>13</v>
      </c>
      <c r="D466" s="4" t="s">
        <v>6</v>
      </c>
    </row>
    <row r="467" spans="1:5">
      <c r="A467" t="n">
        <v>11138</v>
      </c>
      <c r="B467" s="25" t="n">
        <v>94</v>
      </c>
      <c r="C467" s="7" t="n">
        <v>5</v>
      </c>
      <c r="D467" s="7" t="s">
        <v>58</v>
      </c>
    </row>
    <row r="468" spans="1:5">
      <c r="A468" t="s">
        <v>4</v>
      </c>
      <c r="B468" s="4" t="s">
        <v>5</v>
      </c>
      <c r="C468" s="4" t="s">
        <v>13</v>
      </c>
      <c r="D468" s="4" t="s">
        <v>6</v>
      </c>
      <c r="E468" s="4" t="s">
        <v>10</v>
      </c>
    </row>
    <row r="469" spans="1:5">
      <c r="A469" t="n">
        <v>11149</v>
      </c>
      <c r="B469" s="25" t="n">
        <v>94</v>
      </c>
      <c r="C469" s="7" t="n">
        <v>0</v>
      </c>
      <c r="D469" s="7" t="s">
        <v>59</v>
      </c>
      <c r="E469" s="7" t="n">
        <v>1</v>
      </c>
    </row>
    <row r="470" spans="1:5">
      <c r="A470" t="s">
        <v>4</v>
      </c>
      <c r="B470" s="4" t="s">
        <v>5</v>
      </c>
      <c r="C470" s="4" t="s">
        <v>13</v>
      </c>
      <c r="D470" s="4" t="s">
        <v>6</v>
      </c>
      <c r="E470" s="4" t="s">
        <v>10</v>
      </c>
    </row>
    <row r="471" spans="1:5">
      <c r="A471" t="n">
        <v>11162</v>
      </c>
      <c r="B471" s="25" t="n">
        <v>94</v>
      </c>
      <c r="C471" s="7" t="n">
        <v>0</v>
      </c>
      <c r="D471" s="7" t="s">
        <v>59</v>
      </c>
      <c r="E471" s="7" t="n">
        <v>2</v>
      </c>
    </row>
    <row r="472" spans="1:5">
      <c r="A472" t="s">
        <v>4</v>
      </c>
      <c r="B472" s="4" t="s">
        <v>5</v>
      </c>
      <c r="C472" s="4" t="s">
        <v>13</v>
      </c>
      <c r="D472" s="4" t="s">
        <v>6</v>
      </c>
      <c r="E472" s="4" t="s">
        <v>10</v>
      </c>
    </row>
    <row r="473" spans="1:5">
      <c r="A473" t="n">
        <v>11175</v>
      </c>
      <c r="B473" s="25" t="n">
        <v>94</v>
      </c>
      <c r="C473" s="7" t="n">
        <v>1</v>
      </c>
      <c r="D473" s="7" t="s">
        <v>59</v>
      </c>
      <c r="E473" s="7" t="n">
        <v>4</v>
      </c>
    </row>
    <row r="474" spans="1:5">
      <c r="A474" t="s">
        <v>4</v>
      </c>
      <c r="B474" s="4" t="s">
        <v>5</v>
      </c>
      <c r="C474" s="4" t="s">
        <v>13</v>
      </c>
      <c r="D474" s="4" t="s">
        <v>6</v>
      </c>
    </row>
    <row r="475" spans="1:5">
      <c r="A475" t="n">
        <v>11188</v>
      </c>
      <c r="B475" s="25" t="n">
        <v>94</v>
      </c>
      <c r="C475" s="7" t="n">
        <v>5</v>
      </c>
      <c r="D475" s="7" t="s">
        <v>59</v>
      </c>
    </row>
    <row r="476" spans="1:5">
      <c r="A476" t="s">
        <v>4</v>
      </c>
      <c r="B476" s="4" t="s">
        <v>5</v>
      </c>
      <c r="C476" s="4" t="s">
        <v>13</v>
      </c>
      <c r="D476" s="4" t="s">
        <v>6</v>
      </c>
      <c r="E476" s="4" t="s">
        <v>10</v>
      </c>
    </row>
    <row r="477" spans="1:5">
      <c r="A477" t="n">
        <v>11199</v>
      </c>
      <c r="B477" s="25" t="n">
        <v>94</v>
      </c>
      <c r="C477" s="7" t="n">
        <v>0</v>
      </c>
      <c r="D477" s="7" t="s">
        <v>60</v>
      </c>
      <c r="E477" s="7" t="n">
        <v>1</v>
      </c>
    </row>
    <row r="478" spans="1:5">
      <c r="A478" t="s">
        <v>4</v>
      </c>
      <c r="B478" s="4" t="s">
        <v>5</v>
      </c>
      <c r="C478" s="4" t="s">
        <v>13</v>
      </c>
      <c r="D478" s="4" t="s">
        <v>6</v>
      </c>
      <c r="E478" s="4" t="s">
        <v>10</v>
      </c>
    </row>
    <row r="479" spans="1:5">
      <c r="A479" t="n">
        <v>11212</v>
      </c>
      <c r="B479" s="25" t="n">
        <v>94</v>
      </c>
      <c r="C479" s="7" t="n">
        <v>0</v>
      </c>
      <c r="D479" s="7" t="s">
        <v>60</v>
      </c>
      <c r="E479" s="7" t="n">
        <v>2</v>
      </c>
    </row>
    <row r="480" spans="1:5">
      <c r="A480" t="s">
        <v>4</v>
      </c>
      <c r="B480" s="4" t="s">
        <v>5</v>
      </c>
      <c r="C480" s="4" t="s">
        <v>13</v>
      </c>
      <c r="D480" s="4" t="s">
        <v>6</v>
      </c>
      <c r="E480" s="4" t="s">
        <v>10</v>
      </c>
    </row>
    <row r="481" spans="1:5">
      <c r="A481" t="n">
        <v>11225</v>
      </c>
      <c r="B481" s="25" t="n">
        <v>94</v>
      </c>
      <c r="C481" s="7" t="n">
        <v>1</v>
      </c>
      <c r="D481" s="7" t="s">
        <v>60</v>
      </c>
      <c r="E481" s="7" t="n">
        <v>4</v>
      </c>
    </row>
    <row r="482" spans="1:5">
      <c r="A482" t="s">
        <v>4</v>
      </c>
      <c r="B482" s="4" t="s">
        <v>5</v>
      </c>
      <c r="C482" s="4" t="s">
        <v>13</v>
      </c>
      <c r="D482" s="4" t="s">
        <v>6</v>
      </c>
    </row>
    <row r="483" spans="1:5">
      <c r="A483" t="n">
        <v>11238</v>
      </c>
      <c r="B483" s="25" t="n">
        <v>94</v>
      </c>
      <c r="C483" s="7" t="n">
        <v>5</v>
      </c>
      <c r="D483" s="7" t="s">
        <v>60</v>
      </c>
    </row>
    <row r="484" spans="1:5">
      <c r="A484" t="s">
        <v>4</v>
      </c>
      <c r="B484" s="4" t="s">
        <v>5</v>
      </c>
      <c r="C484" s="4" t="s">
        <v>13</v>
      </c>
      <c r="D484" s="4" t="s">
        <v>6</v>
      </c>
      <c r="E484" s="4" t="s">
        <v>10</v>
      </c>
    </row>
    <row r="485" spans="1:5">
      <c r="A485" t="n">
        <v>11249</v>
      </c>
      <c r="B485" s="25" t="n">
        <v>94</v>
      </c>
      <c r="C485" s="7" t="n">
        <v>0</v>
      </c>
      <c r="D485" s="7" t="s">
        <v>61</v>
      </c>
      <c r="E485" s="7" t="n">
        <v>1</v>
      </c>
    </row>
    <row r="486" spans="1:5">
      <c r="A486" t="s">
        <v>4</v>
      </c>
      <c r="B486" s="4" t="s">
        <v>5</v>
      </c>
      <c r="C486" s="4" t="s">
        <v>13</v>
      </c>
      <c r="D486" s="4" t="s">
        <v>6</v>
      </c>
      <c r="E486" s="4" t="s">
        <v>10</v>
      </c>
    </row>
    <row r="487" spans="1:5">
      <c r="A487" t="n">
        <v>11262</v>
      </c>
      <c r="B487" s="25" t="n">
        <v>94</v>
      </c>
      <c r="C487" s="7" t="n">
        <v>0</v>
      </c>
      <c r="D487" s="7" t="s">
        <v>61</v>
      </c>
      <c r="E487" s="7" t="n">
        <v>2</v>
      </c>
    </row>
    <row r="488" spans="1:5">
      <c r="A488" t="s">
        <v>4</v>
      </c>
      <c r="B488" s="4" t="s">
        <v>5</v>
      </c>
      <c r="C488" s="4" t="s">
        <v>13</v>
      </c>
      <c r="D488" s="4" t="s">
        <v>6</v>
      </c>
      <c r="E488" s="4" t="s">
        <v>10</v>
      </c>
    </row>
    <row r="489" spans="1:5">
      <c r="A489" t="n">
        <v>11275</v>
      </c>
      <c r="B489" s="25" t="n">
        <v>94</v>
      </c>
      <c r="C489" s="7" t="n">
        <v>1</v>
      </c>
      <c r="D489" s="7" t="s">
        <v>61</v>
      </c>
      <c r="E489" s="7" t="n">
        <v>4</v>
      </c>
    </row>
    <row r="490" spans="1:5">
      <c r="A490" t="s">
        <v>4</v>
      </c>
      <c r="B490" s="4" t="s">
        <v>5</v>
      </c>
      <c r="C490" s="4" t="s">
        <v>13</v>
      </c>
      <c r="D490" s="4" t="s">
        <v>6</v>
      </c>
    </row>
    <row r="491" spans="1:5">
      <c r="A491" t="n">
        <v>11288</v>
      </c>
      <c r="B491" s="25" t="n">
        <v>94</v>
      </c>
      <c r="C491" s="7" t="n">
        <v>5</v>
      </c>
      <c r="D491" s="7" t="s">
        <v>61</v>
      </c>
    </row>
    <row r="492" spans="1:5">
      <c r="A492" t="s">
        <v>4</v>
      </c>
      <c r="B492" s="4" t="s">
        <v>5</v>
      </c>
      <c r="C492" s="4" t="s">
        <v>13</v>
      </c>
      <c r="D492" s="4" t="s">
        <v>6</v>
      </c>
      <c r="E492" s="4" t="s">
        <v>10</v>
      </c>
    </row>
    <row r="493" spans="1:5">
      <c r="A493" t="n">
        <v>11299</v>
      </c>
      <c r="B493" s="25" t="n">
        <v>94</v>
      </c>
      <c r="C493" s="7" t="n">
        <v>0</v>
      </c>
      <c r="D493" s="7" t="s">
        <v>62</v>
      </c>
      <c r="E493" s="7" t="n">
        <v>1</v>
      </c>
    </row>
    <row r="494" spans="1:5">
      <c r="A494" t="s">
        <v>4</v>
      </c>
      <c r="B494" s="4" t="s">
        <v>5</v>
      </c>
      <c r="C494" s="4" t="s">
        <v>13</v>
      </c>
      <c r="D494" s="4" t="s">
        <v>6</v>
      </c>
      <c r="E494" s="4" t="s">
        <v>10</v>
      </c>
    </row>
    <row r="495" spans="1:5">
      <c r="A495" t="n">
        <v>11312</v>
      </c>
      <c r="B495" s="25" t="n">
        <v>94</v>
      </c>
      <c r="C495" s="7" t="n">
        <v>0</v>
      </c>
      <c r="D495" s="7" t="s">
        <v>62</v>
      </c>
      <c r="E495" s="7" t="n">
        <v>2</v>
      </c>
    </row>
    <row r="496" spans="1:5">
      <c r="A496" t="s">
        <v>4</v>
      </c>
      <c r="B496" s="4" t="s">
        <v>5</v>
      </c>
      <c r="C496" s="4" t="s">
        <v>13</v>
      </c>
      <c r="D496" s="4" t="s">
        <v>6</v>
      </c>
      <c r="E496" s="4" t="s">
        <v>10</v>
      </c>
    </row>
    <row r="497" spans="1:5">
      <c r="A497" t="n">
        <v>11325</v>
      </c>
      <c r="B497" s="25" t="n">
        <v>94</v>
      </c>
      <c r="C497" s="7" t="n">
        <v>1</v>
      </c>
      <c r="D497" s="7" t="s">
        <v>62</v>
      </c>
      <c r="E497" s="7" t="n">
        <v>4</v>
      </c>
    </row>
    <row r="498" spans="1:5">
      <c r="A498" t="s">
        <v>4</v>
      </c>
      <c r="B498" s="4" t="s">
        <v>5</v>
      </c>
      <c r="C498" s="4" t="s">
        <v>13</v>
      </c>
      <c r="D498" s="4" t="s">
        <v>6</v>
      </c>
    </row>
    <row r="499" spans="1:5">
      <c r="A499" t="n">
        <v>11338</v>
      </c>
      <c r="B499" s="25" t="n">
        <v>94</v>
      </c>
      <c r="C499" s="7" t="n">
        <v>5</v>
      </c>
      <c r="D499" s="7" t="s">
        <v>62</v>
      </c>
    </row>
    <row r="500" spans="1:5">
      <c r="A500" t="s">
        <v>4</v>
      </c>
      <c r="B500" s="4" t="s">
        <v>5</v>
      </c>
      <c r="C500" s="4" t="s">
        <v>13</v>
      </c>
      <c r="D500" s="4" t="s">
        <v>6</v>
      </c>
      <c r="E500" s="4" t="s">
        <v>10</v>
      </c>
    </row>
    <row r="501" spans="1:5">
      <c r="A501" t="n">
        <v>11349</v>
      </c>
      <c r="B501" s="25" t="n">
        <v>94</v>
      </c>
      <c r="C501" s="7" t="n">
        <v>0</v>
      </c>
      <c r="D501" s="7" t="s">
        <v>63</v>
      </c>
      <c r="E501" s="7" t="n">
        <v>1</v>
      </c>
    </row>
    <row r="502" spans="1:5">
      <c r="A502" t="s">
        <v>4</v>
      </c>
      <c r="B502" s="4" t="s">
        <v>5</v>
      </c>
      <c r="C502" s="4" t="s">
        <v>13</v>
      </c>
      <c r="D502" s="4" t="s">
        <v>6</v>
      </c>
      <c r="E502" s="4" t="s">
        <v>10</v>
      </c>
    </row>
    <row r="503" spans="1:5">
      <c r="A503" t="n">
        <v>11362</v>
      </c>
      <c r="B503" s="25" t="n">
        <v>94</v>
      </c>
      <c r="C503" s="7" t="n">
        <v>0</v>
      </c>
      <c r="D503" s="7" t="s">
        <v>63</v>
      </c>
      <c r="E503" s="7" t="n">
        <v>2</v>
      </c>
    </row>
    <row r="504" spans="1:5">
      <c r="A504" t="s">
        <v>4</v>
      </c>
      <c r="B504" s="4" t="s">
        <v>5</v>
      </c>
      <c r="C504" s="4" t="s">
        <v>13</v>
      </c>
      <c r="D504" s="4" t="s">
        <v>6</v>
      </c>
      <c r="E504" s="4" t="s">
        <v>10</v>
      </c>
    </row>
    <row r="505" spans="1:5">
      <c r="A505" t="n">
        <v>11375</v>
      </c>
      <c r="B505" s="25" t="n">
        <v>94</v>
      </c>
      <c r="C505" s="7" t="n">
        <v>1</v>
      </c>
      <c r="D505" s="7" t="s">
        <v>63</v>
      </c>
      <c r="E505" s="7" t="n">
        <v>4</v>
      </c>
    </row>
    <row r="506" spans="1:5">
      <c r="A506" t="s">
        <v>4</v>
      </c>
      <c r="B506" s="4" t="s">
        <v>5</v>
      </c>
      <c r="C506" s="4" t="s">
        <v>13</v>
      </c>
      <c r="D506" s="4" t="s">
        <v>6</v>
      </c>
    </row>
    <row r="507" spans="1:5">
      <c r="A507" t="n">
        <v>11388</v>
      </c>
      <c r="B507" s="25" t="n">
        <v>94</v>
      </c>
      <c r="C507" s="7" t="n">
        <v>5</v>
      </c>
      <c r="D507" s="7" t="s">
        <v>63</v>
      </c>
    </row>
    <row r="508" spans="1:5">
      <c r="A508" t="s">
        <v>4</v>
      </c>
      <c r="B508" s="4" t="s">
        <v>5</v>
      </c>
      <c r="C508" s="4" t="s">
        <v>13</v>
      </c>
      <c r="D508" s="4" t="s">
        <v>10</v>
      </c>
      <c r="E508" s="4" t="s">
        <v>6</v>
      </c>
      <c r="F508" s="4" t="s">
        <v>6</v>
      </c>
      <c r="G508" s="4" t="s">
        <v>13</v>
      </c>
    </row>
    <row r="509" spans="1:5">
      <c r="A509" t="n">
        <v>11399</v>
      </c>
      <c r="B509" s="27" t="n">
        <v>32</v>
      </c>
      <c r="C509" s="7" t="n">
        <v>0</v>
      </c>
      <c r="D509" s="7" t="n">
        <v>65533</v>
      </c>
      <c r="E509" s="7" t="s">
        <v>54</v>
      </c>
      <c r="F509" s="7" t="s">
        <v>93</v>
      </c>
      <c r="G509" s="7" t="n">
        <v>0</v>
      </c>
    </row>
    <row r="510" spans="1:5">
      <c r="A510" t="s">
        <v>4</v>
      </c>
      <c r="B510" s="4" t="s">
        <v>5</v>
      </c>
      <c r="C510" s="4" t="s">
        <v>13</v>
      </c>
      <c r="D510" s="4" t="s">
        <v>10</v>
      </c>
      <c r="E510" s="4" t="s">
        <v>6</v>
      </c>
      <c r="F510" s="4" t="s">
        <v>6</v>
      </c>
      <c r="G510" s="4" t="s">
        <v>13</v>
      </c>
    </row>
    <row r="511" spans="1:5">
      <c r="A511" t="n">
        <v>11422</v>
      </c>
      <c r="B511" s="27" t="n">
        <v>32</v>
      </c>
      <c r="C511" s="7" t="n">
        <v>0</v>
      </c>
      <c r="D511" s="7" t="n">
        <v>65533</v>
      </c>
      <c r="E511" s="7" t="s">
        <v>54</v>
      </c>
      <c r="F511" s="7" t="s">
        <v>70</v>
      </c>
      <c r="G511" s="7" t="n">
        <v>1</v>
      </c>
    </row>
    <row r="512" spans="1:5">
      <c r="A512" t="s">
        <v>4</v>
      </c>
      <c r="B512" s="4" t="s">
        <v>5</v>
      </c>
      <c r="C512" s="4" t="s">
        <v>13</v>
      </c>
      <c r="D512" s="4" t="s">
        <v>10</v>
      </c>
      <c r="E512" s="4" t="s">
        <v>6</v>
      </c>
      <c r="F512" s="4" t="s">
        <v>6</v>
      </c>
      <c r="G512" s="4" t="s">
        <v>13</v>
      </c>
    </row>
    <row r="513" spans="1:7">
      <c r="A513" t="n">
        <v>11445</v>
      </c>
      <c r="B513" s="27" t="n">
        <v>32</v>
      </c>
      <c r="C513" s="7" t="n">
        <v>0</v>
      </c>
      <c r="D513" s="7" t="n">
        <v>65533</v>
      </c>
      <c r="E513" s="7" t="s">
        <v>54</v>
      </c>
      <c r="F513" s="7" t="s">
        <v>71</v>
      </c>
      <c r="G513" s="7" t="n">
        <v>0</v>
      </c>
    </row>
    <row r="514" spans="1:7">
      <c r="A514" t="s">
        <v>4</v>
      </c>
      <c r="B514" s="4" t="s">
        <v>5</v>
      </c>
      <c r="C514" s="4" t="s">
        <v>13</v>
      </c>
      <c r="D514" s="4" t="s">
        <v>10</v>
      </c>
      <c r="E514" s="4" t="s">
        <v>6</v>
      </c>
      <c r="F514" s="4" t="s">
        <v>6</v>
      </c>
      <c r="G514" s="4" t="s">
        <v>13</v>
      </c>
    </row>
    <row r="515" spans="1:7">
      <c r="A515" t="n">
        <v>11468</v>
      </c>
      <c r="B515" s="27" t="n">
        <v>32</v>
      </c>
      <c r="C515" s="7" t="n">
        <v>0</v>
      </c>
      <c r="D515" s="7" t="n">
        <v>65533</v>
      </c>
      <c r="E515" s="7" t="s">
        <v>54</v>
      </c>
      <c r="F515" s="7" t="s">
        <v>72</v>
      </c>
      <c r="G515" s="7" t="n">
        <v>0</v>
      </c>
    </row>
    <row r="516" spans="1:7">
      <c r="A516" t="s">
        <v>4</v>
      </c>
      <c r="B516" s="4" t="s">
        <v>5</v>
      </c>
      <c r="C516" s="4" t="s">
        <v>13</v>
      </c>
      <c r="D516" s="4" t="s">
        <v>10</v>
      </c>
      <c r="E516" s="4" t="s">
        <v>6</v>
      </c>
      <c r="F516" s="4" t="s">
        <v>6</v>
      </c>
      <c r="G516" s="4" t="s">
        <v>13</v>
      </c>
    </row>
    <row r="517" spans="1:7">
      <c r="A517" t="n">
        <v>11491</v>
      </c>
      <c r="B517" s="27" t="n">
        <v>32</v>
      </c>
      <c r="C517" s="7" t="n">
        <v>0</v>
      </c>
      <c r="D517" s="7" t="n">
        <v>65533</v>
      </c>
      <c r="E517" s="7" t="s">
        <v>54</v>
      </c>
      <c r="F517" s="7" t="s">
        <v>94</v>
      </c>
      <c r="G517" s="7" t="n">
        <v>0</v>
      </c>
    </row>
    <row r="518" spans="1:7">
      <c r="A518" t="s">
        <v>4</v>
      </c>
      <c r="B518" s="4" t="s">
        <v>5</v>
      </c>
      <c r="C518" s="4" t="s">
        <v>13</v>
      </c>
      <c r="D518" s="4" t="s">
        <v>10</v>
      </c>
      <c r="E518" s="4" t="s">
        <v>6</v>
      </c>
      <c r="F518" s="4" t="s">
        <v>6</v>
      </c>
      <c r="G518" s="4" t="s">
        <v>13</v>
      </c>
    </row>
    <row r="519" spans="1:7">
      <c r="A519" t="n">
        <v>11514</v>
      </c>
      <c r="B519" s="27" t="n">
        <v>32</v>
      </c>
      <c r="C519" s="7" t="n">
        <v>0</v>
      </c>
      <c r="D519" s="7" t="n">
        <v>65533</v>
      </c>
      <c r="E519" s="7" t="s">
        <v>55</v>
      </c>
      <c r="F519" s="7" t="s">
        <v>93</v>
      </c>
      <c r="G519" s="7" t="n">
        <v>0</v>
      </c>
    </row>
    <row r="520" spans="1:7">
      <c r="A520" t="s">
        <v>4</v>
      </c>
      <c r="B520" s="4" t="s">
        <v>5</v>
      </c>
      <c r="C520" s="4" t="s">
        <v>13</v>
      </c>
      <c r="D520" s="4" t="s">
        <v>10</v>
      </c>
      <c r="E520" s="4" t="s">
        <v>6</v>
      </c>
      <c r="F520" s="4" t="s">
        <v>6</v>
      </c>
      <c r="G520" s="4" t="s">
        <v>13</v>
      </c>
    </row>
    <row r="521" spans="1:7">
      <c r="A521" t="n">
        <v>11537</v>
      </c>
      <c r="B521" s="27" t="n">
        <v>32</v>
      </c>
      <c r="C521" s="7" t="n">
        <v>0</v>
      </c>
      <c r="D521" s="7" t="n">
        <v>65533</v>
      </c>
      <c r="E521" s="7" t="s">
        <v>55</v>
      </c>
      <c r="F521" s="7" t="s">
        <v>70</v>
      </c>
      <c r="G521" s="7" t="n">
        <v>1</v>
      </c>
    </row>
    <row r="522" spans="1:7">
      <c r="A522" t="s">
        <v>4</v>
      </c>
      <c r="B522" s="4" t="s">
        <v>5</v>
      </c>
      <c r="C522" s="4" t="s">
        <v>13</v>
      </c>
      <c r="D522" s="4" t="s">
        <v>10</v>
      </c>
      <c r="E522" s="4" t="s">
        <v>6</v>
      </c>
      <c r="F522" s="4" t="s">
        <v>6</v>
      </c>
      <c r="G522" s="4" t="s">
        <v>13</v>
      </c>
    </row>
    <row r="523" spans="1:7">
      <c r="A523" t="n">
        <v>11560</v>
      </c>
      <c r="B523" s="27" t="n">
        <v>32</v>
      </c>
      <c r="C523" s="7" t="n">
        <v>0</v>
      </c>
      <c r="D523" s="7" t="n">
        <v>65533</v>
      </c>
      <c r="E523" s="7" t="s">
        <v>55</v>
      </c>
      <c r="F523" s="7" t="s">
        <v>71</v>
      </c>
      <c r="G523" s="7" t="n">
        <v>0</v>
      </c>
    </row>
    <row r="524" spans="1:7">
      <c r="A524" t="s">
        <v>4</v>
      </c>
      <c r="B524" s="4" t="s">
        <v>5</v>
      </c>
      <c r="C524" s="4" t="s">
        <v>13</v>
      </c>
      <c r="D524" s="4" t="s">
        <v>10</v>
      </c>
      <c r="E524" s="4" t="s">
        <v>6</v>
      </c>
      <c r="F524" s="4" t="s">
        <v>6</v>
      </c>
      <c r="G524" s="4" t="s">
        <v>13</v>
      </c>
    </row>
    <row r="525" spans="1:7">
      <c r="A525" t="n">
        <v>11583</v>
      </c>
      <c r="B525" s="27" t="n">
        <v>32</v>
      </c>
      <c r="C525" s="7" t="n">
        <v>0</v>
      </c>
      <c r="D525" s="7" t="n">
        <v>65533</v>
      </c>
      <c r="E525" s="7" t="s">
        <v>55</v>
      </c>
      <c r="F525" s="7" t="s">
        <v>72</v>
      </c>
      <c r="G525" s="7" t="n">
        <v>0</v>
      </c>
    </row>
    <row r="526" spans="1:7">
      <c r="A526" t="s">
        <v>4</v>
      </c>
      <c r="B526" s="4" t="s">
        <v>5</v>
      </c>
      <c r="C526" s="4" t="s">
        <v>13</v>
      </c>
      <c r="D526" s="4" t="s">
        <v>10</v>
      </c>
      <c r="E526" s="4" t="s">
        <v>6</v>
      </c>
      <c r="F526" s="4" t="s">
        <v>6</v>
      </c>
      <c r="G526" s="4" t="s">
        <v>13</v>
      </c>
    </row>
    <row r="527" spans="1:7">
      <c r="A527" t="n">
        <v>11606</v>
      </c>
      <c r="B527" s="27" t="n">
        <v>32</v>
      </c>
      <c r="C527" s="7" t="n">
        <v>0</v>
      </c>
      <c r="D527" s="7" t="n">
        <v>65533</v>
      </c>
      <c r="E527" s="7" t="s">
        <v>55</v>
      </c>
      <c r="F527" s="7" t="s">
        <v>94</v>
      </c>
      <c r="G527" s="7" t="n">
        <v>0</v>
      </c>
    </row>
    <row r="528" spans="1:7">
      <c r="A528" t="s">
        <v>4</v>
      </c>
      <c r="B528" s="4" t="s">
        <v>5</v>
      </c>
      <c r="C528" s="4" t="s">
        <v>13</v>
      </c>
      <c r="D528" s="4" t="s">
        <v>10</v>
      </c>
      <c r="E528" s="4" t="s">
        <v>6</v>
      </c>
      <c r="F528" s="4" t="s">
        <v>6</v>
      </c>
      <c r="G528" s="4" t="s">
        <v>13</v>
      </c>
    </row>
    <row r="529" spans="1:7">
      <c r="A529" t="n">
        <v>11629</v>
      </c>
      <c r="B529" s="27" t="n">
        <v>32</v>
      </c>
      <c r="C529" s="7" t="n">
        <v>0</v>
      </c>
      <c r="D529" s="7" t="n">
        <v>65533</v>
      </c>
      <c r="E529" s="7" t="s">
        <v>56</v>
      </c>
      <c r="F529" s="7" t="s">
        <v>93</v>
      </c>
      <c r="G529" s="7" t="n">
        <v>0</v>
      </c>
    </row>
    <row r="530" spans="1:7">
      <c r="A530" t="s">
        <v>4</v>
      </c>
      <c r="B530" s="4" t="s">
        <v>5</v>
      </c>
      <c r="C530" s="4" t="s">
        <v>13</v>
      </c>
      <c r="D530" s="4" t="s">
        <v>10</v>
      </c>
      <c r="E530" s="4" t="s">
        <v>6</v>
      </c>
      <c r="F530" s="4" t="s">
        <v>6</v>
      </c>
      <c r="G530" s="4" t="s">
        <v>13</v>
      </c>
    </row>
    <row r="531" spans="1:7">
      <c r="A531" t="n">
        <v>11652</v>
      </c>
      <c r="B531" s="27" t="n">
        <v>32</v>
      </c>
      <c r="C531" s="7" t="n">
        <v>0</v>
      </c>
      <c r="D531" s="7" t="n">
        <v>65533</v>
      </c>
      <c r="E531" s="7" t="s">
        <v>56</v>
      </c>
      <c r="F531" s="7" t="s">
        <v>70</v>
      </c>
      <c r="G531" s="7" t="n">
        <v>1</v>
      </c>
    </row>
    <row r="532" spans="1:7">
      <c r="A532" t="s">
        <v>4</v>
      </c>
      <c r="B532" s="4" t="s">
        <v>5</v>
      </c>
      <c r="C532" s="4" t="s">
        <v>13</v>
      </c>
      <c r="D532" s="4" t="s">
        <v>10</v>
      </c>
      <c r="E532" s="4" t="s">
        <v>6</v>
      </c>
      <c r="F532" s="4" t="s">
        <v>6</v>
      </c>
      <c r="G532" s="4" t="s">
        <v>13</v>
      </c>
    </row>
    <row r="533" spans="1:7">
      <c r="A533" t="n">
        <v>11675</v>
      </c>
      <c r="B533" s="27" t="n">
        <v>32</v>
      </c>
      <c r="C533" s="7" t="n">
        <v>0</v>
      </c>
      <c r="D533" s="7" t="n">
        <v>65533</v>
      </c>
      <c r="E533" s="7" t="s">
        <v>56</v>
      </c>
      <c r="F533" s="7" t="s">
        <v>71</v>
      </c>
      <c r="G533" s="7" t="n">
        <v>0</v>
      </c>
    </row>
    <row r="534" spans="1:7">
      <c r="A534" t="s">
        <v>4</v>
      </c>
      <c r="B534" s="4" t="s">
        <v>5</v>
      </c>
      <c r="C534" s="4" t="s">
        <v>13</v>
      </c>
      <c r="D534" s="4" t="s">
        <v>10</v>
      </c>
      <c r="E534" s="4" t="s">
        <v>6</v>
      </c>
      <c r="F534" s="4" t="s">
        <v>6</v>
      </c>
      <c r="G534" s="4" t="s">
        <v>13</v>
      </c>
    </row>
    <row r="535" spans="1:7">
      <c r="A535" t="n">
        <v>11698</v>
      </c>
      <c r="B535" s="27" t="n">
        <v>32</v>
      </c>
      <c r="C535" s="7" t="n">
        <v>0</v>
      </c>
      <c r="D535" s="7" t="n">
        <v>65533</v>
      </c>
      <c r="E535" s="7" t="s">
        <v>56</v>
      </c>
      <c r="F535" s="7" t="s">
        <v>72</v>
      </c>
      <c r="G535" s="7" t="n">
        <v>0</v>
      </c>
    </row>
    <row r="536" spans="1:7">
      <c r="A536" t="s">
        <v>4</v>
      </c>
      <c r="B536" s="4" t="s">
        <v>5</v>
      </c>
      <c r="C536" s="4" t="s">
        <v>13</v>
      </c>
      <c r="D536" s="4" t="s">
        <v>10</v>
      </c>
      <c r="E536" s="4" t="s">
        <v>6</v>
      </c>
      <c r="F536" s="4" t="s">
        <v>6</v>
      </c>
      <c r="G536" s="4" t="s">
        <v>13</v>
      </c>
    </row>
    <row r="537" spans="1:7">
      <c r="A537" t="n">
        <v>11721</v>
      </c>
      <c r="B537" s="27" t="n">
        <v>32</v>
      </c>
      <c r="C537" s="7" t="n">
        <v>0</v>
      </c>
      <c r="D537" s="7" t="n">
        <v>65533</v>
      </c>
      <c r="E537" s="7" t="s">
        <v>56</v>
      </c>
      <c r="F537" s="7" t="s">
        <v>94</v>
      </c>
      <c r="G537" s="7" t="n">
        <v>0</v>
      </c>
    </row>
    <row r="538" spans="1:7">
      <c r="A538" t="s">
        <v>4</v>
      </c>
      <c r="B538" s="4" t="s">
        <v>5</v>
      </c>
      <c r="C538" s="4" t="s">
        <v>13</v>
      </c>
      <c r="D538" s="4" t="s">
        <v>10</v>
      </c>
      <c r="E538" s="4" t="s">
        <v>6</v>
      </c>
      <c r="F538" s="4" t="s">
        <v>6</v>
      </c>
      <c r="G538" s="4" t="s">
        <v>13</v>
      </c>
    </row>
    <row r="539" spans="1:7">
      <c r="A539" t="n">
        <v>11744</v>
      </c>
      <c r="B539" s="27" t="n">
        <v>32</v>
      </c>
      <c r="C539" s="7" t="n">
        <v>0</v>
      </c>
      <c r="D539" s="7" t="n">
        <v>65533</v>
      </c>
      <c r="E539" s="7" t="s">
        <v>57</v>
      </c>
      <c r="F539" s="7" t="s">
        <v>93</v>
      </c>
      <c r="G539" s="7" t="n">
        <v>0</v>
      </c>
    </row>
    <row r="540" spans="1:7">
      <c r="A540" t="s">
        <v>4</v>
      </c>
      <c r="B540" s="4" t="s">
        <v>5</v>
      </c>
      <c r="C540" s="4" t="s">
        <v>13</v>
      </c>
      <c r="D540" s="4" t="s">
        <v>10</v>
      </c>
      <c r="E540" s="4" t="s">
        <v>6</v>
      </c>
      <c r="F540" s="4" t="s">
        <v>6</v>
      </c>
      <c r="G540" s="4" t="s">
        <v>13</v>
      </c>
    </row>
    <row r="541" spans="1:7">
      <c r="A541" t="n">
        <v>11767</v>
      </c>
      <c r="B541" s="27" t="n">
        <v>32</v>
      </c>
      <c r="C541" s="7" t="n">
        <v>0</v>
      </c>
      <c r="D541" s="7" t="n">
        <v>65533</v>
      </c>
      <c r="E541" s="7" t="s">
        <v>57</v>
      </c>
      <c r="F541" s="7" t="s">
        <v>70</v>
      </c>
      <c r="G541" s="7" t="n">
        <v>1</v>
      </c>
    </row>
    <row r="542" spans="1:7">
      <c r="A542" t="s">
        <v>4</v>
      </c>
      <c r="B542" s="4" t="s">
        <v>5</v>
      </c>
      <c r="C542" s="4" t="s">
        <v>13</v>
      </c>
      <c r="D542" s="4" t="s">
        <v>10</v>
      </c>
      <c r="E542" s="4" t="s">
        <v>6</v>
      </c>
      <c r="F542" s="4" t="s">
        <v>6</v>
      </c>
      <c r="G542" s="4" t="s">
        <v>13</v>
      </c>
    </row>
    <row r="543" spans="1:7">
      <c r="A543" t="n">
        <v>11790</v>
      </c>
      <c r="B543" s="27" t="n">
        <v>32</v>
      </c>
      <c r="C543" s="7" t="n">
        <v>0</v>
      </c>
      <c r="D543" s="7" t="n">
        <v>65533</v>
      </c>
      <c r="E543" s="7" t="s">
        <v>57</v>
      </c>
      <c r="F543" s="7" t="s">
        <v>71</v>
      </c>
      <c r="G543" s="7" t="n">
        <v>0</v>
      </c>
    </row>
    <row r="544" spans="1:7">
      <c r="A544" t="s">
        <v>4</v>
      </c>
      <c r="B544" s="4" t="s">
        <v>5</v>
      </c>
      <c r="C544" s="4" t="s">
        <v>13</v>
      </c>
      <c r="D544" s="4" t="s">
        <v>10</v>
      </c>
      <c r="E544" s="4" t="s">
        <v>6</v>
      </c>
      <c r="F544" s="4" t="s">
        <v>6</v>
      </c>
      <c r="G544" s="4" t="s">
        <v>13</v>
      </c>
    </row>
    <row r="545" spans="1:7">
      <c r="A545" t="n">
        <v>11813</v>
      </c>
      <c r="B545" s="27" t="n">
        <v>32</v>
      </c>
      <c r="C545" s="7" t="n">
        <v>0</v>
      </c>
      <c r="D545" s="7" t="n">
        <v>65533</v>
      </c>
      <c r="E545" s="7" t="s">
        <v>57</v>
      </c>
      <c r="F545" s="7" t="s">
        <v>72</v>
      </c>
      <c r="G545" s="7" t="n">
        <v>0</v>
      </c>
    </row>
    <row r="546" spans="1:7">
      <c r="A546" t="s">
        <v>4</v>
      </c>
      <c r="B546" s="4" t="s">
        <v>5</v>
      </c>
      <c r="C546" s="4" t="s">
        <v>13</v>
      </c>
      <c r="D546" s="4" t="s">
        <v>10</v>
      </c>
      <c r="E546" s="4" t="s">
        <v>6</v>
      </c>
      <c r="F546" s="4" t="s">
        <v>6</v>
      </c>
      <c r="G546" s="4" t="s">
        <v>13</v>
      </c>
    </row>
    <row r="547" spans="1:7">
      <c r="A547" t="n">
        <v>11836</v>
      </c>
      <c r="B547" s="27" t="n">
        <v>32</v>
      </c>
      <c r="C547" s="7" t="n">
        <v>0</v>
      </c>
      <c r="D547" s="7" t="n">
        <v>65533</v>
      </c>
      <c r="E547" s="7" t="s">
        <v>57</v>
      </c>
      <c r="F547" s="7" t="s">
        <v>94</v>
      </c>
      <c r="G547" s="7" t="n">
        <v>0</v>
      </c>
    </row>
    <row r="548" spans="1:7">
      <c r="A548" t="s">
        <v>4</v>
      </c>
      <c r="B548" s="4" t="s">
        <v>5</v>
      </c>
      <c r="C548" s="4" t="s">
        <v>13</v>
      </c>
      <c r="D548" s="4" t="s">
        <v>10</v>
      </c>
      <c r="E548" s="4" t="s">
        <v>6</v>
      </c>
      <c r="F548" s="4" t="s">
        <v>6</v>
      </c>
      <c r="G548" s="4" t="s">
        <v>13</v>
      </c>
    </row>
    <row r="549" spans="1:7">
      <c r="A549" t="n">
        <v>11859</v>
      </c>
      <c r="B549" s="27" t="n">
        <v>32</v>
      </c>
      <c r="C549" s="7" t="n">
        <v>0</v>
      </c>
      <c r="D549" s="7" t="n">
        <v>65533</v>
      </c>
      <c r="E549" s="7" t="s">
        <v>58</v>
      </c>
      <c r="F549" s="7" t="s">
        <v>93</v>
      </c>
      <c r="G549" s="7" t="n">
        <v>0</v>
      </c>
    </row>
    <row r="550" spans="1:7">
      <c r="A550" t="s">
        <v>4</v>
      </c>
      <c r="B550" s="4" t="s">
        <v>5</v>
      </c>
      <c r="C550" s="4" t="s">
        <v>13</v>
      </c>
      <c r="D550" s="4" t="s">
        <v>10</v>
      </c>
      <c r="E550" s="4" t="s">
        <v>6</v>
      </c>
      <c r="F550" s="4" t="s">
        <v>6</v>
      </c>
      <c r="G550" s="4" t="s">
        <v>13</v>
      </c>
    </row>
    <row r="551" spans="1:7">
      <c r="A551" t="n">
        <v>11882</v>
      </c>
      <c r="B551" s="27" t="n">
        <v>32</v>
      </c>
      <c r="C551" s="7" t="n">
        <v>0</v>
      </c>
      <c r="D551" s="7" t="n">
        <v>65533</v>
      </c>
      <c r="E551" s="7" t="s">
        <v>58</v>
      </c>
      <c r="F551" s="7" t="s">
        <v>70</v>
      </c>
      <c r="G551" s="7" t="n">
        <v>1</v>
      </c>
    </row>
    <row r="552" spans="1:7">
      <c r="A552" t="s">
        <v>4</v>
      </c>
      <c r="B552" s="4" t="s">
        <v>5</v>
      </c>
      <c r="C552" s="4" t="s">
        <v>13</v>
      </c>
      <c r="D552" s="4" t="s">
        <v>10</v>
      </c>
      <c r="E552" s="4" t="s">
        <v>6</v>
      </c>
      <c r="F552" s="4" t="s">
        <v>6</v>
      </c>
      <c r="G552" s="4" t="s">
        <v>13</v>
      </c>
    </row>
    <row r="553" spans="1:7">
      <c r="A553" t="n">
        <v>11905</v>
      </c>
      <c r="B553" s="27" t="n">
        <v>32</v>
      </c>
      <c r="C553" s="7" t="n">
        <v>0</v>
      </c>
      <c r="D553" s="7" t="n">
        <v>65533</v>
      </c>
      <c r="E553" s="7" t="s">
        <v>58</v>
      </c>
      <c r="F553" s="7" t="s">
        <v>71</v>
      </c>
      <c r="G553" s="7" t="n">
        <v>0</v>
      </c>
    </row>
    <row r="554" spans="1:7">
      <c r="A554" t="s">
        <v>4</v>
      </c>
      <c r="B554" s="4" t="s">
        <v>5</v>
      </c>
      <c r="C554" s="4" t="s">
        <v>13</v>
      </c>
      <c r="D554" s="4" t="s">
        <v>10</v>
      </c>
      <c r="E554" s="4" t="s">
        <v>6</v>
      </c>
      <c r="F554" s="4" t="s">
        <v>6</v>
      </c>
      <c r="G554" s="4" t="s">
        <v>13</v>
      </c>
    </row>
    <row r="555" spans="1:7">
      <c r="A555" t="n">
        <v>11928</v>
      </c>
      <c r="B555" s="27" t="n">
        <v>32</v>
      </c>
      <c r="C555" s="7" t="n">
        <v>0</v>
      </c>
      <c r="D555" s="7" t="n">
        <v>65533</v>
      </c>
      <c r="E555" s="7" t="s">
        <v>58</v>
      </c>
      <c r="F555" s="7" t="s">
        <v>72</v>
      </c>
      <c r="G555" s="7" t="n">
        <v>0</v>
      </c>
    </row>
    <row r="556" spans="1:7">
      <c r="A556" t="s">
        <v>4</v>
      </c>
      <c r="B556" s="4" t="s">
        <v>5</v>
      </c>
      <c r="C556" s="4" t="s">
        <v>13</v>
      </c>
      <c r="D556" s="4" t="s">
        <v>10</v>
      </c>
      <c r="E556" s="4" t="s">
        <v>6</v>
      </c>
      <c r="F556" s="4" t="s">
        <v>6</v>
      </c>
      <c r="G556" s="4" t="s">
        <v>13</v>
      </c>
    </row>
    <row r="557" spans="1:7">
      <c r="A557" t="n">
        <v>11951</v>
      </c>
      <c r="B557" s="27" t="n">
        <v>32</v>
      </c>
      <c r="C557" s="7" t="n">
        <v>0</v>
      </c>
      <c r="D557" s="7" t="n">
        <v>65533</v>
      </c>
      <c r="E557" s="7" t="s">
        <v>58</v>
      </c>
      <c r="F557" s="7" t="s">
        <v>94</v>
      </c>
      <c r="G557" s="7" t="n">
        <v>0</v>
      </c>
    </row>
    <row r="558" spans="1:7">
      <c r="A558" t="s">
        <v>4</v>
      </c>
      <c r="B558" s="4" t="s">
        <v>5</v>
      </c>
      <c r="C558" s="4" t="s">
        <v>13</v>
      </c>
      <c r="D558" s="4" t="s">
        <v>10</v>
      </c>
      <c r="E558" s="4" t="s">
        <v>6</v>
      </c>
      <c r="F558" s="4" t="s">
        <v>6</v>
      </c>
      <c r="G558" s="4" t="s">
        <v>13</v>
      </c>
    </row>
    <row r="559" spans="1:7">
      <c r="A559" t="n">
        <v>11974</v>
      </c>
      <c r="B559" s="27" t="n">
        <v>32</v>
      </c>
      <c r="C559" s="7" t="n">
        <v>0</v>
      </c>
      <c r="D559" s="7" t="n">
        <v>65533</v>
      </c>
      <c r="E559" s="7" t="s">
        <v>59</v>
      </c>
      <c r="F559" s="7" t="s">
        <v>93</v>
      </c>
      <c r="G559" s="7" t="n">
        <v>0</v>
      </c>
    </row>
    <row r="560" spans="1:7">
      <c r="A560" t="s">
        <v>4</v>
      </c>
      <c r="B560" s="4" t="s">
        <v>5</v>
      </c>
      <c r="C560" s="4" t="s">
        <v>13</v>
      </c>
      <c r="D560" s="4" t="s">
        <v>10</v>
      </c>
      <c r="E560" s="4" t="s">
        <v>6</v>
      </c>
      <c r="F560" s="4" t="s">
        <v>6</v>
      </c>
      <c r="G560" s="4" t="s">
        <v>13</v>
      </c>
    </row>
    <row r="561" spans="1:7">
      <c r="A561" t="n">
        <v>11997</v>
      </c>
      <c r="B561" s="27" t="n">
        <v>32</v>
      </c>
      <c r="C561" s="7" t="n">
        <v>0</v>
      </c>
      <c r="D561" s="7" t="n">
        <v>65533</v>
      </c>
      <c r="E561" s="7" t="s">
        <v>59</v>
      </c>
      <c r="F561" s="7" t="s">
        <v>70</v>
      </c>
      <c r="G561" s="7" t="n">
        <v>1</v>
      </c>
    </row>
    <row r="562" spans="1:7">
      <c r="A562" t="s">
        <v>4</v>
      </c>
      <c r="B562" s="4" t="s">
        <v>5</v>
      </c>
      <c r="C562" s="4" t="s">
        <v>13</v>
      </c>
      <c r="D562" s="4" t="s">
        <v>10</v>
      </c>
      <c r="E562" s="4" t="s">
        <v>6</v>
      </c>
      <c r="F562" s="4" t="s">
        <v>6</v>
      </c>
      <c r="G562" s="4" t="s">
        <v>13</v>
      </c>
    </row>
    <row r="563" spans="1:7">
      <c r="A563" t="n">
        <v>12020</v>
      </c>
      <c r="B563" s="27" t="n">
        <v>32</v>
      </c>
      <c r="C563" s="7" t="n">
        <v>0</v>
      </c>
      <c r="D563" s="7" t="n">
        <v>65533</v>
      </c>
      <c r="E563" s="7" t="s">
        <v>59</v>
      </c>
      <c r="F563" s="7" t="s">
        <v>71</v>
      </c>
      <c r="G563" s="7" t="n">
        <v>0</v>
      </c>
    </row>
    <row r="564" spans="1:7">
      <c r="A564" t="s">
        <v>4</v>
      </c>
      <c r="B564" s="4" t="s">
        <v>5</v>
      </c>
      <c r="C564" s="4" t="s">
        <v>13</v>
      </c>
      <c r="D564" s="4" t="s">
        <v>10</v>
      </c>
      <c r="E564" s="4" t="s">
        <v>6</v>
      </c>
      <c r="F564" s="4" t="s">
        <v>6</v>
      </c>
      <c r="G564" s="4" t="s">
        <v>13</v>
      </c>
    </row>
    <row r="565" spans="1:7">
      <c r="A565" t="n">
        <v>12043</v>
      </c>
      <c r="B565" s="27" t="n">
        <v>32</v>
      </c>
      <c r="C565" s="7" t="n">
        <v>0</v>
      </c>
      <c r="D565" s="7" t="n">
        <v>65533</v>
      </c>
      <c r="E565" s="7" t="s">
        <v>59</v>
      </c>
      <c r="F565" s="7" t="s">
        <v>72</v>
      </c>
      <c r="G565" s="7" t="n">
        <v>0</v>
      </c>
    </row>
    <row r="566" spans="1:7">
      <c r="A566" t="s">
        <v>4</v>
      </c>
      <c r="B566" s="4" t="s">
        <v>5</v>
      </c>
      <c r="C566" s="4" t="s">
        <v>13</v>
      </c>
      <c r="D566" s="4" t="s">
        <v>10</v>
      </c>
      <c r="E566" s="4" t="s">
        <v>6</v>
      </c>
      <c r="F566" s="4" t="s">
        <v>6</v>
      </c>
      <c r="G566" s="4" t="s">
        <v>13</v>
      </c>
    </row>
    <row r="567" spans="1:7">
      <c r="A567" t="n">
        <v>12066</v>
      </c>
      <c r="B567" s="27" t="n">
        <v>32</v>
      </c>
      <c r="C567" s="7" t="n">
        <v>0</v>
      </c>
      <c r="D567" s="7" t="n">
        <v>65533</v>
      </c>
      <c r="E567" s="7" t="s">
        <v>59</v>
      </c>
      <c r="F567" s="7" t="s">
        <v>94</v>
      </c>
      <c r="G567" s="7" t="n">
        <v>0</v>
      </c>
    </row>
    <row r="568" spans="1:7">
      <c r="A568" t="s">
        <v>4</v>
      </c>
      <c r="B568" s="4" t="s">
        <v>5</v>
      </c>
      <c r="C568" s="4" t="s">
        <v>13</v>
      </c>
      <c r="D568" s="4" t="s">
        <v>10</v>
      </c>
      <c r="E568" s="4" t="s">
        <v>6</v>
      </c>
      <c r="F568" s="4" t="s">
        <v>6</v>
      </c>
      <c r="G568" s="4" t="s">
        <v>13</v>
      </c>
    </row>
    <row r="569" spans="1:7">
      <c r="A569" t="n">
        <v>12089</v>
      </c>
      <c r="B569" s="27" t="n">
        <v>32</v>
      </c>
      <c r="C569" s="7" t="n">
        <v>0</v>
      </c>
      <c r="D569" s="7" t="n">
        <v>65533</v>
      </c>
      <c r="E569" s="7" t="s">
        <v>60</v>
      </c>
      <c r="F569" s="7" t="s">
        <v>93</v>
      </c>
      <c r="G569" s="7" t="n">
        <v>0</v>
      </c>
    </row>
    <row r="570" spans="1:7">
      <c r="A570" t="s">
        <v>4</v>
      </c>
      <c r="B570" s="4" t="s">
        <v>5</v>
      </c>
      <c r="C570" s="4" t="s">
        <v>13</v>
      </c>
      <c r="D570" s="4" t="s">
        <v>10</v>
      </c>
      <c r="E570" s="4" t="s">
        <v>6</v>
      </c>
      <c r="F570" s="4" t="s">
        <v>6</v>
      </c>
      <c r="G570" s="4" t="s">
        <v>13</v>
      </c>
    </row>
    <row r="571" spans="1:7">
      <c r="A571" t="n">
        <v>12112</v>
      </c>
      <c r="B571" s="27" t="n">
        <v>32</v>
      </c>
      <c r="C571" s="7" t="n">
        <v>0</v>
      </c>
      <c r="D571" s="7" t="n">
        <v>65533</v>
      </c>
      <c r="E571" s="7" t="s">
        <v>60</v>
      </c>
      <c r="F571" s="7" t="s">
        <v>70</v>
      </c>
      <c r="G571" s="7" t="n">
        <v>1</v>
      </c>
    </row>
    <row r="572" spans="1:7">
      <c r="A572" t="s">
        <v>4</v>
      </c>
      <c r="B572" s="4" t="s">
        <v>5</v>
      </c>
      <c r="C572" s="4" t="s">
        <v>13</v>
      </c>
      <c r="D572" s="4" t="s">
        <v>10</v>
      </c>
      <c r="E572" s="4" t="s">
        <v>6</v>
      </c>
      <c r="F572" s="4" t="s">
        <v>6</v>
      </c>
      <c r="G572" s="4" t="s">
        <v>13</v>
      </c>
    </row>
    <row r="573" spans="1:7">
      <c r="A573" t="n">
        <v>12135</v>
      </c>
      <c r="B573" s="27" t="n">
        <v>32</v>
      </c>
      <c r="C573" s="7" t="n">
        <v>0</v>
      </c>
      <c r="D573" s="7" t="n">
        <v>65533</v>
      </c>
      <c r="E573" s="7" t="s">
        <v>60</v>
      </c>
      <c r="F573" s="7" t="s">
        <v>71</v>
      </c>
      <c r="G573" s="7" t="n">
        <v>0</v>
      </c>
    </row>
    <row r="574" spans="1:7">
      <c r="A574" t="s">
        <v>4</v>
      </c>
      <c r="B574" s="4" t="s">
        <v>5</v>
      </c>
      <c r="C574" s="4" t="s">
        <v>13</v>
      </c>
      <c r="D574" s="4" t="s">
        <v>10</v>
      </c>
      <c r="E574" s="4" t="s">
        <v>6</v>
      </c>
      <c r="F574" s="4" t="s">
        <v>6</v>
      </c>
      <c r="G574" s="4" t="s">
        <v>13</v>
      </c>
    </row>
    <row r="575" spans="1:7">
      <c r="A575" t="n">
        <v>12158</v>
      </c>
      <c r="B575" s="27" t="n">
        <v>32</v>
      </c>
      <c r="C575" s="7" t="n">
        <v>0</v>
      </c>
      <c r="D575" s="7" t="n">
        <v>65533</v>
      </c>
      <c r="E575" s="7" t="s">
        <v>60</v>
      </c>
      <c r="F575" s="7" t="s">
        <v>72</v>
      </c>
      <c r="G575" s="7" t="n">
        <v>0</v>
      </c>
    </row>
    <row r="576" spans="1:7">
      <c r="A576" t="s">
        <v>4</v>
      </c>
      <c r="B576" s="4" t="s">
        <v>5</v>
      </c>
      <c r="C576" s="4" t="s">
        <v>13</v>
      </c>
      <c r="D576" s="4" t="s">
        <v>10</v>
      </c>
      <c r="E576" s="4" t="s">
        <v>6</v>
      </c>
      <c r="F576" s="4" t="s">
        <v>6</v>
      </c>
      <c r="G576" s="4" t="s">
        <v>13</v>
      </c>
    </row>
    <row r="577" spans="1:7">
      <c r="A577" t="n">
        <v>12181</v>
      </c>
      <c r="B577" s="27" t="n">
        <v>32</v>
      </c>
      <c r="C577" s="7" t="n">
        <v>0</v>
      </c>
      <c r="D577" s="7" t="n">
        <v>65533</v>
      </c>
      <c r="E577" s="7" t="s">
        <v>60</v>
      </c>
      <c r="F577" s="7" t="s">
        <v>94</v>
      </c>
      <c r="G577" s="7" t="n">
        <v>0</v>
      </c>
    </row>
    <row r="578" spans="1:7">
      <c r="A578" t="s">
        <v>4</v>
      </c>
      <c r="B578" s="4" t="s">
        <v>5</v>
      </c>
      <c r="C578" s="4" t="s">
        <v>13</v>
      </c>
      <c r="D578" s="4" t="s">
        <v>10</v>
      </c>
      <c r="E578" s="4" t="s">
        <v>6</v>
      </c>
      <c r="F578" s="4" t="s">
        <v>6</v>
      </c>
      <c r="G578" s="4" t="s">
        <v>13</v>
      </c>
    </row>
    <row r="579" spans="1:7">
      <c r="A579" t="n">
        <v>12204</v>
      </c>
      <c r="B579" s="27" t="n">
        <v>32</v>
      </c>
      <c r="C579" s="7" t="n">
        <v>0</v>
      </c>
      <c r="D579" s="7" t="n">
        <v>65533</v>
      </c>
      <c r="E579" s="7" t="s">
        <v>61</v>
      </c>
      <c r="F579" s="7" t="s">
        <v>93</v>
      </c>
      <c r="G579" s="7" t="n">
        <v>0</v>
      </c>
    </row>
    <row r="580" spans="1:7">
      <c r="A580" t="s">
        <v>4</v>
      </c>
      <c r="B580" s="4" t="s">
        <v>5</v>
      </c>
      <c r="C580" s="4" t="s">
        <v>13</v>
      </c>
      <c r="D580" s="4" t="s">
        <v>10</v>
      </c>
      <c r="E580" s="4" t="s">
        <v>6</v>
      </c>
      <c r="F580" s="4" t="s">
        <v>6</v>
      </c>
      <c r="G580" s="4" t="s">
        <v>13</v>
      </c>
    </row>
    <row r="581" spans="1:7">
      <c r="A581" t="n">
        <v>12227</v>
      </c>
      <c r="B581" s="27" t="n">
        <v>32</v>
      </c>
      <c r="C581" s="7" t="n">
        <v>0</v>
      </c>
      <c r="D581" s="7" t="n">
        <v>65533</v>
      </c>
      <c r="E581" s="7" t="s">
        <v>61</v>
      </c>
      <c r="F581" s="7" t="s">
        <v>70</v>
      </c>
      <c r="G581" s="7" t="n">
        <v>1</v>
      </c>
    </row>
    <row r="582" spans="1:7">
      <c r="A582" t="s">
        <v>4</v>
      </c>
      <c r="B582" s="4" t="s">
        <v>5</v>
      </c>
      <c r="C582" s="4" t="s">
        <v>13</v>
      </c>
      <c r="D582" s="4" t="s">
        <v>10</v>
      </c>
      <c r="E582" s="4" t="s">
        <v>6</v>
      </c>
      <c r="F582" s="4" t="s">
        <v>6</v>
      </c>
      <c r="G582" s="4" t="s">
        <v>13</v>
      </c>
    </row>
    <row r="583" spans="1:7">
      <c r="A583" t="n">
        <v>12250</v>
      </c>
      <c r="B583" s="27" t="n">
        <v>32</v>
      </c>
      <c r="C583" s="7" t="n">
        <v>0</v>
      </c>
      <c r="D583" s="7" t="n">
        <v>65533</v>
      </c>
      <c r="E583" s="7" t="s">
        <v>61</v>
      </c>
      <c r="F583" s="7" t="s">
        <v>71</v>
      </c>
      <c r="G583" s="7" t="n">
        <v>0</v>
      </c>
    </row>
    <row r="584" spans="1:7">
      <c r="A584" t="s">
        <v>4</v>
      </c>
      <c r="B584" s="4" t="s">
        <v>5</v>
      </c>
      <c r="C584" s="4" t="s">
        <v>13</v>
      </c>
      <c r="D584" s="4" t="s">
        <v>10</v>
      </c>
      <c r="E584" s="4" t="s">
        <v>6</v>
      </c>
      <c r="F584" s="4" t="s">
        <v>6</v>
      </c>
      <c r="G584" s="4" t="s">
        <v>13</v>
      </c>
    </row>
    <row r="585" spans="1:7">
      <c r="A585" t="n">
        <v>12273</v>
      </c>
      <c r="B585" s="27" t="n">
        <v>32</v>
      </c>
      <c r="C585" s="7" t="n">
        <v>0</v>
      </c>
      <c r="D585" s="7" t="n">
        <v>65533</v>
      </c>
      <c r="E585" s="7" t="s">
        <v>61</v>
      </c>
      <c r="F585" s="7" t="s">
        <v>72</v>
      </c>
      <c r="G585" s="7" t="n">
        <v>0</v>
      </c>
    </row>
    <row r="586" spans="1:7">
      <c r="A586" t="s">
        <v>4</v>
      </c>
      <c r="B586" s="4" t="s">
        <v>5</v>
      </c>
      <c r="C586" s="4" t="s">
        <v>13</v>
      </c>
      <c r="D586" s="4" t="s">
        <v>10</v>
      </c>
      <c r="E586" s="4" t="s">
        <v>6</v>
      </c>
      <c r="F586" s="4" t="s">
        <v>6</v>
      </c>
      <c r="G586" s="4" t="s">
        <v>13</v>
      </c>
    </row>
    <row r="587" spans="1:7">
      <c r="A587" t="n">
        <v>12296</v>
      </c>
      <c r="B587" s="27" t="n">
        <v>32</v>
      </c>
      <c r="C587" s="7" t="n">
        <v>0</v>
      </c>
      <c r="D587" s="7" t="n">
        <v>65533</v>
      </c>
      <c r="E587" s="7" t="s">
        <v>61</v>
      </c>
      <c r="F587" s="7" t="s">
        <v>94</v>
      </c>
      <c r="G587" s="7" t="n">
        <v>0</v>
      </c>
    </row>
    <row r="588" spans="1:7">
      <c r="A588" t="s">
        <v>4</v>
      </c>
      <c r="B588" s="4" t="s">
        <v>5</v>
      </c>
      <c r="C588" s="4" t="s">
        <v>13</v>
      </c>
      <c r="D588" s="4" t="s">
        <v>10</v>
      </c>
      <c r="E588" s="4" t="s">
        <v>6</v>
      </c>
      <c r="F588" s="4" t="s">
        <v>6</v>
      </c>
      <c r="G588" s="4" t="s">
        <v>13</v>
      </c>
    </row>
    <row r="589" spans="1:7">
      <c r="A589" t="n">
        <v>12319</v>
      </c>
      <c r="B589" s="27" t="n">
        <v>32</v>
      </c>
      <c r="C589" s="7" t="n">
        <v>0</v>
      </c>
      <c r="D589" s="7" t="n">
        <v>65533</v>
      </c>
      <c r="E589" s="7" t="s">
        <v>62</v>
      </c>
      <c r="F589" s="7" t="s">
        <v>93</v>
      </c>
      <c r="G589" s="7" t="n">
        <v>0</v>
      </c>
    </row>
    <row r="590" spans="1:7">
      <c r="A590" t="s">
        <v>4</v>
      </c>
      <c r="B590" s="4" t="s">
        <v>5</v>
      </c>
      <c r="C590" s="4" t="s">
        <v>13</v>
      </c>
      <c r="D590" s="4" t="s">
        <v>10</v>
      </c>
      <c r="E590" s="4" t="s">
        <v>6</v>
      </c>
      <c r="F590" s="4" t="s">
        <v>6</v>
      </c>
      <c r="G590" s="4" t="s">
        <v>13</v>
      </c>
    </row>
    <row r="591" spans="1:7">
      <c r="A591" t="n">
        <v>12342</v>
      </c>
      <c r="B591" s="27" t="n">
        <v>32</v>
      </c>
      <c r="C591" s="7" t="n">
        <v>0</v>
      </c>
      <c r="D591" s="7" t="n">
        <v>65533</v>
      </c>
      <c r="E591" s="7" t="s">
        <v>62</v>
      </c>
      <c r="F591" s="7" t="s">
        <v>70</v>
      </c>
      <c r="G591" s="7" t="n">
        <v>1</v>
      </c>
    </row>
    <row r="592" spans="1:7">
      <c r="A592" t="s">
        <v>4</v>
      </c>
      <c r="B592" s="4" t="s">
        <v>5</v>
      </c>
      <c r="C592" s="4" t="s">
        <v>13</v>
      </c>
      <c r="D592" s="4" t="s">
        <v>10</v>
      </c>
      <c r="E592" s="4" t="s">
        <v>6</v>
      </c>
      <c r="F592" s="4" t="s">
        <v>6</v>
      </c>
      <c r="G592" s="4" t="s">
        <v>13</v>
      </c>
    </row>
    <row r="593" spans="1:7">
      <c r="A593" t="n">
        <v>12365</v>
      </c>
      <c r="B593" s="27" t="n">
        <v>32</v>
      </c>
      <c r="C593" s="7" t="n">
        <v>0</v>
      </c>
      <c r="D593" s="7" t="n">
        <v>65533</v>
      </c>
      <c r="E593" s="7" t="s">
        <v>62</v>
      </c>
      <c r="F593" s="7" t="s">
        <v>71</v>
      </c>
      <c r="G593" s="7" t="n">
        <v>0</v>
      </c>
    </row>
    <row r="594" spans="1:7">
      <c r="A594" t="s">
        <v>4</v>
      </c>
      <c r="B594" s="4" t="s">
        <v>5</v>
      </c>
      <c r="C594" s="4" t="s">
        <v>13</v>
      </c>
      <c r="D594" s="4" t="s">
        <v>10</v>
      </c>
      <c r="E594" s="4" t="s">
        <v>6</v>
      </c>
      <c r="F594" s="4" t="s">
        <v>6</v>
      </c>
      <c r="G594" s="4" t="s">
        <v>13</v>
      </c>
    </row>
    <row r="595" spans="1:7">
      <c r="A595" t="n">
        <v>12388</v>
      </c>
      <c r="B595" s="27" t="n">
        <v>32</v>
      </c>
      <c r="C595" s="7" t="n">
        <v>0</v>
      </c>
      <c r="D595" s="7" t="n">
        <v>65533</v>
      </c>
      <c r="E595" s="7" t="s">
        <v>62</v>
      </c>
      <c r="F595" s="7" t="s">
        <v>72</v>
      </c>
      <c r="G595" s="7" t="n">
        <v>0</v>
      </c>
    </row>
    <row r="596" spans="1:7">
      <c r="A596" t="s">
        <v>4</v>
      </c>
      <c r="B596" s="4" t="s">
        <v>5</v>
      </c>
      <c r="C596" s="4" t="s">
        <v>13</v>
      </c>
      <c r="D596" s="4" t="s">
        <v>10</v>
      </c>
      <c r="E596" s="4" t="s">
        <v>6</v>
      </c>
      <c r="F596" s="4" t="s">
        <v>6</v>
      </c>
      <c r="G596" s="4" t="s">
        <v>13</v>
      </c>
    </row>
    <row r="597" spans="1:7">
      <c r="A597" t="n">
        <v>12411</v>
      </c>
      <c r="B597" s="27" t="n">
        <v>32</v>
      </c>
      <c r="C597" s="7" t="n">
        <v>0</v>
      </c>
      <c r="D597" s="7" t="n">
        <v>65533</v>
      </c>
      <c r="E597" s="7" t="s">
        <v>62</v>
      </c>
      <c r="F597" s="7" t="s">
        <v>94</v>
      </c>
      <c r="G597" s="7" t="n">
        <v>0</v>
      </c>
    </row>
    <row r="598" spans="1:7">
      <c r="A598" t="s">
        <v>4</v>
      </c>
      <c r="B598" s="4" t="s">
        <v>5</v>
      </c>
      <c r="C598" s="4" t="s">
        <v>13</v>
      </c>
      <c r="D598" s="4" t="s">
        <v>10</v>
      </c>
      <c r="E598" s="4" t="s">
        <v>6</v>
      </c>
      <c r="F598" s="4" t="s">
        <v>6</v>
      </c>
      <c r="G598" s="4" t="s">
        <v>13</v>
      </c>
    </row>
    <row r="599" spans="1:7">
      <c r="A599" t="n">
        <v>12434</v>
      </c>
      <c r="B599" s="27" t="n">
        <v>32</v>
      </c>
      <c r="C599" s="7" t="n">
        <v>0</v>
      </c>
      <c r="D599" s="7" t="n">
        <v>65533</v>
      </c>
      <c r="E599" s="7" t="s">
        <v>63</v>
      </c>
      <c r="F599" s="7" t="s">
        <v>95</v>
      </c>
      <c r="G599" s="7" t="n">
        <v>0</v>
      </c>
    </row>
    <row r="600" spans="1:7">
      <c r="A600" t="s">
        <v>4</v>
      </c>
      <c r="B600" s="4" t="s">
        <v>5</v>
      </c>
      <c r="C600" s="4" t="s">
        <v>13</v>
      </c>
      <c r="D600" s="4" t="s">
        <v>10</v>
      </c>
      <c r="E600" s="4" t="s">
        <v>6</v>
      </c>
      <c r="F600" s="4" t="s">
        <v>6</v>
      </c>
      <c r="G600" s="4" t="s">
        <v>13</v>
      </c>
    </row>
    <row r="601" spans="1:7">
      <c r="A601" t="n">
        <v>12457</v>
      </c>
      <c r="B601" s="27" t="n">
        <v>32</v>
      </c>
      <c r="C601" s="7" t="n">
        <v>0</v>
      </c>
      <c r="D601" s="7" t="n">
        <v>65533</v>
      </c>
      <c r="E601" s="7" t="s">
        <v>63</v>
      </c>
      <c r="F601" s="7" t="s">
        <v>96</v>
      </c>
      <c r="G601" s="7" t="n">
        <v>0</v>
      </c>
    </row>
    <row r="602" spans="1:7">
      <c r="A602" t="s">
        <v>4</v>
      </c>
      <c r="B602" s="4" t="s">
        <v>5</v>
      </c>
      <c r="C602" s="4" t="s">
        <v>13</v>
      </c>
      <c r="D602" s="4" t="s">
        <v>10</v>
      </c>
      <c r="E602" s="4" t="s">
        <v>6</v>
      </c>
      <c r="F602" s="4" t="s">
        <v>6</v>
      </c>
      <c r="G602" s="4" t="s">
        <v>13</v>
      </c>
    </row>
    <row r="603" spans="1:7">
      <c r="A603" t="n">
        <v>12480</v>
      </c>
      <c r="B603" s="27" t="n">
        <v>32</v>
      </c>
      <c r="C603" s="7" t="n">
        <v>0</v>
      </c>
      <c r="D603" s="7" t="n">
        <v>65533</v>
      </c>
      <c r="E603" s="7" t="s">
        <v>63</v>
      </c>
      <c r="F603" s="7" t="s">
        <v>97</v>
      </c>
      <c r="G603" s="7" t="n">
        <v>0</v>
      </c>
    </row>
    <row r="604" spans="1:7">
      <c r="A604" t="s">
        <v>4</v>
      </c>
      <c r="B604" s="4" t="s">
        <v>5</v>
      </c>
      <c r="C604" s="4" t="s">
        <v>13</v>
      </c>
      <c r="D604" s="4" t="s">
        <v>10</v>
      </c>
      <c r="E604" s="4" t="s">
        <v>6</v>
      </c>
      <c r="F604" s="4" t="s">
        <v>6</v>
      </c>
      <c r="G604" s="4" t="s">
        <v>13</v>
      </c>
    </row>
    <row r="605" spans="1:7">
      <c r="A605" t="n">
        <v>12503</v>
      </c>
      <c r="B605" s="27" t="n">
        <v>32</v>
      </c>
      <c r="C605" s="7" t="n">
        <v>0</v>
      </c>
      <c r="D605" s="7" t="n">
        <v>65533</v>
      </c>
      <c r="E605" s="7" t="s">
        <v>63</v>
      </c>
      <c r="F605" s="7" t="s">
        <v>98</v>
      </c>
      <c r="G605" s="7" t="n">
        <v>1</v>
      </c>
    </row>
    <row r="606" spans="1:7">
      <c r="A606" t="s">
        <v>4</v>
      </c>
      <c r="B606" s="4" t="s">
        <v>5</v>
      </c>
      <c r="C606" s="4" t="s">
        <v>13</v>
      </c>
      <c r="D606" s="4" t="s">
        <v>6</v>
      </c>
      <c r="E606" s="4" t="s">
        <v>10</v>
      </c>
    </row>
    <row r="607" spans="1:7">
      <c r="A607" t="n">
        <v>12526</v>
      </c>
      <c r="B607" s="25" t="n">
        <v>94</v>
      </c>
      <c r="C607" s="7" t="n">
        <v>0</v>
      </c>
      <c r="D607" s="7" t="s">
        <v>64</v>
      </c>
      <c r="E607" s="7" t="n">
        <v>1</v>
      </c>
    </row>
    <row r="608" spans="1:7">
      <c r="A608" t="s">
        <v>4</v>
      </c>
      <c r="B608" s="4" t="s">
        <v>5</v>
      </c>
      <c r="C608" s="4" t="s">
        <v>13</v>
      </c>
      <c r="D608" s="4" t="s">
        <v>6</v>
      </c>
      <c r="E608" s="4" t="s">
        <v>10</v>
      </c>
    </row>
    <row r="609" spans="1:7">
      <c r="A609" t="n">
        <v>12540</v>
      </c>
      <c r="B609" s="25" t="n">
        <v>94</v>
      </c>
      <c r="C609" s="7" t="n">
        <v>0</v>
      </c>
      <c r="D609" s="7" t="s">
        <v>64</v>
      </c>
      <c r="E609" s="7" t="n">
        <v>2</v>
      </c>
    </row>
    <row r="610" spans="1:7">
      <c r="A610" t="s">
        <v>4</v>
      </c>
      <c r="B610" s="4" t="s">
        <v>5</v>
      </c>
      <c r="C610" s="4" t="s">
        <v>13</v>
      </c>
      <c r="D610" s="4" t="s">
        <v>6</v>
      </c>
      <c r="E610" s="4" t="s">
        <v>10</v>
      </c>
    </row>
    <row r="611" spans="1:7">
      <c r="A611" t="n">
        <v>12554</v>
      </c>
      <c r="B611" s="25" t="n">
        <v>94</v>
      </c>
      <c r="C611" s="7" t="n">
        <v>1</v>
      </c>
      <c r="D611" s="7" t="s">
        <v>64</v>
      </c>
      <c r="E611" s="7" t="n">
        <v>4</v>
      </c>
    </row>
    <row r="612" spans="1:7">
      <c r="A612" t="s">
        <v>4</v>
      </c>
      <c r="B612" s="4" t="s">
        <v>5</v>
      </c>
      <c r="C612" s="4" t="s">
        <v>13</v>
      </c>
      <c r="D612" s="4" t="s">
        <v>6</v>
      </c>
    </row>
    <row r="613" spans="1:7">
      <c r="A613" t="n">
        <v>12568</v>
      </c>
      <c r="B613" s="25" t="n">
        <v>94</v>
      </c>
      <c r="C613" s="7" t="n">
        <v>5</v>
      </c>
      <c r="D613" s="7" t="s">
        <v>64</v>
      </c>
    </row>
    <row r="614" spans="1:7">
      <c r="A614" t="s">
        <v>4</v>
      </c>
      <c r="B614" s="4" t="s">
        <v>5</v>
      </c>
      <c r="C614" s="4" t="s">
        <v>13</v>
      </c>
      <c r="D614" s="4" t="s">
        <v>6</v>
      </c>
      <c r="E614" s="4" t="s">
        <v>10</v>
      </c>
    </row>
    <row r="615" spans="1:7">
      <c r="A615" t="n">
        <v>12580</v>
      </c>
      <c r="B615" s="25" t="n">
        <v>94</v>
      </c>
      <c r="C615" s="7" t="n">
        <v>0</v>
      </c>
      <c r="D615" s="7" t="s">
        <v>65</v>
      </c>
      <c r="E615" s="7" t="n">
        <v>1</v>
      </c>
    </row>
    <row r="616" spans="1:7">
      <c r="A616" t="s">
        <v>4</v>
      </c>
      <c r="B616" s="4" t="s">
        <v>5</v>
      </c>
      <c r="C616" s="4" t="s">
        <v>13</v>
      </c>
      <c r="D616" s="4" t="s">
        <v>6</v>
      </c>
      <c r="E616" s="4" t="s">
        <v>10</v>
      </c>
    </row>
    <row r="617" spans="1:7">
      <c r="A617" t="n">
        <v>12594</v>
      </c>
      <c r="B617" s="25" t="n">
        <v>94</v>
      </c>
      <c r="C617" s="7" t="n">
        <v>0</v>
      </c>
      <c r="D617" s="7" t="s">
        <v>65</v>
      </c>
      <c r="E617" s="7" t="n">
        <v>2</v>
      </c>
    </row>
    <row r="618" spans="1:7">
      <c r="A618" t="s">
        <v>4</v>
      </c>
      <c r="B618" s="4" t="s">
        <v>5</v>
      </c>
      <c r="C618" s="4" t="s">
        <v>13</v>
      </c>
      <c r="D618" s="4" t="s">
        <v>6</v>
      </c>
      <c r="E618" s="4" t="s">
        <v>10</v>
      </c>
    </row>
    <row r="619" spans="1:7">
      <c r="A619" t="n">
        <v>12608</v>
      </c>
      <c r="B619" s="25" t="n">
        <v>94</v>
      </c>
      <c r="C619" s="7" t="n">
        <v>1</v>
      </c>
      <c r="D619" s="7" t="s">
        <v>65</v>
      </c>
      <c r="E619" s="7" t="n">
        <v>4</v>
      </c>
    </row>
    <row r="620" spans="1:7">
      <c r="A620" t="s">
        <v>4</v>
      </c>
      <c r="B620" s="4" t="s">
        <v>5</v>
      </c>
      <c r="C620" s="4" t="s">
        <v>13</v>
      </c>
      <c r="D620" s="4" t="s">
        <v>6</v>
      </c>
    </row>
    <row r="621" spans="1:7">
      <c r="A621" t="n">
        <v>12622</v>
      </c>
      <c r="B621" s="25" t="n">
        <v>94</v>
      </c>
      <c r="C621" s="7" t="n">
        <v>5</v>
      </c>
      <c r="D621" s="7" t="s">
        <v>65</v>
      </c>
    </row>
    <row r="622" spans="1:7">
      <c r="A622" t="s">
        <v>4</v>
      </c>
      <c r="B622" s="4" t="s">
        <v>5</v>
      </c>
      <c r="C622" s="4" t="s">
        <v>26</v>
      </c>
    </row>
    <row r="623" spans="1:7">
      <c r="A623" t="n">
        <v>12634</v>
      </c>
      <c r="B623" s="16" t="n">
        <v>3</v>
      </c>
      <c r="C623" s="14" t="n">
        <f t="normal" ca="1">A643</f>
        <v>0</v>
      </c>
    </row>
    <row r="624" spans="1:7">
      <c r="A624" t="s">
        <v>4</v>
      </c>
      <c r="B624" s="4" t="s">
        <v>5</v>
      </c>
      <c r="C624" s="4" t="s">
        <v>13</v>
      </c>
      <c r="D624" s="4" t="s">
        <v>13</v>
      </c>
      <c r="E624" s="4" t="s">
        <v>13</v>
      </c>
      <c r="F624" s="4" t="s">
        <v>9</v>
      </c>
      <c r="G624" s="4" t="s">
        <v>13</v>
      </c>
      <c r="H624" s="4" t="s">
        <v>13</v>
      </c>
      <c r="I624" s="4" t="s">
        <v>26</v>
      </c>
    </row>
    <row r="625" spans="1:9">
      <c r="A625" t="n">
        <v>12639</v>
      </c>
      <c r="B625" s="13" t="n">
        <v>5</v>
      </c>
      <c r="C625" s="7" t="n">
        <v>35</v>
      </c>
      <c r="D625" s="7" t="n">
        <v>3</v>
      </c>
      <c r="E625" s="7" t="n">
        <v>0</v>
      </c>
      <c r="F625" s="7" t="n">
        <v>2</v>
      </c>
      <c r="G625" s="7" t="n">
        <v>2</v>
      </c>
      <c r="H625" s="7" t="n">
        <v>1</v>
      </c>
      <c r="I625" s="14" t="n">
        <f t="normal" ca="1">A629</f>
        <v>0</v>
      </c>
    </row>
    <row r="626" spans="1:9">
      <c r="A626" t="s">
        <v>4</v>
      </c>
      <c r="B626" s="4" t="s">
        <v>5</v>
      </c>
      <c r="C626" s="4" t="s">
        <v>26</v>
      </c>
    </row>
    <row r="627" spans="1:9">
      <c r="A627" t="n">
        <v>12653</v>
      </c>
      <c r="B627" s="16" t="n">
        <v>3</v>
      </c>
      <c r="C627" s="14" t="n">
        <f t="normal" ca="1">A643</f>
        <v>0</v>
      </c>
    </row>
    <row r="628" spans="1:9">
      <c r="A628" t="s">
        <v>4</v>
      </c>
      <c r="B628" s="4" t="s">
        <v>5</v>
      </c>
      <c r="C628" s="4" t="s">
        <v>13</v>
      </c>
      <c r="D628" s="4" t="s">
        <v>13</v>
      </c>
      <c r="E628" s="4" t="s">
        <v>13</v>
      </c>
      <c r="F628" s="4" t="s">
        <v>9</v>
      </c>
      <c r="G628" s="4" t="s">
        <v>13</v>
      </c>
      <c r="H628" s="4" t="s">
        <v>13</v>
      </c>
      <c r="I628" s="4" t="s">
        <v>26</v>
      </c>
    </row>
    <row r="629" spans="1:9">
      <c r="A629" t="n">
        <v>12658</v>
      </c>
      <c r="B629" s="13" t="n">
        <v>5</v>
      </c>
      <c r="C629" s="7" t="n">
        <v>35</v>
      </c>
      <c r="D629" s="7" t="n">
        <v>3</v>
      </c>
      <c r="E629" s="7" t="n">
        <v>0</v>
      </c>
      <c r="F629" s="7" t="n">
        <v>3</v>
      </c>
      <c r="G629" s="7" t="n">
        <v>2</v>
      </c>
      <c r="H629" s="7" t="n">
        <v>1</v>
      </c>
      <c r="I629" s="14" t="n">
        <f t="normal" ca="1">A633</f>
        <v>0</v>
      </c>
    </row>
    <row r="630" spans="1:9">
      <c r="A630" t="s">
        <v>4</v>
      </c>
      <c r="B630" s="4" t="s">
        <v>5</v>
      </c>
      <c r="C630" s="4" t="s">
        <v>26</v>
      </c>
    </row>
    <row r="631" spans="1:9">
      <c r="A631" t="n">
        <v>12672</v>
      </c>
      <c r="B631" s="16" t="n">
        <v>3</v>
      </c>
      <c r="C631" s="14" t="n">
        <f t="normal" ca="1">A643</f>
        <v>0</v>
      </c>
    </row>
    <row r="632" spans="1:9">
      <c r="A632" t="s">
        <v>4</v>
      </c>
      <c r="B632" s="4" t="s">
        <v>5</v>
      </c>
      <c r="C632" s="4" t="s">
        <v>13</v>
      </c>
      <c r="D632" s="4" t="s">
        <v>13</v>
      </c>
      <c r="E632" s="4" t="s">
        <v>13</v>
      </c>
      <c r="F632" s="4" t="s">
        <v>9</v>
      </c>
      <c r="G632" s="4" t="s">
        <v>13</v>
      </c>
      <c r="H632" s="4" t="s">
        <v>13</v>
      </c>
      <c r="I632" s="4" t="s">
        <v>26</v>
      </c>
    </row>
    <row r="633" spans="1:9">
      <c r="A633" t="n">
        <v>12677</v>
      </c>
      <c r="B633" s="13" t="n">
        <v>5</v>
      </c>
      <c r="C633" s="7" t="n">
        <v>35</v>
      </c>
      <c r="D633" s="7" t="n">
        <v>3</v>
      </c>
      <c r="E633" s="7" t="n">
        <v>0</v>
      </c>
      <c r="F633" s="7" t="n">
        <v>4</v>
      </c>
      <c r="G633" s="7" t="n">
        <v>2</v>
      </c>
      <c r="H633" s="7" t="n">
        <v>1</v>
      </c>
      <c r="I633" s="14" t="n">
        <f t="normal" ca="1">A637</f>
        <v>0</v>
      </c>
    </row>
    <row r="634" spans="1:9">
      <c r="A634" t="s">
        <v>4</v>
      </c>
      <c r="B634" s="4" t="s">
        <v>5</v>
      </c>
      <c r="C634" s="4" t="s">
        <v>26</v>
      </c>
    </row>
    <row r="635" spans="1:9">
      <c r="A635" t="n">
        <v>12691</v>
      </c>
      <c r="B635" s="16" t="n">
        <v>3</v>
      </c>
      <c r="C635" s="14" t="n">
        <f t="normal" ca="1">A643</f>
        <v>0</v>
      </c>
    </row>
    <row r="636" spans="1:9">
      <c r="A636" t="s">
        <v>4</v>
      </c>
      <c r="B636" s="4" t="s">
        <v>5</v>
      </c>
      <c r="C636" s="4" t="s">
        <v>13</v>
      </c>
      <c r="D636" s="4" t="s">
        <v>13</v>
      </c>
      <c r="E636" s="4" t="s">
        <v>13</v>
      </c>
      <c r="F636" s="4" t="s">
        <v>9</v>
      </c>
      <c r="G636" s="4" t="s">
        <v>13</v>
      </c>
      <c r="H636" s="4" t="s">
        <v>13</v>
      </c>
      <c r="I636" s="4" t="s">
        <v>26</v>
      </c>
    </row>
    <row r="637" spans="1:9">
      <c r="A637" t="n">
        <v>12696</v>
      </c>
      <c r="B637" s="13" t="n">
        <v>5</v>
      </c>
      <c r="C637" s="7" t="n">
        <v>35</v>
      </c>
      <c r="D637" s="7" t="n">
        <v>3</v>
      </c>
      <c r="E637" s="7" t="n">
        <v>0</v>
      </c>
      <c r="F637" s="7" t="n">
        <v>5</v>
      </c>
      <c r="G637" s="7" t="n">
        <v>2</v>
      </c>
      <c r="H637" s="7" t="n">
        <v>1</v>
      </c>
      <c r="I637" s="14" t="n">
        <f t="normal" ca="1">A641</f>
        <v>0</v>
      </c>
    </row>
    <row r="638" spans="1:9">
      <c r="A638" t="s">
        <v>4</v>
      </c>
      <c r="B638" s="4" t="s">
        <v>5</v>
      </c>
      <c r="C638" s="4" t="s">
        <v>26</v>
      </c>
    </row>
    <row r="639" spans="1:9">
      <c r="A639" t="n">
        <v>12710</v>
      </c>
      <c r="B639" s="16" t="n">
        <v>3</v>
      </c>
      <c r="C639" s="14" t="n">
        <f t="normal" ca="1">A643</f>
        <v>0</v>
      </c>
    </row>
    <row r="640" spans="1:9">
      <c r="A640" t="s">
        <v>4</v>
      </c>
      <c r="B640" s="4" t="s">
        <v>5</v>
      </c>
      <c r="C640" s="4" t="s">
        <v>13</v>
      </c>
      <c r="D640" s="4" t="s">
        <v>13</v>
      </c>
      <c r="E640" s="4" t="s">
        <v>13</v>
      </c>
      <c r="F640" s="4" t="s">
        <v>9</v>
      </c>
      <c r="G640" s="4" t="s">
        <v>13</v>
      </c>
      <c r="H640" s="4" t="s">
        <v>13</v>
      </c>
      <c r="I640" s="4" t="s">
        <v>26</v>
      </c>
    </row>
    <row r="641" spans="1:9">
      <c r="A641" t="n">
        <v>12715</v>
      </c>
      <c r="B641" s="13" t="n">
        <v>5</v>
      </c>
      <c r="C641" s="7" t="n">
        <v>35</v>
      </c>
      <c r="D641" s="7" t="n">
        <v>3</v>
      </c>
      <c r="E641" s="7" t="n">
        <v>0</v>
      </c>
      <c r="F641" s="7" t="n">
        <v>6</v>
      </c>
      <c r="G641" s="7" t="n">
        <v>2</v>
      </c>
      <c r="H641" s="7" t="n">
        <v>1</v>
      </c>
      <c r="I641" s="14" t="n">
        <f t="normal" ca="1">A643</f>
        <v>0</v>
      </c>
    </row>
    <row r="642" spans="1:9">
      <c r="A642" t="s">
        <v>4</v>
      </c>
      <c r="B642" s="4" t="s">
        <v>5</v>
      </c>
    </row>
    <row r="643" spans="1:9">
      <c r="A643" t="n">
        <v>12729</v>
      </c>
      <c r="B643" s="5" t="n">
        <v>1</v>
      </c>
    </row>
    <row r="644" spans="1:9" s="3" customFormat="1" customHeight="0">
      <c r="A644" s="3" t="s">
        <v>2</v>
      </c>
      <c r="B644" s="3" t="s">
        <v>99</v>
      </c>
    </row>
    <row r="645" spans="1:9">
      <c r="A645" t="s">
        <v>4</v>
      </c>
      <c r="B645" s="4" t="s">
        <v>5</v>
      </c>
      <c r="C645" s="4" t="s">
        <v>13</v>
      </c>
      <c r="D645" s="4" t="s">
        <v>13</v>
      </c>
      <c r="E645" s="4" t="s">
        <v>13</v>
      </c>
      <c r="F645" s="4" t="s">
        <v>9</v>
      </c>
      <c r="G645" s="4" t="s">
        <v>13</v>
      </c>
      <c r="H645" s="4" t="s">
        <v>13</v>
      </c>
      <c r="I645" s="4" t="s">
        <v>26</v>
      </c>
    </row>
    <row r="646" spans="1:9">
      <c r="A646" t="n">
        <v>12732</v>
      </c>
      <c r="B646" s="13" t="n">
        <v>5</v>
      </c>
      <c r="C646" s="7" t="n">
        <v>32</v>
      </c>
      <c r="D646" s="7" t="n">
        <v>3</v>
      </c>
      <c r="E646" s="7" t="n">
        <v>0</v>
      </c>
      <c r="F646" s="7" t="n">
        <v>80</v>
      </c>
      <c r="G646" s="7" t="n">
        <v>2</v>
      </c>
      <c r="H646" s="7" t="n">
        <v>1</v>
      </c>
      <c r="I646" s="14" t="n">
        <f t="normal" ca="1">A658</f>
        <v>0</v>
      </c>
    </row>
    <row r="647" spans="1:9">
      <c r="A647" t="s">
        <v>4</v>
      </c>
      <c r="B647" s="4" t="s">
        <v>5</v>
      </c>
      <c r="C647" s="4" t="s">
        <v>13</v>
      </c>
      <c r="D647" s="4" t="s">
        <v>13</v>
      </c>
      <c r="E647" s="4" t="s">
        <v>13</v>
      </c>
      <c r="F647" s="4" t="s">
        <v>9</v>
      </c>
      <c r="G647" s="4" t="s">
        <v>13</v>
      </c>
      <c r="H647" s="4" t="s">
        <v>13</v>
      </c>
      <c r="I647" s="4" t="s">
        <v>26</v>
      </c>
    </row>
    <row r="648" spans="1:9">
      <c r="A648" t="n">
        <v>12746</v>
      </c>
      <c r="B648" s="13" t="n">
        <v>5</v>
      </c>
      <c r="C648" s="7" t="n">
        <v>32</v>
      </c>
      <c r="D648" s="7" t="n">
        <v>4</v>
      </c>
      <c r="E648" s="7" t="n">
        <v>0</v>
      </c>
      <c r="F648" s="7" t="n">
        <v>1</v>
      </c>
      <c r="G648" s="7" t="n">
        <v>2</v>
      </c>
      <c r="H648" s="7" t="n">
        <v>1</v>
      </c>
      <c r="I648" s="14" t="n">
        <f t="normal" ca="1">A656</f>
        <v>0</v>
      </c>
    </row>
    <row r="649" spans="1:9">
      <c r="A649" t="s">
        <v>4</v>
      </c>
      <c r="B649" s="4" t="s">
        <v>5</v>
      </c>
      <c r="C649" s="4" t="s">
        <v>10</v>
      </c>
    </row>
    <row r="650" spans="1:9">
      <c r="A650" t="n">
        <v>12760</v>
      </c>
      <c r="B650" s="10" t="n">
        <v>12</v>
      </c>
      <c r="C650" s="7" t="n">
        <v>5752</v>
      </c>
    </row>
    <row r="651" spans="1:9">
      <c r="A651" t="s">
        <v>4</v>
      </c>
      <c r="B651" s="4" t="s">
        <v>5</v>
      </c>
      <c r="C651" s="4" t="s">
        <v>13</v>
      </c>
      <c r="D651" s="4" t="s">
        <v>6</v>
      </c>
      <c r="E651" s="4" t="s">
        <v>10</v>
      </c>
    </row>
    <row r="652" spans="1:9">
      <c r="A652" t="n">
        <v>12763</v>
      </c>
      <c r="B652" s="30" t="n">
        <v>91</v>
      </c>
      <c r="C652" s="7" t="n">
        <v>1</v>
      </c>
      <c r="D652" s="7" t="s">
        <v>35</v>
      </c>
      <c r="E652" s="7" t="n">
        <v>1</v>
      </c>
    </row>
    <row r="653" spans="1:9">
      <c r="A653" t="s">
        <v>4</v>
      </c>
      <c r="B653" s="4" t="s">
        <v>5</v>
      </c>
      <c r="C653" s="4" t="s">
        <v>10</v>
      </c>
      <c r="D653" s="4" t="s">
        <v>13</v>
      </c>
      <c r="E653" s="4" t="s">
        <v>13</v>
      </c>
      <c r="F653" s="4" t="s">
        <v>6</v>
      </c>
    </row>
    <row r="654" spans="1:9">
      <c r="A654" t="n">
        <v>12777</v>
      </c>
      <c r="B654" s="18" t="n">
        <v>20</v>
      </c>
      <c r="C654" s="7" t="n">
        <v>65533</v>
      </c>
      <c r="D654" s="7" t="n">
        <v>0</v>
      </c>
      <c r="E654" s="7" t="n">
        <v>11</v>
      </c>
      <c r="F654" s="7" t="s">
        <v>100</v>
      </c>
    </row>
    <row r="655" spans="1:9">
      <c r="A655" t="s">
        <v>4</v>
      </c>
      <c r="B655" s="4" t="s">
        <v>5</v>
      </c>
      <c r="C655" s="4" t="s">
        <v>13</v>
      </c>
      <c r="D655" s="4" t="s">
        <v>13</v>
      </c>
      <c r="E655" s="4" t="s">
        <v>9</v>
      </c>
      <c r="F655" s="4" t="s">
        <v>13</v>
      </c>
      <c r="G655" s="4" t="s">
        <v>13</v>
      </c>
    </row>
    <row r="656" spans="1:9">
      <c r="A656" t="n">
        <v>12796</v>
      </c>
      <c r="B656" s="33" t="n">
        <v>8</v>
      </c>
      <c r="C656" s="7" t="n">
        <v>3</v>
      </c>
      <c r="D656" s="7" t="n">
        <v>0</v>
      </c>
      <c r="E656" s="7" t="n">
        <v>0</v>
      </c>
      <c r="F656" s="7" t="n">
        <v>19</v>
      </c>
      <c r="G656" s="7" t="n">
        <v>1</v>
      </c>
    </row>
    <row r="657" spans="1:9">
      <c r="A657" t="s">
        <v>4</v>
      </c>
      <c r="B657" s="4" t="s">
        <v>5</v>
      </c>
      <c r="C657" s="4" t="s">
        <v>13</v>
      </c>
      <c r="D657" s="4" t="s">
        <v>13</v>
      </c>
      <c r="E657" s="4" t="s">
        <v>13</v>
      </c>
      <c r="F657" s="4" t="s">
        <v>9</v>
      </c>
      <c r="G657" s="4" t="s">
        <v>13</v>
      </c>
      <c r="H657" s="4" t="s">
        <v>13</v>
      </c>
      <c r="I657" s="4" t="s">
        <v>26</v>
      </c>
    </row>
    <row r="658" spans="1:9">
      <c r="A658" t="n">
        <v>12805</v>
      </c>
      <c r="B658" s="13" t="n">
        <v>5</v>
      </c>
      <c r="C658" s="7" t="n">
        <v>32</v>
      </c>
      <c r="D658" s="7" t="n">
        <v>3</v>
      </c>
      <c r="E658" s="7" t="n">
        <v>0</v>
      </c>
      <c r="F658" s="7" t="n">
        <v>85</v>
      </c>
      <c r="G658" s="7" t="n">
        <v>2</v>
      </c>
      <c r="H658" s="7" t="n">
        <v>1</v>
      </c>
      <c r="I658" s="14" t="n">
        <f t="normal" ca="1">A670</f>
        <v>0</v>
      </c>
    </row>
    <row r="659" spans="1:9">
      <c r="A659" t="s">
        <v>4</v>
      </c>
      <c r="B659" s="4" t="s">
        <v>5</v>
      </c>
      <c r="C659" s="4" t="s">
        <v>13</v>
      </c>
      <c r="D659" s="4" t="s">
        <v>13</v>
      </c>
      <c r="E659" s="4" t="s">
        <v>13</v>
      </c>
      <c r="F659" s="4" t="s">
        <v>9</v>
      </c>
      <c r="G659" s="4" t="s">
        <v>13</v>
      </c>
      <c r="H659" s="4" t="s">
        <v>13</v>
      </c>
      <c r="I659" s="4" t="s">
        <v>26</v>
      </c>
    </row>
    <row r="660" spans="1:9">
      <c r="A660" t="n">
        <v>12819</v>
      </c>
      <c r="B660" s="13" t="n">
        <v>5</v>
      </c>
      <c r="C660" s="7" t="n">
        <v>32</v>
      </c>
      <c r="D660" s="7" t="n">
        <v>4</v>
      </c>
      <c r="E660" s="7" t="n">
        <v>0</v>
      </c>
      <c r="F660" s="7" t="n">
        <v>1</v>
      </c>
      <c r="G660" s="7" t="n">
        <v>2</v>
      </c>
      <c r="H660" s="7" t="n">
        <v>1</v>
      </c>
      <c r="I660" s="14" t="n">
        <f t="normal" ca="1">A668</f>
        <v>0</v>
      </c>
    </row>
    <row r="661" spans="1:9">
      <c r="A661" t="s">
        <v>4</v>
      </c>
      <c r="B661" s="4" t="s">
        <v>5</v>
      </c>
      <c r="C661" s="4" t="s">
        <v>10</v>
      </c>
    </row>
    <row r="662" spans="1:9">
      <c r="A662" t="n">
        <v>12833</v>
      </c>
      <c r="B662" s="10" t="n">
        <v>12</v>
      </c>
      <c r="C662" s="7" t="n">
        <v>6200</v>
      </c>
    </row>
    <row r="663" spans="1:9">
      <c r="A663" t="s">
        <v>4</v>
      </c>
      <c r="B663" s="4" t="s">
        <v>5</v>
      </c>
      <c r="C663" s="4" t="s">
        <v>13</v>
      </c>
      <c r="D663" s="4" t="s">
        <v>6</v>
      </c>
      <c r="E663" s="4" t="s">
        <v>10</v>
      </c>
    </row>
    <row r="664" spans="1:9">
      <c r="A664" t="n">
        <v>12836</v>
      </c>
      <c r="B664" s="30" t="n">
        <v>91</v>
      </c>
      <c r="C664" s="7" t="n">
        <v>1</v>
      </c>
      <c r="D664" s="7" t="s">
        <v>45</v>
      </c>
      <c r="E664" s="7" t="n">
        <v>1</v>
      </c>
    </row>
    <row r="665" spans="1:9">
      <c r="A665" t="s">
        <v>4</v>
      </c>
      <c r="B665" s="4" t="s">
        <v>5</v>
      </c>
      <c r="C665" s="4" t="s">
        <v>10</v>
      </c>
      <c r="D665" s="4" t="s">
        <v>13</v>
      </c>
      <c r="E665" s="4" t="s">
        <v>13</v>
      </c>
      <c r="F665" s="4" t="s">
        <v>6</v>
      </c>
    </row>
    <row r="666" spans="1:9">
      <c r="A666" t="n">
        <v>12850</v>
      </c>
      <c r="B666" s="18" t="n">
        <v>20</v>
      </c>
      <c r="C666" s="7" t="n">
        <v>65533</v>
      </c>
      <c r="D666" s="7" t="n">
        <v>0</v>
      </c>
      <c r="E666" s="7" t="n">
        <v>11</v>
      </c>
      <c r="F666" s="7" t="s">
        <v>101</v>
      </c>
    </row>
    <row r="667" spans="1:9">
      <c r="A667" t="s">
        <v>4</v>
      </c>
      <c r="B667" s="4" t="s">
        <v>5</v>
      </c>
      <c r="C667" s="4" t="s">
        <v>13</v>
      </c>
      <c r="D667" s="4" t="s">
        <v>13</v>
      </c>
      <c r="E667" s="4" t="s">
        <v>9</v>
      </c>
      <c r="F667" s="4" t="s">
        <v>13</v>
      </c>
      <c r="G667" s="4" t="s">
        <v>13</v>
      </c>
    </row>
    <row r="668" spans="1:9">
      <c r="A668" t="n">
        <v>12869</v>
      </c>
      <c r="B668" s="33" t="n">
        <v>8</v>
      </c>
      <c r="C668" s="7" t="n">
        <v>3</v>
      </c>
      <c r="D668" s="7" t="n">
        <v>0</v>
      </c>
      <c r="E668" s="7" t="n">
        <v>0</v>
      </c>
      <c r="F668" s="7" t="n">
        <v>19</v>
      </c>
      <c r="G668" s="7" t="n">
        <v>1</v>
      </c>
    </row>
    <row r="669" spans="1:9">
      <c r="A669" t="s">
        <v>4</v>
      </c>
      <c r="B669" s="4" t="s">
        <v>5</v>
      </c>
      <c r="C669" s="4" t="s">
        <v>13</v>
      </c>
      <c r="D669" s="4" t="s">
        <v>6</v>
      </c>
    </row>
    <row r="670" spans="1:9">
      <c r="A670" t="n">
        <v>12878</v>
      </c>
      <c r="B670" s="11" t="n">
        <v>2</v>
      </c>
      <c r="C670" s="7" t="n">
        <v>11</v>
      </c>
      <c r="D670" s="7" t="s">
        <v>102</v>
      </c>
    </row>
    <row r="671" spans="1:9">
      <c r="A671" t="s">
        <v>4</v>
      </c>
      <c r="B671" s="4" t="s">
        <v>5</v>
      </c>
      <c r="C671" s="4" t="s">
        <v>13</v>
      </c>
      <c r="D671" s="4" t="s">
        <v>13</v>
      </c>
    </row>
    <row r="672" spans="1:9">
      <c r="A672" t="n">
        <v>12890</v>
      </c>
      <c r="B672" s="12" t="n">
        <v>162</v>
      </c>
      <c r="C672" s="7" t="n">
        <v>0</v>
      </c>
      <c r="D672" s="7" t="n">
        <v>1</v>
      </c>
    </row>
    <row r="673" spans="1:9">
      <c r="A673" t="s">
        <v>4</v>
      </c>
      <c r="B673" s="4" t="s">
        <v>5</v>
      </c>
    </row>
    <row r="674" spans="1:9">
      <c r="A674" t="n">
        <v>12893</v>
      </c>
      <c r="B674" s="5" t="n">
        <v>1</v>
      </c>
    </row>
    <row r="675" spans="1:9" s="3" customFormat="1" customHeight="0">
      <c r="A675" s="3" t="s">
        <v>2</v>
      </c>
      <c r="B675" s="3" t="s">
        <v>103</v>
      </c>
    </row>
    <row r="676" spans="1:9">
      <c r="A676" t="s">
        <v>4</v>
      </c>
      <c r="B676" s="4" t="s">
        <v>5</v>
      </c>
      <c r="C676" s="4" t="s">
        <v>13</v>
      </c>
      <c r="D676" s="4" t="s">
        <v>10</v>
      </c>
    </row>
    <row r="677" spans="1:9">
      <c r="A677" t="n">
        <v>12896</v>
      </c>
      <c r="B677" s="34" t="n">
        <v>45</v>
      </c>
      <c r="C677" s="7" t="n">
        <v>18</v>
      </c>
      <c r="D677" s="7" t="n">
        <v>64</v>
      </c>
    </row>
    <row r="678" spans="1:9">
      <c r="A678" t="s">
        <v>4</v>
      </c>
      <c r="B678" s="4" t="s">
        <v>5</v>
      </c>
      <c r="C678" s="4" t="s">
        <v>13</v>
      </c>
      <c r="D678" s="4" t="s">
        <v>10</v>
      </c>
    </row>
    <row r="679" spans="1:9">
      <c r="A679" t="n">
        <v>12900</v>
      </c>
      <c r="B679" s="35" t="n">
        <v>22</v>
      </c>
      <c r="C679" s="7" t="n">
        <v>20</v>
      </c>
      <c r="D679" s="7" t="n">
        <v>0</v>
      </c>
    </row>
    <row r="680" spans="1:9">
      <c r="A680" t="s">
        <v>4</v>
      </c>
      <c r="B680" s="4" t="s">
        <v>5</v>
      </c>
      <c r="C680" s="4" t="s">
        <v>13</v>
      </c>
      <c r="D680" s="4" t="s">
        <v>10</v>
      </c>
      <c r="E680" s="4" t="s">
        <v>10</v>
      </c>
      <c r="F680" s="4" t="s">
        <v>10</v>
      </c>
      <c r="G680" s="4" t="s">
        <v>10</v>
      </c>
      <c r="H680" s="4" t="s">
        <v>13</v>
      </c>
    </row>
    <row r="681" spans="1:9">
      <c r="A681" t="n">
        <v>12904</v>
      </c>
      <c r="B681" s="36" t="n">
        <v>25</v>
      </c>
      <c r="C681" s="7" t="n">
        <v>5</v>
      </c>
      <c r="D681" s="7" t="n">
        <v>65535</v>
      </c>
      <c r="E681" s="7" t="n">
        <v>500</v>
      </c>
      <c r="F681" s="7" t="n">
        <v>800</v>
      </c>
      <c r="G681" s="7" t="n">
        <v>140</v>
      </c>
      <c r="H681" s="7" t="n">
        <v>0</v>
      </c>
    </row>
    <row r="682" spans="1:9">
      <c r="A682" t="s">
        <v>4</v>
      </c>
      <c r="B682" s="4" t="s">
        <v>5</v>
      </c>
      <c r="C682" s="4" t="s">
        <v>10</v>
      </c>
      <c r="D682" s="4" t="s">
        <v>13</v>
      </c>
      <c r="E682" s="4" t="s">
        <v>104</v>
      </c>
      <c r="F682" s="4" t="s">
        <v>13</v>
      </c>
      <c r="G682" s="4" t="s">
        <v>13</v>
      </c>
    </row>
    <row r="683" spans="1:9">
      <c r="A683" t="n">
        <v>12915</v>
      </c>
      <c r="B683" s="37" t="n">
        <v>24</v>
      </c>
      <c r="C683" s="7" t="n">
        <v>65533</v>
      </c>
      <c r="D683" s="7" t="n">
        <v>11</v>
      </c>
      <c r="E683" s="7" t="s">
        <v>105</v>
      </c>
      <c r="F683" s="7" t="n">
        <v>2</v>
      </c>
      <c r="G683" s="7" t="n">
        <v>0</v>
      </c>
    </row>
    <row r="684" spans="1:9">
      <c r="A684" t="s">
        <v>4</v>
      </c>
      <c r="B684" s="4" t="s">
        <v>5</v>
      </c>
    </row>
    <row r="685" spans="1:9">
      <c r="A685" t="n">
        <v>12952</v>
      </c>
      <c r="B685" s="38" t="n">
        <v>28</v>
      </c>
    </row>
    <row r="686" spans="1:9">
      <c r="A686" t="s">
        <v>4</v>
      </c>
      <c r="B686" s="4" t="s">
        <v>5</v>
      </c>
      <c r="C686" s="4" t="s">
        <v>13</v>
      </c>
    </row>
    <row r="687" spans="1:9">
      <c r="A687" t="n">
        <v>12953</v>
      </c>
      <c r="B687" s="39" t="n">
        <v>27</v>
      </c>
      <c r="C687" s="7" t="n">
        <v>0</v>
      </c>
    </row>
    <row r="688" spans="1:9">
      <c r="A688" t="s">
        <v>4</v>
      </c>
      <c r="B688" s="4" t="s">
        <v>5</v>
      </c>
      <c r="C688" s="4" t="s">
        <v>13</v>
      </c>
    </row>
    <row r="689" spans="1:8">
      <c r="A689" t="n">
        <v>12955</v>
      </c>
      <c r="B689" s="39" t="n">
        <v>27</v>
      </c>
      <c r="C689" s="7" t="n">
        <v>1</v>
      </c>
    </row>
    <row r="690" spans="1:8">
      <c r="A690" t="s">
        <v>4</v>
      </c>
      <c r="B690" s="4" t="s">
        <v>5</v>
      </c>
      <c r="C690" s="4" t="s">
        <v>13</v>
      </c>
      <c r="D690" s="4" t="s">
        <v>10</v>
      </c>
      <c r="E690" s="4" t="s">
        <v>10</v>
      </c>
      <c r="F690" s="4" t="s">
        <v>10</v>
      </c>
      <c r="G690" s="4" t="s">
        <v>10</v>
      </c>
      <c r="H690" s="4" t="s">
        <v>13</v>
      </c>
    </row>
    <row r="691" spans="1:8">
      <c r="A691" t="n">
        <v>12957</v>
      </c>
      <c r="B691" s="36" t="n">
        <v>25</v>
      </c>
      <c r="C691" s="7" t="n">
        <v>5</v>
      </c>
      <c r="D691" s="7" t="n">
        <v>65535</v>
      </c>
      <c r="E691" s="7" t="n">
        <v>65535</v>
      </c>
      <c r="F691" s="7" t="n">
        <v>65535</v>
      </c>
      <c r="G691" s="7" t="n">
        <v>65535</v>
      </c>
      <c r="H691" s="7" t="n">
        <v>0</v>
      </c>
    </row>
    <row r="692" spans="1:8">
      <c r="A692" t="s">
        <v>4</v>
      </c>
      <c r="B692" s="4" t="s">
        <v>5</v>
      </c>
      <c r="C692" s="4" t="s">
        <v>13</v>
      </c>
      <c r="D692" s="4" t="s">
        <v>10</v>
      </c>
      <c r="E692" s="4" t="s">
        <v>13</v>
      </c>
      <c r="F692" s="4" t="s">
        <v>26</v>
      </c>
    </row>
    <row r="693" spans="1:8">
      <c r="A693" t="n">
        <v>12968</v>
      </c>
      <c r="B693" s="13" t="n">
        <v>5</v>
      </c>
      <c r="C693" s="7" t="n">
        <v>30</v>
      </c>
      <c r="D693" s="7" t="n">
        <v>8484</v>
      </c>
      <c r="E693" s="7" t="n">
        <v>1</v>
      </c>
      <c r="F693" s="14" t="n">
        <f t="normal" ca="1">A787</f>
        <v>0</v>
      </c>
    </row>
    <row r="694" spans="1:8">
      <c r="A694" t="s">
        <v>4</v>
      </c>
      <c r="B694" s="4" t="s">
        <v>5</v>
      </c>
      <c r="C694" s="4" t="s">
        <v>13</v>
      </c>
      <c r="D694" s="4" t="s">
        <v>10</v>
      </c>
      <c r="E694" s="4" t="s">
        <v>13</v>
      </c>
      <c r="F694" s="4" t="s">
        <v>13</v>
      </c>
      <c r="G694" s="4" t="s">
        <v>26</v>
      </c>
    </row>
    <row r="695" spans="1:8">
      <c r="A695" t="n">
        <v>12977</v>
      </c>
      <c r="B695" s="13" t="n">
        <v>5</v>
      </c>
      <c r="C695" s="7" t="n">
        <v>30</v>
      </c>
      <c r="D695" s="7" t="n">
        <v>10</v>
      </c>
      <c r="E695" s="7" t="n">
        <v>8</v>
      </c>
      <c r="F695" s="7" t="n">
        <v>1</v>
      </c>
      <c r="G695" s="14" t="n">
        <f t="normal" ca="1">A785</f>
        <v>0</v>
      </c>
    </row>
    <row r="696" spans="1:8">
      <c r="A696" t="s">
        <v>4</v>
      </c>
      <c r="B696" s="4" t="s">
        <v>5</v>
      </c>
      <c r="C696" s="4" t="s">
        <v>13</v>
      </c>
      <c r="D696" s="4" t="s">
        <v>27</v>
      </c>
      <c r="E696" s="4" t="s">
        <v>10</v>
      </c>
      <c r="F696" s="4" t="s">
        <v>13</v>
      </c>
    </row>
    <row r="697" spans="1:8">
      <c r="A697" t="n">
        <v>12987</v>
      </c>
      <c r="B697" s="19" t="n">
        <v>49</v>
      </c>
      <c r="C697" s="7" t="n">
        <v>3</v>
      </c>
      <c r="D697" s="7" t="n">
        <v>0.699999988079071</v>
      </c>
      <c r="E697" s="7" t="n">
        <v>500</v>
      </c>
      <c r="F697" s="7" t="n">
        <v>0</v>
      </c>
    </row>
    <row r="698" spans="1:8">
      <c r="A698" t="s">
        <v>4</v>
      </c>
      <c r="B698" s="4" t="s">
        <v>5</v>
      </c>
      <c r="C698" s="4" t="s">
        <v>13</v>
      </c>
      <c r="D698" s="4" t="s">
        <v>10</v>
      </c>
    </row>
    <row r="699" spans="1:8">
      <c r="A699" t="n">
        <v>12996</v>
      </c>
      <c r="B699" s="40" t="n">
        <v>58</v>
      </c>
      <c r="C699" s="7" t="n">
        <v>5</v>
      </c>
      <c r="D699" s="7" t="n">
        <v>300</v>
      </c>
    </row>
    <row r="700" spans="1:8">
      <c r="A700" t="s">
        <v>4</v>
      </c>
      <c r="B700" s="4" t="s">
        <v>5</v>
      </c>
      <c r="C700" s="4" t="s">
        <v>27</v>
      </c>
      <c r="D700" s="4" t="s">
        <v>10</v>
      </c>
    </row>
    <row r="701" spans="1:8">
      <c r="A701" t="n">
        <v>13000</v>
      </c>
      <c r="B701" s="41" t="n">
        <v>103</v>
      </c>
      <c r="C701" s="7" t="n">
        <v>0</v>
      </c>
      <c r="D701" s="7" t="n">
        <v>300</v>
      </c>
    </row>
    <row r="702" spans="1:8">
      <c r="A702" t="s">
        <v>4</v>
      </c>
      <c r="B702" s="4" t="s">
        <v>5</v>
      </c>
      <c r="C702" s="4" t="s">
        <v>13</v>
      </c>
      <c r="D702" s="4" t="s">
        <v>10</v>
      </c>
    </row>
    <row r="703" spans="1:8">
      <c r="A703" t="n">
        <v>13007</v>
      </c>
      <c r="B703" s="40" t="n">
        <v>58</v>
      </c>
      <c r="C703" s="7" t="n">
        <v>10</v>
      </c>
      <c r="D703" s="7" t="n">
        <v>300</v>
      </c>
    </row>
    <row r="704" spans="1:8">
      <c r="A704" t="s">
        <v>4</v>
      </c>
      <c r="B704" s="4" t="s">
        <v>5</v>
      </c>
      <c r="C704" s="4" t="s">
        <v>13</v>
      </c>
      <c r="D704" s="4" t="s">
        <v>10</v>
      </c>
    </row>
    <row r="705" spans="1:8">
      <c r="A705" t="n">
        <v>13011</v>
      </c>
      <c r="B705" s="40" t="n">
        <v>58</v>
      </c>
      <c r="C705" s="7" t="n">
        <v>12</v>
      </c>
      <c r="D705" s="7" t="n">
        <v>0</v>
      </c>
    </row>
    <row r="706" spans="1:8">
      <c r="A706" t="s">
        <v>4</v>
      </c>
      <c r="B706" s="4" t="s">
        <v>5</v>
      </c>
      <c r="C706" s="4" t="s">
        <v>13</v>
      </c>
      <c r="D706" s="4" t="s">
        <v>13</v>
      </c>
      <c r="E706" s="4" t="s">
        <v>13</v>
      </c>
      <c r="F706" s="4" t="s">
        <v>13</v>
      </c>
    </row>
    <row r="707" spans="1:8">
      <c r="A707" t="n">
        <v>13015</v>
      </c>
      <c r="B707" s="9" t="n">
        <v>14</v>
      </c>
      <c r="C707" s="7" t="n">
        <v>0</v>
      </c>
      <c r="D707" s="7" t="n">
        <v>0</v>
      </c>
      <c r="E707" s="7" t="n">
        <v>0</v>
      </c>
      <c r="F707" s="7" t="n">
        <v>4</v>
      </c>
    </row>
    <row r="708" spans="1:8">
      <c r="A708" t="s">
        <v>4</v>
      </c>
      <c r="B708" s="4" t="s">
        <v>5</v>
      </c>
      <c r="C708" s="4" t="s">
        <v>13</v>
      </c>
      <c r="D708" s="4" t="s">
        <v>10</v>
      </c>
      <c r="E708" s="4" t="s">
        <v>10</v>
      </c>
      <c r="F708" s="4" t="s">
        <v>13</v>
      </c>
    </row>
    <row r="709" spans="1:8">
      <c r="A709" t="n">
        <v>13020</v>
      </c>
      <c r="B709" s="36" t="n">
        <v>25</v>
      </c>
      <c r="C709" s="7" t="n">
        <v>1</v>
      </c>
      <c r="D709" s="7" t="n">
        <v>65535</v>
      </c>
      <c r="E709" s="7" t="n">
        <v>420</v>
      </c>
      <c r="F709" s="7" t="n">
        <v>5</v>
      </c>
    </row>
    <row r="710" spans="1:8">
      <c r="A710" t="s">
        <v>4</v>
      </c>
      <c r="B710" s="4" t="s">
        <v>5</v>
      </c>
      <c r="C710" s="4" t="s">
        <v>13</v>
      </c>
      <c r="D710" s="4" t="s">
        <v>10</v>
      </c>
      <c r="E710" s="4" t="s">
        <v>6</v>
      </c>
    </row>
    <row r="711" spans="1:8">
      <c r="A711" t="n">
        <v>13027</v>
      </c>
      <c r="B711" s="42" t="n">
        <v>51</v>
      </c>
      <c r="C711" s="7" t="n">
        <v>4</v>
      </c>
      <c r="D711" s="7" t="n">
        <v>122</v>
      </c>
      <c r="E711" s="7" t="s">
        <v>106</v>
      </c>
    </row>
    <row r="712" spans="1:8">
      <c r="A712" t="s">
        <v>4</v>
      </c>
      <c r="B712" s="4" t="s">
        <v>5</v>
      </c>
      <c r="C712" s="4" t="s">
        <v>10</v>
      </c>
    </row>
    <row r="713" spans="1:8">
      <c r="A713" t="n">
        <v>13040</v>
      </c>
      <c r="B713" s="43" t="n">
        <v>16</v>
      </c>
      <c r="C713" s="7" t="n">
        <v>0</v>
      </c>
    </row>
    <row r="714" spans="1:8">
      <c r="A714" t="s">
        <v>4</v>
      </c>
      <c r="B714" s="4" t="s">
        <v>5</v>
      </c>
      <c r="C714" s="4" t="s">
        <v>10</v>
      </c>
      <c r="D714" s="4" t="s">
        <v>104</v>
      </c>
      <c r="E714" s="4" t="s">
        <v>13</v>
      </c>
      <c r="F714" s="4" t="s">
        <v>13</v>
      </c>
    </row>
    <row r="715" spans="1:8">
      <c r="A715" t="n">
        <v>13043</v>
      </c>
      <c r="B715" s="44" t="n">
        <v>26</v>
      </c>
      <c r="C715" s="7" t="n">
        <v>122</v>
      </c>
      <c r="D715" s="7" t="s">
        <v>107</v>
      </c>
      <c r="E715" s="7" t="n">
        <v>2</v>
      </c>
      <c r="F715" s="7" t="n">
        <v>0</v>
      </c>
    </row>
    <row r="716" spans="1:8">
      <c r="A716" t="s">
        <v>4</v>
      </c>
      <c r="B716" s="4" t="s">
        <v>5</v>
      </c>
    </row>
    <row r="717" spans="1:8">
      <c r="A717" t="n">
        <v>13127</v>
      </c>
      <c r="B717" s="38" t="n">
        <v>28</v>
      </c>
    </row>
    <row r="718" spans="1:8">
      <c r="A718" t="s">
        <v>4</v>
      </c>
      <c r="B718" s="4" t="s">
        <v>5</v>
      </c>
      <c r="C718" s="4" t="s">
        <v>13</v>
      </c>
      <c r="D718" s="4" t="s">
        <v>10</v>
      </c>
      <c r="E718" s="4" t="s">
        <v>10</v>
      </c>
      <c r="F718" s="4" t="s">
        <v>13</v>
      </c>
    </row>
    <row r="719" spans="1:8">
      <c r="A719" t="n">
        <v>13128</v>
      </c>
      <c r="B719" s="36" t="n">
        <v>25</v>
      </c>
      <c r="C719" s="7" t="n">
        <v>1</v>
      </c>
      <c r="D719" s="7" t="n">
        <v>160</v>
      </c>
      <c r="E719" s="7" t="n">
        <v>570</v>
      </c>
      <c r="F719" s="7" t="n">
        <v>1</v>
      </c>
    </row>
    <row r="720" spans="1:8">
      <c r="A720" t="s">
        <v>4</v>
      </c>
      <c r="B720" s="4" t="s">
        <v>5</v>
      </c>
      <c r="C720" s="4" t="s">
        <v>13</v>
      </c>
      <c r="D720" s="4" t="s">
        <v>10</v>
      </c>
      <c r="E720" s="4" t="s">
        <v>6</v>
      </c>
    </row>
    <row r="721" spans="1:6">
      <c r="A721" t="n">
        <v>13135</v>
      </c>
      <c r="B721" s="42" t="n">
        <v>51</v>
      </c>
      <c r="C721" s="7" t="n">
        <v>4</v>
      </c>
      <c r="D721" s="7" t="n">
        <v>1</v>
      </c>
      <c r="E721" s="7" t="s">
        <v>108</v>
      </c>
    </row>
    <row r="722" spans="1:6">
      <c r="A722" t="s">
        <v>4</v>
      </c>
      <c r="B722" s="4" t="s">
        <v>5</v>
      </c>
      <c r="C722" s="4" t="s">
        <v>10</v>
      </c>
    </row>
    <row r="723" spans="1:6">
      <c r="A723" t="n">
        <v>13149</v>
      </c>
      <c r="B723" s="43" t="n">
        <v>16</v>
      </c>
      <c r="C723" s="7" t="n">
        <v>0</v>
      </c>
    </row>
    <row r="724" spans="1:6">
      <c r="A724" t="s">
        <v>4</v>
      </c>
      <c r="B724" s="4" t="s">
        <v>5</v>
      </c>
      <c r="C724" s="4" t="s">
        <v>10</v>
      </c>
      <c r="D724" s="4" t="s">
        <v>104</v>
      </c>
      <c r="E724" s="4" t="s">
        <v>13</v>
      </c>
      <c r="F724" s="4" t="s">
        <v>13</v>
      </c>
    </row>
    <row r="725" spans="1:6">
      <c r="A725" t="n">
        <v>13152</v>
      </c>
      <c r="B725" s="44" t="n">
        <v>26</v>
      </c>
      <c r="C725" s="7" t="n">
        <v>1</v>
      </c>
      <c r="D725" s="7" t="s">
        <v>109</v>
      </c>
      <c r="E725" s="7" t="n">
        <v>2</v>
      </c>
      <c r="F725" s="7" t="n">
        <v>0</v>
      </c>
    </row>
    <row r="726" spans="1:6">
      <c r="A726" t="s">
        <v>4</v>
      </c>
      <c r="B726" s="4" t="s">
        <v>5</v>
      </c>
    </row>
    <row r="727" spans="1:6">
      <c r="A727" t="n">
        <v>13236</v>
      </c>
      <c r="B727" s="38" t="n">
        <v>28</v>
      </c>
    </row>
    <row r="728" spans="1:6">
      <c r="A728" t="s">
        <v>4</v>
      </c>
      <c r="B728" s="4" t="s">
        <v>5</v>
      </c>
      <c r="C728" s="4" t="s">
        <v>13</v>
      </c>
      <c r="D728" s="4" t="s">
        <v>10</v>
      </c>
      <c r="E728" s="4" t="s">
        <v>10</v>
      </c>
      <c r="F728" s="4" t="s">
        <v>13</v>
      </c>
    </row>
    <row r="729" spans="1:6">
      <c r="A729" t="n">
        <v>13237</v>
      </c>
      <c r="B729" s="36" t="n">
        <v>25</v>
      </c>
      <c r="C729" s="7" t="n">
        <v>1</v>
      </c>
      <c r="D729" s="7" t="n">
        <v>65535</v>
      </c>
      <c r="E729" s="7" t="n">
        <v>500</v>
      </c>
      <c r="F729" s="7" t="n">
        <v>5</v>
      </c>
    </row>
    <row r="730" spans="1:6">
      <c r="A730" t="s">
        <v>4</v>
      </c>
      <c r="B730" s="4" t="s">
        <v>5</v>
      </c>
      <c r="C730" s="4" t="s">
        <v>13</v>
      </c>
      <c r="D730" s="4" t="s">
        <v>10</v>
      </c>
      <c r="E730" s="4" t="s">
        <v>6</v>
      </c>
    </row>
    <row r="731" spans="1:6">
      <c r="A731" t="n">
        <v>13244</v>
      </c>
      <c r="B731" s="42" t="n">
        <v>51</v>
      </c>
      <c r="C731" s="7" t="n">
        <v>4</v>
      </c>
      <c r="D731" s="7" t="n">
        <v>8</v>
      </c>
      <c r="E731" s="7" t="s">
        <v>106</v>
      </c>
    </row>
    <row r="732" spans="1:6">
      <c r="A732" t="s">
        <v>4</v>
      </c>
      <c r="B732" s="4" t="s">
        <v>5</v>
      </c>
      <c r="C732" s="4" t="s">
        <v>10</v>
      </c>
    </row>
    <row r="733" spans="1:6">
      <c r="A733" t="n">
        <v>13257</v>
      </c>
      <c r="B733" s="43" t="n">
        <v>16</v>
      </c>
      <c r="C733" s="7" t="n">
        <v>0</v>
      </c>
    </row>
    <row r="734" spans="1:6">
      <c r="A734" t="s">
        <v>4</v>
      </c>
      <c r="B734" s="4" t="s">
        <v>5</v>
      </c>
      <c r="C734" s="4" t="s">
        <v>10</v>
      </c>
      <c r="D734" s="4" t="s">
        <v>104</v>
      </c>
      <c r="E734" s="4" t="s">
        <v>13</v>
      </c>
      <c r="F734" s="4" t="s">
        <v>13</v>
      </c>
    </row>
    <row r="735" spans="1:6">
      <c r="A735" t="n">
        <v>13260</v>
      </c>
      <c r="B735" s="44" t="n">
        <v>26</v>
      </c>
      <c r="C735" s="7" t="n">
        <v>8</v>
      </c>
      <c r="D735" s="7" t="s">
        <v>110</v>
      </c>
      <c r="E735" s="7" t="n">
        <v>2</v>
      </c>
      <c r="F735" s="7" t="n">
        <v>0</v>
      </c>
    </row>
    <row r="736" spans="1:6">
      <c r="A736" t="s">
        <v>4</v>
      </c>
      <c r="B736" s="4" t="s">
        <v>5</v>
      </c>
    </row>
    <row r="737" spans="1:6">
      <c r="A737" t="n">
        <v>13313</v>
      </c>
      <c r="B737" s="38" t="n">
        <v>28</v>
      </c>
    </row>
    <row r="738" spans="1:6">
      <c r="A738" t="s">
        <v>4</v>
      </c>
      <c r="B738" s="4" t="s">
        <v>5</v>
      </c>
      <c r="C738" s="4" t="s">
        <v>13</v>
      </c>
      <c r="D738" s="4" t="s">
        <v>10</v>
      </c>
      <c r="E738" s="4" t="s">
        <v>10</v>
      </c>
      <c r="F738" s="4" t="s">
        <v>13</v>
      </c>
    </row>
    <row r="739" spans="1:6">
      <c r="A739" t="n">
        <v>13314</v>
      </c>
      <c r="B739" s="36" t="n">
        <v>25</v>
      </c>
      <c r="C739" s="7" t="n">
        <v>1</v>
      </c>
      <c r="D739" s="7" t="n">
        <v>160</v>
      </c>
      <c r="E739" s="7" t="n">
        <v>570</v>
      </c>
      <c r="F739" s="7" t="n">
        <v>2</v>
      </c>
    </row>
    <row r="740" spans="1:6">
      <c r="A740" t="s">
        <v>4</v>
      </c>
      <c r="B740" s="4" t="s">
        <v>5</v>
      </c>
      <c r="C740" s="4" t="s">
        <v>13</v>
      </c>
      <c r="D740" s="4" t="s">
        <v>10</v>
      </c>
      <c r="E740" s="4" t="s">
        <v>6</v>
      </c>
    </row>
    <row r="741" spans="1:6">
      <c r="A741" t="n">
        <v>13321</v>
      </c>
      <c r="B741" s="42" t="n">
        <v>51</v>
      </c>
      <c r="C741" s="7" t="n">
        <v>4</v>
      </c>
      <c r="D741" s="7" t="n">
        <v>9</v>
      </c>
      <c r="E741" s="7" t="s">
        <v>111</v>
      </c>
    </row>
    <row r="742" spans="1:6">
      <c r="A742" t="s">
        <v>4</v>
      </c>
      <c r="B742" s="4" t="s">
        <v>5</v>
      </c>
      <c r="C742" s="4" t="s">
        <v>10</v>
      </c>
    </row>
    <row r="743" spans="1:6">
      <c r="A743" t="n">
        <v>13335</v>
      </c>
      <c r="B743" s="43" t="n">
        <v>16</v>
      </c>
      <c r="C743" s="7" t="n">
        <v>0</v>
      </c>
    </row>
    <row r="744" spans="1:6">
      <c r="A744" t="s">
        <v>4</v>
      </c>
      <c r="B744" s="4" t="s">
        <v>5</v>
      </c>
      <c r="C744" s="4" t="s">
        <v>10</v>
      </c>
      <c r="D744" s="4" t="s">
        <v>104</v>
      </c>
      <c r="E744" s="4" t="s">
        <v>13</v>
      </c>
      <c r="F744" s="4" t="s">
        <v>13</v>
      </c>
    </row>
    <row r="745" spans="1:6">
      <c r="A745" t="n">
        <v>13338</v>
      </c>
      <c r="B745" s="44" t="n">
        <v>26</v>
      </c>
      <c r="C745" s="7" t="n">
        <v>9</v>
      </c>
      <c r="D745" s="7" t="s">
        <v>112</v>
      </c>
      <c r="E745" s="7" t="n">
        <v>2</v>
      </c>
      <c r="F745" s="7" t="n">
        <v>0</v>
      </c>
    </row>
    <row r="746" spans="1:6">
      <c r="A746" t="s">
        <v>4</v>
      </c>
      <c r="B746" s="4" t="s">
        <v>5</v>
      </c>
    </row>
    <row r="747" spans="1:6">
      <c r="A747" t="n">
        <v>13466</v>
      </c>
      <c r="B747" s="38" t="n">
        <v>28</v>
      </c>
    </row>
    <row r="748" spans="1:6">
      <c r="A748" t="s">
        <v>4</v>
      </c>
      <c r="B748" s="4" t="s">
        <v>5</v>
      </c>
      <c r="C748" s="4" t="s">
        <v>13</v>
      </c>
      <c r="D748" s="4" t="s">
        <v>10</v>
      </c>
      <c r="E748" s="4" t="s">
        <v>10</v>
      </c>
      <c r="F748" s="4" t="s">
        <v>13</v>
      </c>
    </row>
    <row r="749" spans="1:6">
      <c r="A749" t="n">
        <v>13467</v>
      </c>
      <c r="B749" s="36" t="n">
        <v>25</v>
      </c>
      <c r="C749" s="7" t="n">
        <v>1</v>
      </c>
      <c r="D749" s="7" t="n">
        <v>65535</v>
      </c>
      <c r="E749" s="7" t="n">
        <v>420</v>
      </c>
      <c r="F749" s="7" t="n">
        <v>5</v>
      </c>
    </row>
    <row r="750" spans="1:6">
      <c r="A750" t="s">
        <v>4</v>
      </c>
      <c r="B750" s="4" t="s">
        <v>5</v>
      </c>
      <c r="C750" s="4" t="s">
        <v>13</v>
      </c>
      <c r="D750" s="4" t="s">
        <v>10</v>
      </c>
      <c r="E750" s="4" t="s">
        <v>6</v>
      </c>
    </row>
    <row r="751" spans="1:6">
      <c r="A751" t="n">
        <v>13474</v>
      </c>
      <c r="B751" s="42" t="n">
        <v>51</v>
      </c>
      <c r="C751" s="7" t="n">
        <v>4</v>
      </c>
      <c r="D751" s="7" t="n">
        <v>0</v>
      </c>
      <c r="E751" s="7" t="s">
        <v>113</v>
      </c>
    </row>
    <row r="752" spans="1:6">
      <c r="A752" t="s">
        <v>4</v>
      </c>
      <c r="B752" s="4" t="s">
        <v>5</v>
      </c>
      <c r="C752" s="4" t="s">
        <v>10</v>
      </c>
    </row>
    <row r="753" spans="1:6">
      <c r="A753" t="n">
        <v>13488</v>
      </c>
      <c r="B753" s="43" t="n">
        <v>16</v>
      </c>
      <c r="C753" s="7" t="n">
        <v>0</v>
      </c>
    </row>
    <row r="754" spans="1:6">
      <c r="A754" t="s">
        <v>4</v>
      </c>
      <c r="B754" s="4" t="s">
        <v>5</v>
      </c>
      <c r="C754" s="4" t="s">
        <v>10</v>
      </c>
      <c r="D754" s="4" t="s">
        <v>104</v>
      </c>
      <c r="E754" s="4" t="s">
        <v>13</v>
      </c>
      <c r="F754" s="4" t="s">
        <v>13</v>
      </c>
    </row>
    <row r="755" spans="1:6">
      <c r="A755" t="n">
        <v>13491</v>
      </c>
      <c r="B755" s="44" t="n">
        <v>26</v>
      </c>
      <c r="C755" s="7" t="n">
        <v>0</v>
      </c>
      <c r="D755" s="7" t="s">
        <v>114</v>
      </c>
      <c r="E755" s="7" t="n">
        <v>2</v>
      </c>
      <c r="F755" s="7" t="n">
        <v>0</v>
      </c>
    </row>
    <row r="756" spans="1:6">
      <c r="A756" t="s">
        <v>4</v>
      </c>
      <c r="B756" s="4" t="s">
        <v>5</v>
      </c>
    </row>
    <row r="757" spans="1:6">
      <c r="A757" t="n">
        <v>13525</v>
      </c>
      <c r="B757" s="38" t="n">
        <v>28</v>
      </c>
    </row>
    <row r="758" spans="1:6">
      <c r="A758" t="s">
        <v>4</v>
      </c>
      <c r="B758" s="4" t="s">
        <v>5</v>
      </c>
      <c r="C758" s="4" t="s">
        <v>10</v>
      </c>
    </row>
    <row r="759" spans="1:6">
      <c r="A759" t="n">
        <v>13526</v>
      </c>
      <c r="B759" s="10" t="n">
        <v>12</v>
      </c>
      <c r="C759" s="7" t="n">
        <v>10</v>
      </c>
    </row>
    <row r="760" spans="1:6">
      <c r="A760" t="s">
        <v>4</v>
      </c>
      <c r="B760" s="4" t="s">
        <v>5</v>
      </c>
      <c r="C760" s="4" t="s">
        <v>9</v>
      </c>
    </row>
    <row r="761" spans="1:6">
      <c r="A761" t="n">
        <v>13529</v>
      </c>
      <c r="B761" s="45" t="n">
        <v>15</v>
      </c>
      <c r="C761" s="7" t="n">
        <v>67108864</v>
      </c>
    </row>
    <row r="762" spans="1:6">
      <c r="A762" t="s">
        <v>4</v>
      </c>
      <c r="B762" s="4" t="s">
        <v>5</v>
      </c>
      <c r="C762" s="4" t="s">
        <v>10</v>
      </c>
      <c r="D762" s="4" t="s">
        <v>13</v>
      </c>
    </row>
    <row r="763" spans="1:6">
      <c r="A763" t="n">
        <v>13534</v>
      </c>
      <c r="B763" s="46" t="n">
        <v>89</v>
      </c>
      <c r="C763" s="7" t="n">
        <v>65533</v>
      </c>
      <c r="D763" s="7" t="n">
        <v>1</v>
      </c>
    </row>
    <row r="764" spans="1:6">
      <c r="A764" t="s">
        <v>4</v>
      </c>
      <c r="B764" s="4" t="s">
        <v>5</v>
      </c>
      <c r="C764" s="4" t="s">
        <v>13</v>
      </c>
      <c r="D764" s="4" t="s">
        <v>10</v>
      </c>
    </row>
    <row r="765" spans="1:6">
      <c r="A765" t="n">
        <v>13538</v>
      </c>
      <c r="B765" s="40" t="n">
        <v>58</v>
      </c>
      <c r="C765" s="7" t="n">
        <v>105</v>
      </c>
      <c r="D765" s="7" t="n">
        <v>300</v>
      </c>
    </row>
    <row r="766" spans="1:6">
      <c r="A766" t="s">
        <v>4</v>
      </c>
      <c r="B766" s="4" t="s">
        <v>5</v>
      </c>
      <c r="C766" s="4" t="s">
        <v>27</v>
      </c>
      <c r="D766" s="4" t="s">
        <v>10</v>
      </c>
    </row>
    <row r="767" spans="1:6">
      <c r="A767" t="n">
        <v>13542</v>
      </c>
      <c r="B767" s="41" t="n">
        <v>103</v>
      </c>
      <c r="C767" s="7" t="n">
        <v>1</v>
      </c>
      <c r="D767" s="7" t="n">
        <v>300</v>
      </c>
    </row>
    <row r="768" spans="1:6">
      <c r="A768" t="s">
        <v>4</v>
      </c>
      <c r="B768" s="4" t="s">
        <v>5</v>
      </c>
      <c r="C768" s="4" t="s">
        <v>13</v>
      </c>
      <c r="D768" s="4" t="s">
        <v>27</v>
      </c>
      <c r="E768" s="4" t="s">
        <v>10</v>
      </c>
      <c r="F768" s="4" t="s">
        <v>13</v>
      </c>
    </row>
    <row r="769" spans="1:6">
      <c r="A769" t="n">
        <v>13549</v>
      </c>
      <c r="B769" s="19" t="n">
        <v>49</v>
      </c>
      <c r="C769" s="7" t="n">
        <v>3</v>
      </c>
      <c r="D769" s="7" t="n">
        <v>1</v>
      </c>
      <c r="E769" s="7" t="n">
        <v>500</v>
      </c>
      <c r="F769" s="7" t="n">
        <v>0</v>
      </c>
    </row>
    <row r="770" spans="1:6">
      <c r="A770" t="s">
        <v>4</v>
      </c>
      <c r="B770" s="4" t="s">
        <v>5</v>
      </c>
      <c r="C770" s="4" t="s">
        <v>13</v>
      </c>
      <c r="D770" s="4" t="s">
        <v>10</v>
      </c>
    </row>
    <row r="771" spans="1:6">
      <c r="A771" t="n">
        <v>13558</v>
      </c>
      <c r="B771" s="40" t="n">
        <v>58</v>
      </c>
      <c r="C771" s="7" t="n">
        <v>11</v>
      </c>
      <c r="D771" s="7" t="n">
        <v>300</v>
      </c>
    </row>
    <row r="772" spans="1:6">
      <c r="A772" t="s">
        <v>4</v>
      </c>
      <c r="B772" s="4" t="s">
        <v>5</v>
      </c>
      <c r="C772" s="4" t="s">
        <v>13</v>
      </c>
      <c r="D772" s="4" t="s">
        <v>10</v>
      </c>
    </row>
    <row r="773" spans="1:6">
      <c r="A773" t="n">
        <v>13562</v>
      </c>
      <c r="B773" s="40" t="n">
        <v>58</v>
      </c>
      <c r="C773" s="7" t="n">
        <v>12</v>
      </c>
      <c r="D773" s="7" t="n">
        <v>0</v>
      </c>
    </row>
    <row r="774" spans="1:6">
      <c r="A774" t="s">
        <v>4</v>
      </c>
      <c r="B774" s="4" t="s">
        <v>5</v>
      </c>
      <c r="C774" s="4" t="s">
        <v>13</v>
      </c>
      <c r="D774" s="4" t="s">
        <v>10</v>
      </c>
      <c r="E774" s="4" t="s">
        <v>6</v>
      </c>
      <c r="F774" s="4" t="s">
        <v>6</v>
      </c>
      <c r="G774" s="4" t="s">
        <v>6</v>
      </c>
      <c r="H774" s="4" t="s">
        <v>6</v>
      </c>
    </row>
    <row r="775" spans="1:6">
      <c r="A775" t="n">
        <v>13566</v>
      </c>
      <c r="B775" s="42" t="n">
        <v>51</v>
      </c>
      <c r="C775" s="7" t="n">
        <v>3</v>
      </c>
      <c r="D775" s="7" t="n">
        <v>122</v>
      </c>
      <c r="E775" s="7" t="s">
        <v>115</v>
      </c>
      <c r="F775" s="7" t="s">
        <v>116</v>
      </c>
      <c r="G775" s="7" t="s">
        <v>117</v>
      </c>
      <c r="H775" s="7" t="s">
        <v>118</v>
      </c>
    </row>
    <row r="776" spans="1:6">
      <c r="A776" t="s">
        <v>4</v>
      </c>
      <c r="B776" s="4" t="s">
        <v>5</v>
      </c>
      <c r="C776" s="4" t="s">
        <v>13</v>
      </c>
      <c r="D776" s="4" t="s">
        <v>10</v>
      </c>
      <c r="E776" s="4" t="s">
        <v>6</v>
      </c>
      <c r="F776" s="4" t="s">
        <v>6</v>
      </c>
      <c r="G776" s="4" t="s">
        <v>6</v>
      </c>
      <c r="H776" s="4" t="s">
        <v>6</v>
      </c>
    </row>
    <row r="777" spans="1:6">
      <c r="A777" t="n">
        <v>13595</v>
      </c>
      <c r="B777" s="42" t="n">
        <v>51</v>
      </c>
      <c r="C777" s="7" t="n">
        <v>3</v>
      </c>
      <c r="D777" s="7" t="n">
        <v>1</v>
      </c>
      <c r="E777" s="7" t="s">
        <v>115</v>
      </c>
      <c r="F777" s="7" t="s">
        <v>116</v>
      </c>
      <c r="G777" s="7" t="s">
        <v>117</v>
      </c>
      <c r="H777" s="7" t="s">
        <v>118</v>
      </c>
    </row>
    <row r="778" spans="1:6">
      <c r="A778" t="s">
        <v>4</v>
      </c>
      <c r="B778" s="4" t="s">
        <v>5</v>
      </c>
      <c r="C778" s="4" t="s">
        <v>13</v>
      </c>
      <c r="D778" s="4" t="s">
        <v>10</v>
      </c>
      <c r="E778" s="4" t="s">
        <v>6</v>
      </c>
      <c r="F778" s="4" t="s">
        <v>6</v>
      </c>
      <c r="G778" s="4" t="s">
        <v>6</v>
      </c>
      <c r="H778" s="4" t="s">
        <v>6</v>
      </c>
    </row>
    <row r="779" spans="1:6">
      <c r="A779" t="n">
        <v>13624</v>
      </c>
      <c r="B779" s="42" t="n">
        <v>51</v>
      </c>
      <c r="C779" s="7" t="n">
        <v>3</v>
      </c>
      <c r="D779" s="7" t="n">
        <v>8</v>
      </c>
      <c r="E779" s="7" t="s">
        <v>115</v>
      </c>
      <c r="F779" s="7" t="s">
        <v>116</v>
      </c>
      <c r="G779" s="7" t="s">
        <v>117</v>
      </c>
      <c r="H779" s="7" t="s">
        <v>118</v>
      </c>
    </row>
    <row r="780" spans="1:6">
      <c r="A780" t="s">
        <v>4</v>
      </c>
      <c r="B780" s="4" t="s">
        <v>5</v>
      </c>
      <c r="C780" s="4" t="s">
        <v>13</v>
      </c>
      <c r="D780" s="4" t="s">
        <v>10</v>
      </c>
      <c r="E780" s="4" t="s">
        <v>6</v>
      </c>
      <c r="F780" s="4" t="s">
        <v>6</v>
      </c>
      <c r="G780" s="4" t="s">
        <v>6</v>
      </c>
      <c r="H780" s="4" t="s">
        <v>6</v>
      </c>
    </row>
    <row r="781" spans="1:6">
      <c r="A781" t="n">
        <v>13653</v>
      </c>
      <c r="B781" s="42" t="n">
        <v>51</v>
      </c>
      <c r="C781" s="7" t="n">
        <v>3</v>
      </c>
      <c r="D781" s="7" t="n">
        <v>9</v>
      </c>
      <c r="E781" s="7" t="s">
        <v>115</v>
      </c>
      <c r="F781" s="7" t="s">
        <v>116</v>
      </c>
      <c r="G781" s="7" t="s">
        <v>117</v>
      </c>
      <c r="H781" s="7" t="s">
        <v>118</v>
      </c>
    </row>
    <row r="782" spans="1:6">
      <c r="A782" t="s">
        <v>4</v>
      </c>
      <c r="B782" s="4" t="s">
        <v>5</v>
      </c>
      <c r="C782" s="4" t="s">
        <v>13</v>
      </c>
      <c r="D782" s="4" t="s">
        <v>10</v>
      </c>
      <c r="E782" s="4" t="s">
        <v>6</v>
      </c>
      <c r="F782" s="4" t="s">
        <v>6</v>
      </c>
      <c r="G782" s="4" t="s">
        <v>6</v>
      </c>
      <c r="H782" s="4" t="s">
        <v>6</v>
      </c>
    </row>
    <row r="783" spans="1:6">
      <c r="A783" t="n">
        <v>13682</v>
      </c>
      <c r="B783" s="42" t="n">
        <v>51</v>
      </c>
      <c r="C783" s="7" t="n">
        <v>3</v>
      </c>
      <c r="D783" s="7" t="n">
        <v>0</v>
      </c>
      <c r="E783" s="7" t="s">
        <v>115</v>
      </c>
      <c r="F783" s="7" t="s">
        <v>116</v>
      </c>
      <c r="G783" s="7" t="s">
        <v>117</v>
      </c>
      <c r="H783" s="7" t="s">
        <v>118</v>
      </c>
    </row>
    <row r="784" spans="1:6">
      <c r="A784" t="s">
        <v>4</v>
      </c>
      <c r="B784" s="4" t="s">
        <v>5</v>
      </c>
      <c r="C784" s="4" t="s">
        <v>26</v>
      </c>
    </row>
    <row r="785" spans="1:8">
      <c r="A785" t="n">
        <v>13711</v>
      </c>
      <c r="B785" s="16" t="n">
        <v>3</v>
      </c>
      <c r="C785" s="14" t="n">
        <f t="normal" ca="1">A857</f>
        <v>0</v>
      </c>
    </row>
    <row r="786" spans="1:8">
      <c r="A786" t="s">
        <v>4</v>
      </c>
      <c r="B786" s="4" t="s">
        <v>5</v>
      </c>
      <c r="C786" s="4" t="s">
        <v>13</v>
      </c>
      <c r="D786" s="4" t="s">
        <v>10</v>
      </c>
      <c r="E786" s="4" t="s">
        <v>13</v>
      </c>
      <c r="F786" s="4" t="s">
        <v>13</v>
      </c>
      <c r="G786" s="4" t="s">
        <v>26</v>
      </c>
    </row>
    <row r="787" spans="1:8">
      <c r="A787" t="n">
        <v>13716</v>
      </c>
      <c r="B787" s="13" t="n">
        <v>5</v>
      </c>
      <c r="C787" s="7" t="n">
        <v>30</v>
      </c>
      <c r="D787" s="7" t="n">
        <v>10</v>
      </c>
      <c r="E787" s="7" t="n">
        <v>8</v>
      </c>
      <c r="F787" s="7" t="n">
        <v>1</v>
      </c>
      <c r="G787" s="14" t="n">
        <f t="normal" ca="1">A857</f>
        <v>0</v>
      </c>
    </row>
    <row r="788" spans="1:8">
      <c r="A788" t="s">
        <v>4</v>
      </c>
      <c r="B788" s="4" t="s">
        <v>5</v>
      </c>
      <c r="C788" s="4" t="s">
        <v>13</v>
      </c>
      <c r="D788" s="4" t="s">
        <v>27</v>
      </c>
      <c r="E788" s="4" t="s">
        <v>10</v>
      </c>
      <c r="F788" s="4" t="s">
        <v>13</v>
      </c>
    </row>
    <row r="789" spans="1:8">
      <c r="A789" t="n">
        <v>13726</v>
      </c>
      <c r="B789" s="19" t="n">
        <v>49</v>
      </c>
      <c r="C789" s="7" t="n">
        <v>3</v>
      </c>
      <c r="D789" s="7" t="n">
        <v>0.699999988079071</v>
      </c>
      <c r="E789" s="7" t="n">
        <v>500</v>
      </c>
      <c r="F789" s="7" t="n">
        <v>0</v>
      </c>
    </row>
    <row r="790" spans="1:8">
      <c r="A790" t="s">
        <v>4</v>
      </c>
      <c r="B790" s="4" t="s">
        <v>5</v>
      </c>
      <c r="C790" s="4" t="s">
        <v>13</v>
      </c>
      <c r="D790" s="4" t="s">
        <v>10</v>
      </c>
    </row>
    <row r="791" spans="1:8">
      <c r="A791" t="n">
        <v>13735</v>
      </c>
      <c r="B791" s="40" t="n">
        <v>58</v>
      </c>
      <c r="C791" s="7" t="n">
        <v>5</v>
      </c>
      <c r="D791" s="7" t="n">
        <v>300</v>
      </c>
    </row>
    <row r="792" spans="1:8">
      <c r="A792" t="s">
        <v>4</v>
      </c>
      <c r="B792" s="4" t="s">
        <v>5</v>
      </c>
      <c r="C792" s="4" t="s">
        <v>27</v>
      </c>
      <c r="D792" s="4" t="s">
        <v>10</v>
      </c>
    </row>
    <row r="793" spans="1:8">
      <c r="A793" t="n">
        <v>13739</v>
      </c>
      <c r="B793" s="41" t="n">
        <v>103</v>
      </c>
      <c r="C793" s="7" t="n">
        <v>0</v>
      </c>
      <c r="D793" s="7" t="n">
        <v>300</v>
      </c>
    </row>
    <row r="794" spans="1:8">
      <c r="A794" t="s">
        <v>4</v>
      </c>
      <c r="B794" s="4" t="s">
        <v>5</v>
      </c>
      <c r="C794" s="4" t="s">
        <v>13</v>
      </c>
      <c r="D794" s="4" t="s">
        <v>10</v>
      </c>
    </row>
    <row r="795" spans="1:8">
      <c r="A795" t="n">
        <v>13746</v>
      </c>
      <c r="B795" s="40" t="n">
        <v>58</v>
      </c>
      <c r="C795" s="7" t="n">
        <v>10</v>
      </c>
      <c r="D795" s="7" t="n">
        <v>300</v>
      </c>
    </row>
    <row r="796" spans="1:8">
      <c r="A796" t="s">
        <v>4</v>
      </c>
      <c r="B796" s="4" t="s">
        <v>5</v>
      </c>
      <c r="C796" s="4" t="s">
        <v>13</v>
      </c>
      <c r="D796" s="4" t="s">
        <v>10</v>
      </c>
    </row>
    <row r="797" spans="1:8">
      <c r="A797" t="n">
        <v>13750</v>
      </c>
      <c r="B797" s="40" t="n">
        <v>58</v>
      </c>
      <c r="C797" s="7" t="n">
        <v>12</v>
      </c>
      <c r="D797" s="7" t="n">
        <v>0</v>
      </c>
    </row>
    <row r="798" spans="1:8">
      <c r="A798" t="s">
        <v>4</v>
      </c>
      <c r="B798" s="4" t="s">
        <v>5</v>
      </c>
      <c r="C798" s="4" t="s">
        <v>13</v>
      </c>
      <c r="D798" s="4" t="s">
        <v>13</v>
      </c>
      <c r="E798" s="4" t="s">
        <v>13</v>
      </c>
      <c r="F798" s="4" t="s">
        <v>13</v>
      </c>
    </row>
    <row r="799" spans="1:8">
      <c r="A799" t="n">
        <v>13754</v>
      </c>
      <c r="B799" s="9" t="n">
        <v>14</v>
      </c>
      <c r="C799" s="7" t="n">
        <v>0</v>
      </c>
      <c r="D799" s="7" t="n">
        <v>0</v>
      </c>
      <c r="E799" s="7" t="n">
        <v>0</v>
      </c>
      <c r="F799" s="7" t="n">
        <v>4</v>
      </c>
    </row>
    <row r="800" spans="1:8">
      <c r="A800" t="s">
        <v>4</v>
      </c>
      <c r="B800" s="4" t="s">
        <v>5</v>
      </c>
      <c r="C800" s="4" t="s">
        <v>13</v>
      </c>
      <c r="D800" s="26" t="s">
        <v>67</v>
      </c>
      <c r="E800" s="4" t="s">
        <v>5</v>
      </c>
      <c r="F800" s="4" t="s">
        <v>13</v>
      </c>
      <c r="G800" s="4" t="s">
        <v>10</v>
      </c>
      <c r="H800" s="26" t="s">
        <v>68</v>
      </c>
      <c r="I800" s="4" t="s">
        <v>13</v>
      </c>
      <c r="J800" s="4" t="s">
        <v>26</v>
      </c>
    </row>
    <row r="801" spans="1:10">
      <c r="A801" t="n">
        <v>13759</v>
      </c>
      <c r="B801" s="13" t="n">
        <v>5</v>
      </c>
      <c r="C801" s="7" t="n">
        <v>28</v>
      </c>
      <c r="D801" s="26" t="s">
        <v>3</v>
      </c>
      <c r="E801" s="32" t="n">
        <v>64</v>
      </c>
      <c r="F801" s="7" t="n">
        <v>5</v>
      </c>
      <c r="G801" s="7" t="n">
        <v>16</v>
      </c>
      <c r="H801" s="26" t="s">
        <v>3</v>
      </c>
      <c r="I801" s="7" t="n">
        <v>1</v>
      </c>
      <c r="J801" s="14" t="n">
        <f t="normal" ca="1">A813</f>
        <v>0</v>
      </c>
    </row>
    <row r="802" spans="1:10">
      <c r="A802" t="s">
        <v>4</v>
      </c>
      <c r="B802" s="4" t="s">
        <v>5</v>
      </c>
      <c r="C802" s="4" t="s">
        <v>13</v>
      </c>
      <c r="D802" s="4" t="s">
        <v>10</v>
      </c>
      <c r="E802" s="4" t="s">
        <v>10</v>
      </c>
      <c r="F802" s="4" t="s">
        <v>13</v>
      </c>
    </row>
    <row r="803" spans="1:10">
      <c r="A803" t="n">
        <v>13770</v>
      </c>
      <c r="B803" s="36" t="n">
        <v>25</v>
      </c>
      <c r="C803" s="7" t="n">
        <v>1</v>
      </c>
      <c r="D803" s="7" t="n">
        <v>65535</v>
      </c>
      <c r="E803" s="7" t="n">
        <v>420</v>
      </c>
      <c r="F803" s="7" t="n">
        <v>5</v>
      </c>
    </row>
    <row r="804" spans="1:10">
      <c r="A804" t="s">
        <v>4</v>
      </c>
      <c r="B804" s="4" t="s">
        <v>5</v>
      </c>
      <c r="C804" s="4" t="s">
        <v>13</v>
      </c>
      <c r="D804" s="4" t="s">
        <v>10</v>
      </c>
      <c r="E804" s="4" t="s">
        <v>6</v>
      </c>
    </row>
    <row r="805" spans="1:10">
      <c r="A805" t="n">
        <v>13777</v>
      </c>
      <c r="B805" s="42" t="n">
        <v>51</v>
      </c>
      <c r="C805" s="7" t="n">
        <v>4</v>
      </c>
      <c r="D805" s="7" t="n">
        <v>16</v>
      </c>
      <c r="E805" s="7" t="s">
        <v>106</v>
      </c>
    </row>
    <row r="806" spans="1:10">
      <c r="A806" t="s">
        <v>4</v>
      </c>
      <c r="B806" s="4" t="s">
        <v>5</v>
      </c>
      <c r="C806" s="4" t="s">
        <v>10</v>
      </c>
    </row>
    <row r="807" spans="1:10">
      <c r="A807" t="n">
        <v>13790</v>
      </c>
      <c r="B807" s="43" t="n">
        <v>16</v>
      </c>
      <c r="C807" s="7" t="n">
        <v>0</v>
      </c>
    </row>
    <row r="808" spans="1:10">
      <c r="A808" t="s">
        <v>4</v>
      </c>
      <c r="B808" s="4" t="s">
        <v>5</v>
      </c>
      <c r="C808" s="4" t="s">
        <v>10</v>
      </c>
      <c r="D808" s="4" t="s">
        <v>104</v>
      </c>
      <c r="E808" s="4" t="s">
        <v>13</v>
      </c>
      <c r="F808" s="4" t="s">
        <v>13</v>
      </c>
      <c r="G808" s="4" t="s">
        <v>104</v>
      </c>
      <c r="H808" s="4" t="s">
        <v>13</v>
      </c>
      <c r="I808" s="4" t="s">
        <v>13</v>
      </c>
    </row>
    <row r="809" spans="1:10">
      <c r="A809" t="n">
        <v>13793</v>
      </c>
      <c r="B809" s="44" t="n">
        <v>26</v>
      </c>
      <c r="C809" s="7" t="n">
        <v>16</v>
      </c>
      <c r="D809" s="7" t="s">
        <v>119</v>
      </c>
      <c r="E809" s="7" t="n">
        <v>2</v>
      </c>
      <c r="F809" s="7" t="n">
        <v>3</v>
      </c>
      <c r="G809" s="7" t="s">
        <v>120</v>
      </c>
      <c r="H809" s="7" t="n">
        <v>2</v>
      </c>
      <c r="I809" s="7" t="n">
        <v>0</v>
      </c>
    </row>
    <row r="810" spans="1:10">
      <c r="A810" t="s">
        <v>4</v>
      </c>
      <c r="B810" s="4" t="s">
        <v>5</v>
      </c>
    </row>
    <row r="811" spans="1:10">
      <c r="A811" t="n">
        <v>13932</v>
      </c>
      <c r="B811" s="38" t="n">
        <v>28</v>
      </c>
    </row>
    <row r="812" spans="1:10">
      <c r="A812" t="s">
        <v>4</v>
      </c>
      <c r="B812" s="4" t="s">
        <v>5</v>
      </c>
      <c r="C812" s="4" t="s">
        <v>13</v>
      </c>
      <c r="D812" s="26" t="s">
        <v>67</v>
      </c>
      <c r="E812" s="4" t="s">
        <v>5</v>
      </c>
      <c r="F812" s="4" t="s">
        <v>13</v>
      </c>
      <c r="G812" s="4" t="s">
        <v>10</v>
      </c>
      <c r="H812" s="26" t="s">
        <v>68</v>
      </c>
      <c r="I812" s="4" t="s">
        <v>13</v>
      </c>
      <c r="J812" s="4" t="s">
        <v>26</v>
      </c>
    </row>
    <row r="813" spans="1:10">
      <c r="A813" t="n">
        <v>13933</v>
      </c>
      <c r="B813" s="13" t="n">
        <v>5</v>
      </c>
      <c r="C813" s="7" t="n">
        <v>28</v>
      </c>
      <c r="D813" s="26" t="s">
        <v>3</v>
      </c>
      <c r="E813" s="32" t="n">
        <v>64</v>
      </c>
      <c r="F813" s="7" t="n">
        <v>5</v>
      </c>
      <c r="G813" s="7" t="n">
        <v>15</v>
      </c>
      <c r="H813" s="26" t="s">
        <v>3</v>
      </c>
      <c r="I813" s="7" t="n">
        <v>1</v>
      </c>
      <c r="J813" s="14" t="n">
        <f t="normal" ca="1">A825</f>
        <v>0</v>
      </c>
    </row>
    <row r="814" spans="1:10">
      <c r="A814" t="s">
        <v>4</v>
      </c>
      <c r="B814" s="4" t="s">
        <v>5</v>
      </c>
      <c r="C814" s="4" t="s">
        <v>13</v>
      </c>
      <c r="D814" s="4" t="s">
        <v>10</v>
      </c>
      <c r="E814" s="4" t="s">
        <v>10</v>
      </c>
      <c r="F814" s="4" t="s">
        <v>13</v>
      </c>
    </row>
    <row r="815" spans="1:10">
      <c r="A815" t="n">
        <v>13944</v>
      </c>
      <c r="B815" s="36" t="n">
        <v>25</v>
      </c>
      <c r="C815" s="7" t="n">
        <v>1</v>
      </c>
      <c r="D815" s="7" t="n">
        <v>65535</v>
      </c>
      <c r="E815" s="7" t="n">
        <v>420</v>
      </c>
      <c r="F815" s="7" t="n">
        <v>5</v>
      </c>
    </row>
    <row r="816" spans="1:10">
      <c r="A816" t="s">
        <v>4</v>
      </c>
      <c r="B816" s="4" t="s">
        <v>5</v>
      </c>
      <c r="C816" s="4" t="s">
        <v>13</v>
      </c>
      <c r="D816" s="4" t="s">
        <v>10</v>
      </c>
      <c r="E816" s="4" t="s">
        <v>6</v>
      </c>
    </row>
    <row r="817" spans="1:10">
      <c r="A817" t="n">
        <v>13951</v>
      </c>
      <c r="B817" s="42" t="n">
        <v>51</v>
      </c>
      <c r="C817" s="7" t="n">
        <v>4</v>
      </c>
      <c r="D817" s="7" t="n">
        <v>15</v>
      </c>
      <c r="E817" s="7" t="s">
        <v>121</v>
      </c>
    </row>
    <row r="818" spans="1:10">
      <c r="A818" t="s">
        <v>4</v>
      </c>
      <c r="B818" s="4" t="s">
        <v>5</v>
      </c>
      <c r="C818" s="4" t="s">
        <v>10</v>
      </c>
    </row>
    <row r="819" spans="1:10">
      <c r="A819" t="n">
        <v>13964</v>
      </c>
      <c r="B819" s="43" t="n">
        <v>16</v>
      </c>
      <c r="C819" s="7" t="n">
        <v>0</v>
      </c>
    </row>
    <row r="820" spans="1:10">
      <c r="A820" t="s">
        <v>4</v>
      </c>
      <c r="B820" s="4" t="s">
        <v>5</v>
      </c>
      <c r="C820" s="4" t="s">
        <v>10</v>
      </c>
      <c r="D820" s="4" t="s">
        <v>104</v>
      </c>
      <c r="E820" s="4" t="s">
        <v>13</v>
      </c>
      <c r="F820" s="4" t="s">
        <v>13</v>
      </c>
      <c r="G820" s="4" t="s">
        <v>104</v>
      </c>
      <c r="H820" s="4" t="s">
        <v>13</v>
      </c>
      <c r="I820" s="4" t="s">
        <v>13</v>
      </c>
    </row>
    <row r="821" spans="1:10">
      <c r="A821" t="n">
        <v>13967</v>
      </c>
      <c r="B821" s="44" t="n">
        <v>26</v>
      </c>
      <c r="C821" s="7" t="n">
        <v>15</v>
      </c>
      <c r="D821" s="7" t="s">
        <v>122</v>
      </c>
      <c r="E821" s="7" t="n">
        <v>2</v>
      </c>
      <c r="F821" s="7" t="n">
        <v>3</v>
      </c>
      <c r="G821" s="7" t="s">
        <v>123</v>
      </c>
      <c r="H821" s="7" t="n">
        <v>2</v>
      </c>
      <c r="I821" s="7" t="n">
        <v>0</v>
      </c>
    </row>
    <row r="822" spans="1:10">
      <c r="A822" t="s">
        <v>4</v>
      </c>
      <c r="B822" s="4" t="s">
        <v>5</v>
      </c>
    </row>
    <row r="823" spans="1:10">
      <c r="A823" t="n">
        <v>14112</v>
      </c>
      <c r="B823" s="38" t="n">
        <v>28</v>
      </c>
    </row>
    <row r="824" spans="1:10">
      <c r="A824" t="s">
        <v>4</v>
      </c>
      <c r="B824" s="4" t="s">
        <v>5</v>
      </c>
      <c r="C824" s="4" t="s">
        <v>13</v>
      </c>
      <c r="D824" s="4" t="s">
        <v>10</v>
      </c>
      <c r="E824" s="4" t="s">
        <v>10</v>
      </c>
      <c r="F824" s="4" t="s">
        <v>13</v>
      </c>
    </row>
    <row r="825" spans="1:10">
      <c r="A825" t="n">
        <v>14113</v>
      </c>
      <c r="B825" s="36" t="n">
        <v>25</v>
      </c>
      <c r="C825" s="7" t="n">
        <v>1</v>
      </c>
      <c r="D825" s="7" t="n">
        <v>260</v>
      </c>
      <c r="E825" s="7" t="n">
        <v>640</v>
      </c>
      <c r="F825" s="7" t="n">
        <v>2</v>
      </c>
    </row>
    <row r="826" spans="1:10">
      <c r="A826" t="s">
        <v>4</v>
      </c>
      <c r="B826" s="4" t="s">
        <v>5</v>
      </c>
      <c r="C826" s="4" t="s">
        <v>13</v>
      </c>
      <c r="D826" s="4" t="s">
        <v>10</v>
      </c>
      <c r="E826" s="4" t="s">
        <v>6</v>
      </c>
    </row>
    <row r="827" spans="1:10">
      <c r="A827" t="n">
        <v>14120</v>
      </c>
      <c r="B827" s="42" t="n">
        <v>51</v>
      </c>
      <c r="C827" s="7" t="n">
        <v>4</v>
      </c>
      <c r="D827" s="7" t="n">
        <v>0</v>
      </c>
      <c r="E827" s="7" t="s">
        <v>106</v>
      </c>
    </row>
    <row r="828" spans="1:10">
      <c r="A828" t="s">
        <v>4</v>
      </c>
      <c r="B828" s="4" t="s">
        <v>5</v>
      </c>
      <c r="C828" s="4" t="s">
        <v>10</v>
      </c>
    </row>
    <row r="829" spans="1:10">
      <c r="A829" t="n">
        <v>14133</v>
      </c>
      <c r="B829" s="43" t="n">
        <v>16</v>
      </c>
      <c r="C829" s="7" t="n">
        <v>0</v>
      </c>
    </row>
    <row r="830" spans="1:10">
      <c r="A830" t="s">
        <v>4</v>
      </c>
      <c r="B830" s="4" t="s">
        <v>5</v>
      </c>
      <c r="C830" s="4" t="s">
        <v>10</v>
      </c>
      <c r="D830" s="4" t="s">
        <v>104</v>
      </c>
      <c r="E830" s="4" t="s">
        <v>13</v>
      </c>
      <c r="F830" s="4" t="s">
        <v>13</v>
      </c>
    </row>
    <row r="831" spans="1:10">
      <c r="A831" t="n">
        <v>14136</v>
      </c>
      <c r="B831" s="44" t="n">
        <v>26</v>
      </c>
      <c r="C831" s="7" t="n">
        <v>0</v>
      </c>
      <c r="D831" s="7" t="s">
        <v>124</v>
      </c>
      <c r="E831" s="7" t="n">
        <v>2</v>
      </c>
      <c r="F831" s="7" t="n">
        <v>0</v>
      </c>
    </row>
    <row r="832" spans="1:10">
      <c r="A832" t="s">
        <v>4</v>
      </c>
      <c r="B832" s="4" t="s">
        <v>5</v>
      </c>
    </row>
    <row r="833" spans="1:9">
      <c r="A833" t="n">
        <v>14165</v>
      </c>
      <c r="B833" s="38" t="n">
        <v>28</v>
      </c>
    </row>
    <row r="834" spans="1:9">
      <c r="A834" t="s">
        <v>4</v>
      </c>
      <c r="B834" s="4" t="s">
        <v>5</v>
      </c>
      <c r="C834" s="4" t="s">
        <v>10</v>
      </c>
    </row>
    <row r="835" spans="1:9">
      <c r="A835" t="n">
        <v>14166</v>
      </c>
      <c r="B835" s="10" t="n">
        <v>12</v>
      </c>
      <c r="C835" s="7" t="n">
        <v>10</v>
      </c>
    </row>
    <row r="836" spans="1:9">
      <c r="A836" t="s">
        <v>4</v>
      </c>
      <c r="B836" s="4" t="s">
        <v>5</v>
      </c>
      <c r="C836" s="4" t="s">
        <v>9</v>
      </c>
    </row>
    <row r="837" spans="1:9">
      <c r="A837" t="n">
        <v>14169</v>
      </c>
      <c r="B837" s="45" t="n">
        <v>15</v>
      </c>
      <c r="C837" s="7" t="n">
        <v>67108864</v>
      </c>
    </row>
    <row r="838" spans="1:9">
      <c r="A838" t="s">
        <v>4</v>
      </c>
      <c r="B838" s="4" t="s">
        <v>5</v>
      </c>
      <c r="C838" s="4" t="s">
        <v>10</v>
      </c>
      <c r="D838" s="4" t="s">
        <v>13</v>
      </c>
    </row>
    <row r="839" spans="1:9">
      <c r="A839" t="n">
        <v>14174</v>
      </c>
      <c r="B839" s="46" t="n">
        <v>89</v>
      </c>
      <c r="C839" s="7" t="n">
        <v>65533</v>
      </c>
      <c r="D839" s="7" t="n">
        <v>1</v>
      </c>
    </row>
    <row r="840" spans="1:9">
      <c r="A840" t="s">
        <v>4</v>
      </c>
      <c r="B840" s="4" t="s">
        <v>5</v>
      </c>
      <c r="C840" s="4" t="s">
        <v>13</v>
      </c>
      <c r="D840" s="4" t="s">
        <v>10</v>
      </c>
    </row>
    <row r="841" spans="1:9">
      <c r="A841" t="n">
        <v>14178</v>
      </c>
      <c r="B841" s="40" t="n">
        <v>58</v>
      </c>
      <c r="C841" s="7" t="n">
        <v>105</v>
      </c>
      <c r="D841" s="7" t="n">
        <v>300</v>
      </c>
    </row>
    <row r="842" spans="1:9">
      <c r="A842" t="s">
        <v>4</v>
      </c>
      <c r="B842" s="4" t="s">
        <v>5</v>
      </c>
      <c r="C842" s="4" t="s">
        <v>27</v>
      </c>
      <c r="D842" s="4" t="s">
        <v>10</v>
      </c>
    </row>
    <row r="843" spans="1:9">
      <c r="A843" t="n">
        <v>14182</v>
      </c>
      <c r="B843" s="41" t="n">
        <v>103</v>
      </c>
      <c r="C843" s="7" t="n">
        <v>1</v>
      </c>
      <c r="D843" s="7" t="n">
        <v>300</v>
      </c>
    </row>
    <row r="844" spans="1:9">
      <c r="A844" t="s">
        <v>4</v>
      </c>
      <c r="B844" s="4" t="s">
        <v>5</v>
      </c>
      <c r="C844" s="4" t="s">
        <v>13</v>
      </c>
      <c r="D844" s="4" t="s">
        <v>27</v>
      </c>
      <c r="E844" s="4" t="s">
        <v>10</v>
      </c>
      <c r="F844" s="4" t="s">
        <v>13</v>
      </c>
    </row>
    <row r="845" spans="1:9">
      <c r="A845" t="n">
        <v>14189</v>
      </c>
      <c r="B845" s="19" t="n">
        <v>49</v>
      </c>
      <c r="C845" s="7" t="n">
        <v>3</v>
      </c>
      <c r="D845" s="7" t="n">
        <v>1</v>
      </c>
      <c r="E845" s="7" t="n">
        <v>500</v>
      </c>
      <c r="F845" s="7" t="n">
        <v>0</v>
      </c>
    </row>
    <row r="846" spans="1:9">
      <c r="A846" t="s">
        <v>4</v>
      </c>
      <c r="B846" s="4" t="s">
        <v>5</v>
      </c>
      <c r="C846" s="4" t="s">
        <v>13</v>
      </c>
      <c r="D846" s="4" t="s">
        <v>10</v>
      </c>
    </row>
    <row r="847" spans="1:9">
      <c r="A847" t="n">
        <v>14198</v>
      </c>
      <c r="B847" s="40" t="n">
        <v>58</v>
      </c>
      <c r="C847" s="7" t="n">
        <v>11</v>
      </c>
      <c r="D847" s="7" t="n">
        <v>300</v>
      </c>
    </row>
    <row r="848" spans="1:9">
      <c r="A848" t="s">
        <v>4</v>
      </c>
      <c r="B848" s="4" t="s">
        <v>5</v>
      </c>
      <c r="C848" s="4" t="s">
        <v>13</v>
      </c>
      <c r="D848" s="4" t="s">
        <v>10</v>
      </c>
    </row>
    <row r="849" spans="1:6">
      <c r="A849" t="n">
        <v>14202</v>
      </c>
      <c r="B849" s="40" t="n">
        <v>58</v>
      </c>
      <c r="C849" s="7" t="n">
        <v>12</v>
      </c>
      <c r="D849" s="7" t="n">
        <v>0</v>
      </c>
    </row>
    <row r="850" spans="1:6">
      <c r="A850" t="s">
        <v>4</v>
      </c>
      <c r="B850" s="4" t="s">
        <v>5</v>
      </c>
      <c r="C850" s="4" t="s">
        <v>13</v>
      </c>
      <c r="D850" s="4" t="s">
        <v>10</v>
      </c>
      <c r="E850" s="4" t="s">
        <v>6</v>
      </c>
      <c r="F850" s="4" t="s">
        <v>6</v>
      </c>
      <c r="G850" s="4" t="s">
        <v>6</v>
      </c>
      <c r="H850" s="4" t="s">
        <v>6</v>
      </c>
    </row>
    <row r="851" spans="1:6">
      <c r="A851" t="n">
        <v>14206</v>
      </c>
      <c r="B851" s="42" t="n">
        <v>51</v>
      </c>
      <c r="C851" s="7" t="n">
        <v>3</v>
      </c>
      <c r="D851" s="7" t="n">
        <v>16</v>
      </c>
      <c r="E851" s="7" t="s">
        <v>115</v>
      </c>
      <c r="F851" s="7" t="s">
        <v>116</v>
      </c>
      <c r="G851" s="7" t="s">
        <v>117</v>
      </c>
      <c r="H851" s="7" t="s">
        <v>118</v>
      </c>
    </row>
    <row r="852" spans="1:6">
      <c r="A852" t="s">
        <v>4</v>
      </c>
      <c r="B852" s="4" t="s">
        <v>5</v>
      </c>
      <c r="C852" s="4" t="s">
        <v>13</v>
      </c>
      <c r="D852" s="4" t="s">
        <v>10</v>
      </c>
      <c r="E852" s="4" t="s">
        <v>6</v>
      </c>
      <c r="F852" s="4" t="s">
        <v>6</v>
      </c>
      <c r="G852" s="4" t="s">
        <v>6</v>
      </c>
      <c r="H852" s="4" t="s">
        <v>6</v>
      </c>
    </row>
    <row r="853" spans="1:6">
      <c r="A853" t="n">
        <v>14235</v>
      </c>
      <c r="B853" s="42" t="n">
        <v>51</v>
      </c>
      <c r="C853" s="7" t="n">
        <v>3</v>
      </c>
      <c r="D853" s="7" t="n">
        <v>15</v>
      </c>
      <c r="E853" s="7" t="s">
        <v>115</v>
      </c>
      <c r="F853" s="7" t="s">
        <v>116</v>
      </c>
      <c r="G853" s="7" t="s">
        <v>117</v>
      </c>
      <c r="H853" s="7" t="s">
        <v>118</v>
      </c>
    </row>
    <row r="854" spans="1:6">
      <c r="A854" t="s">
        <v>4</v>
      </c>
      <c r="B854" s="4" t="s">
        <v>5</v>
      </c>
      <c r="C854" s="4" t="s">
        <v>13</v>
      </c>
      <c r="D854" s="4" t="s">
        <v>10</v>
      </c>
      <c r="E854" s="4" t="s">
        <v>6</v>
      </c>
      <c r="F854" s="4" t="s">
        <v>6</v>
      </c>
      <c r="G854" s="4" t="s">
        <v>6</v>
      </c>
      <c r="H854" s="4" t="s">
        <v>6</v>
      </c>
    </row>
    <row r="855" spans="1:6">
      <c r="A855" t="n">
        <v>14264</v>
      </c>
      <c r="B855" s="42" t="n">
        <v>51</v>
      </c>
      <c r="C855" s="7" t="n">
        <v>3</v>
      </c>
      <c r="D855" s="7" t="n">
        <v>0</v>
      </c>
      <c r="E855" s="7" t="s">
        <v>115</v>
      </c>
      <c r="F855" s="7" t="s">
        <v>116</v>
      </c>
      <c r="G855" s="7" t="s">
        <v>117</v>
      </c>
      <c r="H855" s="7" t="s">
        <v>118</v>
      </c>
    </row>
    <row r="856" spans="1:6">
      <c r="A856" t="s">
        <v>4</v>
      </c>
      <c r="B856" s="4" t="s">
        <v>5</v>
      </c>
      <c r="C856" s="4" t="s">
        <v>13</v>
      </c>
      <c r="D856" s="4" t="s">
        <v>6</v>
      </c>
    </row>
    <row r="857" spans="1:6">
      <c r="A857" t="n">
        <v>14293</v>
      </c>
      <c r="B857" s="11" t="n">
        <v>2</v>
      </c>
      <c r="C857" s="7" t="n">
        <v>10</v>
      </c>
      <c r="D857" s="7" t="s">
        <v>125</v>
      </c>
    </row>
    <row r="858" spans="1:6">
      <c r="A858" t="s">
        <v>4</v>
      </c>
      <c r="B858" s="4" t="s">
        <v>5</v>
      </c>
      <c r="C858" s="4" t="s">
        <v>10</v>
      </c>
    </row>
    <row r="859" spans="1:6">
      <c r="A859" t="n">
        <v>14316</v>
      </c>
      <c r="B859" s="43" t="n">
        <v>16</v>
      </c>
      <c r="C859" s="7" t="n">
        <v>0</v>
      </c>
    </row>
    <row r="860" spans="1:6">
      <c r="A860" t="s">
        <v>4</v>
      </c>
      <c r="B860" s="4" t="s">
        <v>5</v>
      </c>
      <c r="C860" s="4" t="s">
        <v>13</v>
      </c>
      <c r="D860" s="4" t="s">
        <v>6</v>
      </c>
    </row>
    <row r="861" spans="1:6">
      <c r="A861" t="n">
        <v>14319</v>
      </c>
      <c r="B861" s="11" t="n">
        <v>2</v>
      </c>
      <c r="C861" s="7" t="n">
        <v>10</v>
      </c>
      <c r="D861" s="7" t="s">
        <v>126</v>
      </c>
    </row>
    <row r="862" spans="1:6">
      <c r="A862" t="s">
        <v>4</v>
      </c>
      <c r="B862" s="4" t="s">
        <v>5</v>
      </c>
      <c r="C862" s="4" t="s">
        <v>10</v>
      </c>
    </row>
    <row r="863" spans="1:6">
      <c r="A863" t="n">
        <v>14337</v>
      </c>
      <c r="B863" s="43" t="n">
        <v>16</v>
      </c>
      <c r="C863" s="7" t="n">
        <v>0</v>
      </c>
    </row>
    <row r="864" spans="1:6">
      <c r="A864" t="s">
        <v>4</v>
      </c>
      <c r="B864" s="4" t="s">
        <v>5</v>
      </c>
      <c r="C864" s="4" t="s">
        <v>13</v>
      </c>
      <c r="D864" s="4" t="s">
        <v>6</v>
      </c>
    </row>
    <row r="865" spans="1:8">
      <c r="A865" t="n">
        <v>14340</v>
      </c>
      <c r="B865" s="11" t="n">
        <v>2</v>
      </c>
      <c r="C865" s="7" t="n">
        <v>10</v>
      </c>
      <c r="D865" s="7" t="s">
        <v>127</v>
      </c>
    </row>
    <row r="866" spans="1:8">
      <c r="A866" t="s">
        <v>4</v>
      </c>
      <c r="B866" s="4" t="s">
        <v>5</v>
      </c>
      <c r="C866" s="4" t="s">
        <v>10</v>
      </c>
    </row>
    <row r="867" spans="1:8">
      <c r="A867" t="n">
        <v>14359</v>
      </c>
      <c r="B867" s="43" t="n">
        <v>16</v>
      </c>
      <c r="C867" s="7" t="n">
        <v>0</v>
      </c>
    </row>
    <row r="868" spans="1:8">
      <c r="A868" t="s">
        <v>4</v>
      </c>
      <c r="B868" s="4" t="s">
        <v>5</v>
      </c>
      <c r="C868" s="4" t="s">
        <v>13</v>
      </c>
    </row>
    <row r="869" spans="1:8">
      <c r="A869" t="n">
        <v>14362</v>
      </c>
      <c r="B869" s="47" t="n">
        <v>23</v>
      </c>
      <c r="C869" s="7" t="n">
        <v>20</v>
      </c>
    </row>
    <row r="870" spans="1:8">
      <c r="A870" t="s">
        <v>4</v>
      </c>
      <c r="B870" s="4" t="s">
        <v>5</v>
      </c>
      <c r="C870" s="4" t="s">
        <v>13</v>
      </c>
      <c r="D870" s="4" t="s">
        <v>10</v>
      </c>
    </row>
    <row r="871" spans="1:8">
      <c r="A871" t="n">
        <v>14364</v>
      </c>
      <c r="B871" s="34" t="n">
        <v>45</v>
      </c>
      <c r="C871" s="7" t="n">
        <v>23</v>
      </c>
      <c r="D871" s="7" t="n">
        <v>64</v>
      </c>
    </row>
    <row r="872" spans="1:8">
      <c r="A872" t="s">
        <v>4</v>
      </c>
      <c r="B872" s="4" t="s">
        <v>5</v>
      </c>
    </row>
    <row r="873" spans="1:8">
      <c r="A873" t="n">
        <v>14368</v>
      </c>
      <c r="B873" s="5" t="n">
        <v>1</v>
      </c>
    </row>
    <row r="874" spans="1:8" s="3" customFormat="1" customHeight="0">
      <c r="A874" s="3" t="s">
        <v>2</v>
      </c>
      <c r="B874" s="3" t="s">
        <v>128</v>
      </c>
    </row>
    <row r="875" spans="1:8">
      <c r="A875" t="s">
        <v>4</v>
      </c>
      <c r="B875" s="4" t="s">
        <v>5</v>
      </c>
      <c r="C875" s="4" t="s">
        <v>13</v>
      </c>
      <c r="D875" s="4" t="s">
        <v>10</v>
      </c>
    </row>
    <row r="876" spans="1:8">
      <c r="A876" t="n">
        <v>14372</v>
      </c>
      <c r="B876" s="35" t="n">
        <v>22</v>
      </c>
      <c r="C876" s="7" t="n">
        <v>20</v>
      </c>
      <c r="D876" s="7" t="n">
        <v>0</v>
      </c>
    </row>
    <row r="877" spans="1:8">
      <c r="A877" t="s">
        <v>4</v>
      </c>
      <c r="B877" s="4" t="s">
        <v>5</v>
      </c>
      <c r="C877" s="4" t="s">
        <v>13</v>
      </c>
      <c r="D877" s="4" t="s">
        <v>10</v>
      </c>
      <c r="E877" s="4" t="s">
        <v>10</v>
      </c>
      <c r="F877" s="4" t="s">
        <v>10</v>
      </c>
      <c r="G877" s="4" t="s">
        <v>10</v>
      </c>
      <c r="H877" s="4" t="s">
        <v>13</v>
      </c>
    </row>
    <row r="878" spans="1:8">
      <c r="A878" t="n">
        <v>14376</v>
      </c>
      <c r="B878" s="36" t="n">
        <v>25</v>
      </c>
      <c r="C878" s="7" t="n">
        <v>5</v>
      </c>
      <c r="D878" s="7" t="n">
        <v>65535</v>
      </c>
      <c r="E878" s="7" t="n">
        <v>500</v>
      </c>
      <c r="F878" s="7" t="n">
        <v>800</v>
      </c>
      <c r="G878" s="7" t="n">
        <v>140</v>
      </c>
      <c r="H878" s="7" t="n">
        <v>0</v>
      </c>
    </row>
    <row r="879" spans="1:8">
      <c r="A879" t="s">
        <v>4</v>
      </c>
      <c r="B879" s="4" t="s">
        <v>5</v>
      </c>
      <c r="C879" s="4" t="s">
        <v>10</v>
      </c>
      <c r="D879" s="4" t="s">
        <v>13</v>
      </c>
      <c r="E879" s="4" t="s">
        <v>104</v>
      </c>
      <c r="F879" s="4" t="s">
        <v>13</v>
      </c>
      <c r="G879" s="4" t="s">
        <v>13</v>
      </c>
    </row>
    <row r="880" spans="1:8">
      <c r="A880" t="n">
        <v>14387</v>
      </c>
      <c r="B880" s="37" t="n">
        <v>24</v>
      </c>
      <c r="C880" s="7" t="n">
        <v>65533</v>
      </c>
      <c r="D880" s="7" t="n">
        <v>11</v>
      </c>
      <c r="E880" s="7" t="s">
        <v>129</v>
      </c>
      <c r="F880" s="7" t="n">
        <v>2</v>
      </c>
      <c r="G880" s="7" t="n">
        <v>0</v>
      </c>
    </row>
    <row r="881" spans="1:8">
      <c r="A881" t="s">
        <v>4</v>
      </c>
      <c r="B881" s="4" t="s">
        <v>5</v>
      </c>
    </row>
    <row r="882" spans="1:8">
      <c r="A882" t="n">
        <v>14424</v>
      </c>
      <c r="B882" s="38" t="n">
        <v>28</v>
      </c>
    </row>
    <row r="883" spans="1:8">
      <c r="A883" t="s">
        <v>4</v>
      </c>
      <c r="B883" s="4" t="s">
        <v>5</v>
      </c>
      <c r="C883" s="4" t="s">
        <v>13</v>
      </c>
    </row>
    <row r="884" spans="1:8">
      <c r="A884" t="n">
        <v>14425</v>
      </c>
      <c r="B884" s="39" t="n">
        <v>27</v>
      </c>
      <c r="C884" s="7" t="n">
        <v>0</v>
      </c>
    </row>
    <row r="885" spans="1:8">
      <c r="A885" t="s">
        <v>4</v>
      </c>
      <c r="B885" s="4" t="s">
        <v>5</v>
      </c>
      <c r="C885" s="4" t="s">
        <v>13</v>
      </c>
    </row>
    <row r="886" spans="1:8">
      <c r="A886" t="n">
        <v>14427</v>
      </c>
      <c r="B886" s="39" t="n">
        <v>27</v>
      </c>
      <c r="C886" s="7" t="n">
        <v>1</v>
      </c>
    </row>
    <row r="887" spans="1:8">
      <c r="A887" t="s">
        <v>4</v>
      </c>
      <c r="B887" s="4" t="s">
        <v>5</v>
      </c>
      <c r="C887" s="4" t="s">
        <v>13</v>
      </c>
      <c r="D887" s="4" t="s">
        <v>10</v>
      </c>
      <c r="E887" s="4" t="s">
        <v>10</v>
      </c>
      <c r="F887" s="4" t="s">
        <v>10</v>
      </c>
      <c r="G887" s="4" t="s">
        <v>10</v>
      </c>
      <c r="H887" s="4" t="s">
        <v>13</v>
      </c>
    </row>
    <row r="888" spans="1:8">
      <c r="A888" t="n">
        <v>14429</v>
      </c>
      <c r="B888" s="36" t="n">
        <v>25</v>
      </c>
      <c r="C888" s="7" t="n">
        <v>5</v>
      </c>
      <c r="D888" s="7" t="n">
        <v>65535</v>
      </c>
      <c r="E888" s="7" t="n">
        <v>65535</v>
      </c>
      <c r="F888" s="7" t="n">
        <v>65535</v>
      </c>
      <c r="G888" s="7" t="n">
        <v>65535</v>
      </c>
      <c r="H888" s="7" t="n">
        <v>0</v>
      </c>
    </row>
    <row r="889" spans="1:8">
      <c r="A889" t="s">
        <v>4</v>
      </c>
      <c r="B889" s="4" t="s">
        <v>5</v>
      </c>
      <c r="C889" s="4" t="s">
        <v>13</v>
      </c>
      <c r="D889" s="4" t="s">
        <v>6</v>
      </c>
    </row>
    <row r="890" spans="1:8">
      <c r="A890" t="n">
        <v>14440</v>
      </c>
      <c r="B890" s="11" t="n">
        <v>2</v>
      </c>
      <c r="C890" s="7" t="n">
        <v>10</v>
      </c>
      <c r="D890" s="7" t="s">
        <v>125</v>
      </c>
    </row>
    <row r="891" spans="1:8">
      <c r="A891" t="s">
        <v>4</v>
      </c>
      <c r="B891" s="4" t="s">
        <v>5</v>
      </c>
      <c r="C891" s="4" t="s">
        <v>10</v>
      </c>
    </row>
    <row r="892" spans="1:8">
      <c r="A892" t="n">
        <v>14463</v>
      </c>
      <c r="B892" s="43" t="n">
        <v>16</v>
      </c>
      <c r="C892" s="7" t="n">
        <v>0</v>
      </c>
    </row>
    <row r="893" spans="1:8">
      <c r="A893" t="s">
        <v>4</v>
      </c>
      <c r="B893" s="4" t="s">
        <v>5</v>
      </c>
      <c r="C893" s="4" t="s">
        <v>13</v>
      </c>
      <c r="D893" s="4" t="s">
        <v>6</v>
      </c>
    </row>
    <row r="894" spans="1:8">
      <c r="A894" t="n">
        <v>14466</v>
      </c>
      <c r="B894" s="11" t="n">
        <v>2</v>
      </c>
      <c r="C894" s="7" t="n">
        <v>10</v>
      </c>
      <c r="D894" s="7" t="s">
        <v>126</v>
      </c>
    </row>
    <row r="895" spans="1:8">
      <c r="A895" t="s">
        <v>4</v>
      </c>
      <c r="B895" s="4" t="s">
        <v>5</v>
      </c>
      <c r="C895" s="4" t="s">
        <v>10</v>
      </c>
    </row>
    <row r="896" spans="1:8">
      <c r="A896" t="n">
        <v>14484</v>
      </c>
      <c r="B896" s="43" t="n">
        <v>16</v>
      </c>
      <c r="C896" s="7" t="n">
        <v>0</v>
      </c>
    </row>
    <row r="897" spans="1:8">
      <c r="A897" t="s">
        <v>4</v>
      </c>
      <c r="B897" s="4" t="s">
        <v>5</v>
      </c>
      <c r="C897" s="4" t="s">
        <v>13</v>
      </c>
      <c r="D897" s="4" t="s">
        <v>6</v>
      </c>
    </row>
    <row r="898" spans="1:8">
      <c r="A898" t="n">
        <v>14487</v>
      </c>
      <c r="B898" s="11" t="n">
        <v>2</v>
      </c>
      <c r="C898" s="7" t="n">
        <v>10</v>
      </c>
      <c r="D898" s="7" t="s">
        <v>127</v>
      </c>
    </row>
    <row r="899" spans="1:8">
      <c r="A899" t="s">
        <v>4</v>
      </c>
      <c r="B899" s="4" t="s">
        <v>5</v>
      </c>
      <c r="C899" s="4" t="s">
        <v>10</v>
      </c>
    </row>
    <row r="900" spans="1:8">
      <c r="A900" t="n">
        <v>14506</v>
      </c>
      <c r="B900" s="43" t="n">
        <v>16</v>
      </c>
      <c r="C900" s="7" t="n">
        <v>0</v>
      </c>
    </row>
    <row r="901" spans="1:8">
      <c r="A901" t="s">
        <v>4</v>
      </c>
      <c r="B901" s="4" t="s">
        <v>5</v>
      </c>
      <c r="C901" s="4" t="s">
        <v>13</v>
      </c>
    </row>
    <row r="902" spans="1:8">
      <c r="A902" t="n">
        <v>14509</v>
      </c>
      <c r="B902" s="47" t="n">
        <v>23</v>
      </c>
      <c r="C902" s="7" t="n">
        <v>20</v>
      </c>
    </row>
    <row r="903" spans="1:8">
      <c r="A903" t="s">
        <v>4</v>
      </c>
      <c r="B903" s="4" t="s">
        <v>5</v>
      </c>
    </row>
    <row r="904" spans="1:8">
      <c r="A904" t="n">
        <v>14511</v>
      </c>
      <c r="B904" s="5" t="n">
        <v>1</v>
      </c>
    </row>
    <row r="905" spans="1:8" s="3" customFormat="1" customHeight="0">
      <c r="A905" s="3" t="s">
        <v>2</v>
      </c>
      <c r="B905" s="3" t="s">
        <v>130</v>
      </c>
    </row>
    <row r="906" spans="1:8">
      <c r="A906" t="s">
        <v>4</v>
      </c>
      <c r="B906" s="4" t="s">
        <v>5</v>
      </c>
      <c r="C906" s="4" t="s">
        <v>13</v>
      </c>
      <c r="D906" s="4" t="s">
        <v>9</v>
      </c>
      <c r="E906" s="4" t="s">
        <v>13</v>
      </c>
      <c r="F906" s="4" t="s">
        <v>26</v>
      </c>
    </row>
    <row r="907" spans="1:8">
      <c r="A907" t="n">
        <v>14512</v>
      </c>
      <c r="B907" s="13" t="n">
        <v>5</v>
      </c>
      <c r="C907" s="7" t="n">
        <v>0</v>
      </c>
      <c r="D907" s="7" t="n">
        <v>1</v>
      </c>
      <c r="E907" s="7" t="n">
        <v>1</v>
      </c>
      <c r="F907" s="14" t="n">
        <f t="normal" ca="1">A917</f>
        <v>0</v>
      </c>
    </row>
    <row r="908" spans="1:8">
      <c r="A908" t="s">
        <v>4</v>
      </c>
      <c r="B908" s="4" t="s">
        <v>5</v>
      </c>
      <c r="C908" s="4" t="s">
        <v>10</v>
      </c>
    </row>
    <row r="909" spans="1:8">
      <c r="A909" t="n">
        <v>14523</v>
      </c>
      <c r="B909" s="43" t="n">
        <v>16</v>
      </c>
      <c r="C909" s="7" t="n">
        <v>30000</v>
      </c>
    </row>
    <row r="910" spans="1:8">
      <c r="A910" t="s">
        <v>4</v>
      </c>
      <c r="B910" s="4" t="s">
        <v>5</v>
      </c>
      <c r="C910" s="4" t="s">
        <v>13</v>
      </c>
      <c r="D910" s="4" t="s">
        <v>10</v>
      </c>
      <c r="E910" s="4" t="s">
        <v>27</v>
      </c>
      <c r="F910" s="4" t="s">
        <v>10</v>
      </c>
      <c r="G910" s="4" t="s">
        <v>9</v>
      </c>
      <c r="H910" s="4" t="s">
        <v>9</v>
      </c>
      <c r="I910" s="4" t="s">
        <v>10</v>
      </c>
      <c r="J910" s="4" t="s">
        <v>10</v>
      </c>
      <c r="K910" s="4" t="s">
        <v>9</v>
      </c>
      <c r="L910" s="4" t="s">
        <v>9</v>
      </c>
      <c r="M910" s="4" t="s">
        <v>9</v>
      </c>
      <c r="N910" s="4" t="s">
        <v>9</v>
      </c>
      <c r="O910" s="4" t="s">
        <v>6</v>
      </c>
    </row>
    <row r="911" spans="1:8">
      <c r="A911" t="n">
        <v>14526</v>
      </c>
      <c r="B911" s="17" t="n">
        <v>50</v>
      </c>
      <c r="C911" s="7" t="n">
        <v>0</v>
      </c>
      <c r="D911" s="7" t="n">
        <v>8181</v>
      </c>
      <c r="E911" s="7" t="n">
        <v>1</v>
      </c>
      <c r="F911" s="7" t="n">
        <v>0</v>
      </c>
      <c r="G911" s="7" t="n">
        <v>0</v>
      </c>
      <c r="H911" s="7" t="n">
        <v>0</v>
      </c>
      <c r="I911" s="7" t="n">
        <v>0</v>
      </c>
      <c r="J911" s="7" t="n">
        <v>65533</v>
      </c>
      <c r="K911" s="7" t="n">
        <v>0</v>
      </c>
      <c r="L911" s="7" t="n">
        <v>0</v>
      </c>
      <c r="M911" s="7" t="n">
        <v>0</v>
      </c>
      <c r="N911" s="7" t="n">
        <v>0</v>
      </c>
      <c r="O911" s="7" t="s">
        <v>21</v>
      </c>
    </row>
    <row r="912" spans="1:8">
      <c r="A912" t="s">
        <v>4</v>
      </c>
      <c r="B912" s="4" t="s">
        <v>5</v>
      </c>
      <c r="C912" s="4" t="s">
        <v>10</v>
      </c>
    </row>
    <row r="913" spans="1:15">
      <c r="A913" t="n">
        <v>14565</v>
      </c>
      <c r="B913" s="43" t="n">
        <v>16</v>
      </c>
      <c r="C913" s="7" t="n">
        <v>30000</v>
      </c>
    </row>
    <row r="914" spans="1:15">
      <c r="A914" t="s">
        <v>4</v>
      </c>
      <c r="B914" s="4" t="s">
        <v>5</v>
      </c>
      <c r="C914" s="4" t="s">
        <v>26</v>
      </c>
    </row>
    <row r="915" spans="1:15">
      <c r="A915" t="n">
        <v>14568</v>
      </c>
      <c r="B915" s="16" t="n">
        <v>3</v>
      </c>
      <c r="C915" s="14" t="n">
        <f t="normal" ca="1">A907</f>
        <v>0</v>
      </c>
    </row>
    <row r="916" spans="1:15">
      <c r="A916" t="s">
        <v>4</v>
      </c>
      <c r="B916" s="4" t="s">
        <v>5</v>
      </c>
    </row>
    <row r="917" spans="1:15">
      <c r="A917" t="n">
        <v>14573</v>
      </c>
      <c r="B917" s="5" t="n">
        <v>1</v>
      </c>
    </row>
    <row r="918" spans="1:15" s="3" customFormat="1" customHeight="0">
      <c r="A918" s="3" t="s">
        <v>2</v>
      </c>
      <c r="B918" s="3" t="s">
        <v>131</v>
      </c>
    </row>
    <row r="919" spans="1:15">
      <c r="A919" t="s">
        <v>4</v>
      </c>
      <c r="B919" s="4" t="s">
        <v>5</v>
      </c>
      <c r="C919" s="4" t="s">
        <v>13</v>
      </c>
      <c r="D919" s="4" t="s">
        <v>10</v>
      </c>
    </row>
    <row r="920" spans="1:15">
      <c r="A920" t="n">
        <v>14576</v>
      </c>
      <c r="B920" s="35" t="n">
        <v>22</v>
      </c>
      <c r="C920" s="7" t="n">
        <v>20</v>
      </c>
      <c r="D920" s="7" t="n">
        <v>0</v>
      </c>
    </row>
    <row r="921" spans="1:15">
      <c r="A921" t="s">
        <v>4</v>
      </c>
      <c r="B921" s="4" t="s">
        <v>5</v>
      </c>
      <c r="C921" s="4" t="s">
        <v>10</v>
      </c>
      <c r="D921" s="4" t="s">
        <v>13</v>
      </c>
      <c r="E921" s="4" t="s">
        <v>13</v>
      </c>
    </row>
    <row r="922" spans="1:15">
      <c r="A922" t="n">
        <v>14580</v>
      </c>
      <c r="B922" s="48" t="n">
        <v>104</v>
      </c>
      <c r="C922" s="7" t="n">
        <v>175</v>
      </c>
      <c r="D922" s="7" t="n">
        <v>3</v>
      </c>
      <c r="E922" s="7" t="n">
        <v>2</v>
      </c>
    </row>
    <row r="923" spans="1:15">
      <c r="A923" t="s">
        <v>4</v>
      </c>
      <c r="B923" s="4" t="s">
        <v>5</v>
      </c>
    </row>
    <row r="924" spans="1:15">
      <c r="A924" t="n">
        <v>14585</v>
      </c>
      <c r="B924" s="5" t="n">
        <v>1</v>
      </c>
    </row>
    <row r="925" spans="1:15">
      <c r="A925" t="s">
        <v>4</v>
      </c>
      <c r="B925" s="4" t="s">
        <v>5</v>
      </c>
      <c r="C925" s="4" t="s">
        <v>10</v>
      </c>
      <c r="D925" s="4" t="s">
        <v>13</v>
      </c>
      <c r="E925" s="4" t="s">
        <v>10</v>
      </c>
    </row>
    <row r="926" spans="1:15">
      <c r="A926" t="n">
        <v>14586</v>
      </c>
      <c r="B926" s="48" t="n">
        <v>104</v>
      </c>
      <c r="C926" s="7" t="n">
        <v>175</v>
      </c>
      <c r="D926" s="7" t="n">
        <v>1</v>
      </c>
      <c r="E926" s="7" t="n">
        <v>0</v>
      </c>
    </row>
    <row r="927" spans="1:15">
      <c r="A927" t="s">
        <v>4</v>
      </c>
      <c r="B927" s="4" t="s">
        <v>5</v>
      </c>
    </row>
    <row r="928" spans="1:15">
      <c r="A928" t="n">
        <v>14592</v>
      </c>
      <c r="B928" s="5" t="n">
        <v>1</v>
      </c>
    </row>
    <row r="929" spans="1:5">
      <c r="A929" t="s">
        <v>4</v>
      </c>
      <c r="B929" s="4" t="s">
        <v>5</v>
      </c>
      <c r="C929" s="4" t="s">
        <v>13</v>
      </c>
      <c r="D929" s="4" t="s">
        <v>10</v>
      </c>
      <c r="E929" s="4" t="s">
        <v>10</v>
      </c>
      <c r="F929" s="4" t="s">
        <v>10</v>
      </c>
      <c r="G929" s="4" t="s">
        <v>10</v>
      </c>
      <c r="H929" s="4" t="s">
        <v>13</v>
      </c>
    </row>
    <row r="930" spans="1:5">
      <c r="A930" t="n">
        <v>14593</v>
      </c>
      <c r="B930" s="36" t="n">
        <v>25</v>
      </c>
      <c r="C930" s="7" t="n">
        <v>5</v>
      </c>
      <c r="D930" s="7" t="n">
        <v>65535</v>
      </c>
      <c r="E930" s="7" t="n">
        <v>500</v>
      </c>
      <c r="F930" s="7" t="n">
        <v>800</v>
      </c>
      <c r="G930" s="7" t="n">
        <v>140</v>
      </c>
      <c r="H930" s="7" t="n">
        <v>0</v>
      </c>
    </row>
    <row r="931" spans="1:5">
      <c r="A931" t="s">
        <v>4</v>
      </c>
      <c r="B931" s="4" t="s">
        <v>5</v>
      </c>
      <c r="C931" s="4" t="s">
        <v>10</v>
      </c>
      <c r="D931" s="4" t="s">
        <v>13</v>
      </c>
      <c r="E931" s="4" t="s">
        <v>104</v>
      </c>
      <c r="F931" s="4" t="s">
        <v>13</v>
      </c>
      <c r="G931" s="4" t="s">
        <v>13</v>
      </c>
    </row>
    <row r="932" spans="1:5">
      <c r="A932" t="n">
        <v>14604</v>
      </c>
      <c r="B932" s="37" t="n">
        <v>24</v>
      </c>
      <c r="C932" s="7" t="n">
        <v>65533</v>
      </c>
      <c r="D932" s="7" t="n">
        <v>11</v>
      </c>
      <c r="E932" s="7" t="s">
        <v>132</v>
      </c>
      <c r="F932" s="7" t="n">
        <v>2</v>
      </c>
      <c r="G932" s="7" t="n">
        <v>0</v>
      </c>
    </row>
    <row r="933" spans="1:5">
      <c r="A933" t="s">
        <v>4</v>
      </c>
      <c r="B933" s="4" t="s">
        <v>5</v>
      </c>
    </row>
    <row r="934" spans="1:5">
      <c r="A934" t="n">
        <v>14705</v>
      </c>
      <c r="B934" s="38" t="n">
        <v>28</v>
      </c>
    </row>
    <row r="935" spans="1:5">
      <c r="A935" t="s">
        <v>4</v>
      </c>
      <c r="B935" s="4" t="s">
        <v>5</v>
      </c>
      <c r="C935" s="4" t="s">
        <v>13</v>
      </c>
      <c r="D935" s="26" t="s">
        <v>67</v>
      </c>
      <c r="E935" s="4" t="s">
        <v>5</v>
      </c>
      <c r="F935" s="4" t="s">
        <v>13</v>
      </c>
      <c r="G935" s="4" t="s">
        <v>10</v>
      </c>
      <c r="H935" s="26" t="s">
        <v>68</v>
      </c>
      <c r="I935" s="4" t="s">
        <v>13</v>
      </c>
      <c r="J935" s="26" t="s">
        <v>67</v>
      </c>
      <c r="K935" s="4" t="s">
        <v>5</v>
      </c>
      <c r="L935" s="4" t="s">
        <v>13</v>
      </c>
      <c r="M935" s="4" t="s">
        <v>10</v>
      </c>
      <c r="N935" s="26" t="s">
        <v>68</v>
      </c>
      <c r="O935" s="4" t="s">
        <v>13</v>
      </c>
      <c r="P935" s="4" t="s">
        <v>13</v>
      </c>
      <c r="Q935" s="4" t="s">
        <v>26</v>
      </c>
    </row>
    <row r="936" spans="1:5">
      <c r="A936" t="n">
        <v>14706</v>
      </c>
      <c r="B936" s="13" t="n">
        <v>5</v>
      </c>
      <c r="C936" s="7" t="n">
        <v>28</v>
      </c>
      <c r="D936" s="26" t="s">
        <v>3</v>
      </c>
      <c r="E936" s="32" t="n">
        <v>64</v>
      </c>
      <c r="F936" s="7" t="n">
        <v>5</v>
      </c>
      <c r="G936" s="7" t="n">
        <v>8</v>
      </c>
      <c r="H936" s="26" t="s">
        <v>3</v>
      </c>
      <c r="I936" s="7" t="n">
        <v>28</v>
      </c>
      <c r="J936" s="26" t="s">
        <v>3</v>
      </c>
      <c r="K936" s="32" t="n">
        <v>64</v>
      </c>
      <c r="L936" s="7" t="n">
        <v>5</v>
      </c>
      <c r="M936" s="7" t="n">
        <v>9</v>
      </c>
      <c r="N936" s="26" t="s">
        <v>3</v>
      </c>
      <c r="O936" s="7" t="n">
        <v>9</v>
      </c>
      <c r="P936" s="7" t="n">
        <v>1</v>
      </c>
      <c r="Q936" s="14" t="n">
        <f t="normal" ca="1">A1022</f>
        <v>0</v>
      </c>
    </row>
    <row r="937" spans="1:5">
      <c r="A937" t="s">
        <v>4</v>
      </c>
      <c r="B937" s="4" t="s">
        <v>5</v>
      </c>
      <c r="C937" s="4" t="s">
        <v>13</v>
      </c>
    </row>
    <row r="938" spans="1:5">
      <c r="A938" t="n">
        <v>14723</v>
      </c>
      <c r="B938" s="39" t="n">
        <v>27</v>
      </c>
      <c r="C938" s="7" t="n">
        <v>0</v>
      </c>
    </row>
    <row r="939" spans="1:5">
      <c r="A939" t="s">
        <v>4</v>
      </c>
      <c r="B939" s="4" t="s">
        <v>5</v>
      </c>
      <c r="C939" s="4" t="s">
        <v>13</v>
      </c>
    </row>
    <row r="940" spans="1:5">
      <c r="A940" t="n">
        <v>14725</v>
      </c>
      <c r="B940" s="39" t="n">
        <v>27</v>
      </c>
      <c r="C940" s="7" t="n">
        <v>1</v>
      </c>
    </row>
    <row r="941" spans="1:5">
      <c r="A941" t="s">
        <v>4</v>
      </c>
      <c r="B941" s="4" t="s">
        <v>5</v>
      </c>
      <c r="C941" s="4" t="s">
        <v>13</v>
      </c>
      <c r="D941" s="4" t="s">
        <v>10</v>
      </c>
      <c r="E941" s="4" t="s">
        <v>27</v>
      </c>
    </row>
    <row r="942" spans="1:5">
      <c r="A942" t="n">
        <v>14727</v>
      </c>
      <c r="B942" s="40" t="n">
        <v>58</v>
      </c>
      <c r="C942" s="7" t="n">
        <v>0</v>
      </c>
      <c r="D942" s="7" t="n">
        <v>300</v>
      </c>
      <c r="E942" s="7" t="n">
        <v>0.300000011920929</v>
      </c>
    </row>
    <row r="943" spans="1:5">
      <c r="A943" t="s">
        <v>4</v>
      </c>
      <c r="B943" s="4" t="s">
        <v>5</v>
      </c>
      <c r="C943" s="4" t="s">
        <v>13</v>
      </c>
      <c r="D943" s="4" t="s">
        <v>10</v>
      </c>
    </row>
    <row r="944" spans="1:5">
      <c r="A944" t="n">
        <v>14735</v>
      </c>
      <c r="B944" s="40" t="n">
        <v>58</v>
      </c>
      <c r="C944" s="7" t="n">
        <v>255</v>
      </c>
      <c r="D944" s="7" t="n">
        <v>0</v>
      </c>
    </row>
    <row r="945" spans="1:17">
      <c r="A945" t="s">
        <v>4</v>
      </c>
      <c r="B945" s="4" t="s">
        <v>5</v>
      </c>
      <c r="C945" s="4" t="s">
        <v>13</v>
      </c>
      <c r="D945" s="4" t="s">
        <v>10</v>
      </c>
      <c r="E945" s="4" t="s">
        <v>10</v>
      </c>
      <c r="F945" s="4" t="s">
        <v>10</v>
      </c>
      <c r="G945" s="4" t="s">
        <v>10</v>
      </c>
      <c r="H945" s="4" t="s">
        <v>13</v>
      </c>
    </row>
    <row r="946" spans="1:17">
      <c r="A946" t="n">
        <v>14739</v>
      </c>
      <c r="B946" s="36" t="n">
        <v>25</v>
      </c>
      <c r="C946" s="7" t="n">
        <v>5</v>
      </c>
      <c r="D946" s="7" t="n">
        <v>65535</v>
      </c>
      <c r="E946" s="7" t="n">
        <v>160</v>
      </c>
      <c r="F946" s="7" t="n">
        <v>65535</v>
      </c>
      <c r="G946" s="7" t="n">
        <v>65535</v>
      </c>
      <c r="H946" s="7" t="n">
        <v>0</v>
      </c>
    </row>
    <row r="947" spans="1:17">
      <c r="A947" t="s">
        <v>4</v>
      </c>
      <c r="B947" s="4" t="s">
        <v>5</v>
      </c>
      <c r="C947" s="4" t="s">
        <v>10</v>
      </c>
      <c r="D947" s="4" t="s">
        <v>13</v>
      </c>
      <c r="E947" s="4" t="s">
        <v>13</v>
      </c>
      <c r="F947" s="4" t="s">
        <v>13</v>
      </c>
      <c r="G947" s="4" t="s">
        <v>104</v>
      </c>
      <c r="H947" s="4" t="s">
        <v>13</v>
      </c>
      <c r="I947" s="4" t="s">
        <v>13</v>
      </c>
      <c r="J947" s="4" t="s">
        <v>13</v>
      </c>
      <c r="K947" s="4" t="s">
        <v>13</v>
      </c>
    </row>
    <row r="948" spans="1:17">
      <c r="A948" t="n">
        <v>14750</v>
      </c>
      <c r="B948" s="37" t="n">
        <v>24</v>
      </c>
      <c r="C948" s="7" t="n">
        <v>65533</v>
      </c>
      <c r="D948" s="7" t="n">
        <v>11</v>
      </c>
      <c r="E948" s="7" t="n">
        <v>6</v>
      </c>
      <c r="F948" s="7" t="n">
        <v>8</v>
      </c>
      <c r="G948" s="7" t="s">
        <v>133</v>
      </c>
      <c r="H948" s="7" t="n">
        <v>6</v>
      </c>
      <c r="I948" s="7" t="n">
        <v>8</v>
      </c>
      <c r="J948" s="7" t="n">
        <v>2</v>
      </c>
      <c r="K948" s="7" t="n">
        <v>0</v>
      </c>
    </row>
    <row r="949" spans="1:17">
      <c r="A949" t="s">
        <v>4</v>
      </c>
      <c r="B949" s="4" t="s">
        <v>5</v>
      </c>
      <c r="C949" s="4" t="s">
        <v>13</v>
      </c>
      <c r="D949" s="4" t="s">
        <v>13</v>
      </c>
      <c r="E949" s="4" t="s">
        <v>9</v>
      </c>
      <c r="F949" s="4" t="s">
        <v>13</v>
      </c>
      <c r="G949" s="4" t="s">
        <v>13</v>
      </c>
    </row>
    <row r="950" spans="1:17">
      <c r="A950" t="n">
        <v>14781</v>
      </c>
      <c r="B950" s="49" t="n">
        <v>18</v>
      </c>
      <c r="C950" s="7" t="n">
        <v>0</v>
      </c>
      <c r="D950" s="7" t="n">
        <v>0</v>
      </c>
      <c r="E950" s="7" t="n">
        <v>0</v>
      </c>
      <c r="F950" s="7" t="n">
        <v>19</v>
      </c>
      <c r="G950" s="7" t="n">
        <v>1</v>
      </c>
    </row>
    <row r="951" spans="1:17">
      <c r="A951" t="s">
        <v>4</v>
      </c>
      <c r="B951" s="4" t="s">
        <v>5</v>
      </c>
      <c r="C951" s="4" t="s">
        <v>13</v>
      </c>
      <c r="D951" s="4" t="s">
        <v>13</v>
      </c>
      <c r="E951" s="4" t="s">
        <v>10</v>
      </c>
      <c r="F951" s="4" t="s">
        <v>27</v>
      </c>
    </row>
    <row r="952" spans="1:17">
      <c r="A952" t="n">
        <v>14790</v>
      </c>
      <c r="B952" s="50" t="n">
        <v>107</v>
      </c>
      <c r="C952" s="7" t="n">
        <v>0</v>
      </c>
      <c r="D952" s="7" t="n">
        <v>0</v>
      </c>
      <c r="E952" s="7" t="n">
        <v>0</v>
      </c>
      <c r="F952" s="7" t="n">
        <v>32</v>
      </c>
    </row>
    <row r="953" spans="1:17">
      <c r="A953" t="s">
        <v>4</v>
      </c>
      <c r="B953" s="4" t="s">
        <v>5</v>
      </c>
      <c r="C953" s="4" t="s">
        <v>13</v>
      </c>
      <c r="D953" s="4" t="s">
        <v>13</v>
      </c>
      <c r="E953" s="4" t="s">
        <v>6</v>
      </c>
      <c r="F953" s="4" t="s">
        <v>10</v>
      </c>
    </row>
    <row r="954" spans="1:17">
      <c r="A954" t="n">
        <v>14799</v>
      </c>
      <c r="B954" s="50" t="n">
        <v>107</v>
      </c>
      <c r="C954" s="7" t="n">
        <v>1</v>
      </c>
      <c r="D954" s="7" t="n">
        <v>0</v>
      </c>
      <c r="E954" s="7" t="s">
        <v>134</v>
      </c>
      <c r="F954" s="7" t="n">
        <v>1</v>
      </c>
    </row>
    <row r="955" spans="1:17">
      <c r="A955" t="s">
        <v>4</v>
      </c>
      <c r="B955" s="4" t="s">
        <v>5</v>
      </c>
      <c r="C955" s="4" t="s">
        <v>13</v>
      </c>
      <c r="D955" s="4" t="s">
        <v>13</v>
      </c>
      <c r="E955" s="4" t="s">
        <v>6</v>
      </c>
      <c r="F955" s="4" t="s">
        <v>10</v>
      </c>
    </row>
    <row r="956" spans="1:17">
      <c r="A956" t="n">
        <v>14808</v>
      </c>
      <c r="B956" s="50" t="n">
        <v>107</v>
      </c>
      <c r="C956" s="7" t="n">
        <v>1</v>
      </c>
      <c r="D956" s="7" t="n">
        <v>0</v>
      </c>
      <c r="E956" s="7" t="s">
        <v>135</v>
      </c>
      <c r="F956" s="7" t="n">
        <v>2</v>
      </c>
    </row>
    <row r="957" spans="1:17">
      <c r="A957" t="s">
        <v>4</v>
      </c>
      <c r="B957" s="4" t="s">
        <v>5</v>
      </c>
      <c r="C957" s="4" t="s">
        <v>13</v>
      </c>
      <c r="D957" s="4" t="s">
        <v>13</v>
      </c>
      <c r="E957" s="4" t="s">
        <v>13</v>
      </c>
      <c r="F957" s="4" t="s">
        <v>10</v>
      </c>
      <c r="G957" s="4" t="s">
        <v>10</v>
      </c>
      <c r="H957" s="4" t="s">
        <v>13</v>
      </c>
    </row>
    <row r="958" spans="1:17">
      <c r="A958" t="n">
        <v>14816</v>
      </c>
      <c r="B958" s="50" t="n">
        <v>107</v>
      </c>
      <c r="C958" s="7" t="n">
        <v>2</v>
      </c>
      <c r="D958" s="7" t="n">
        <v>0</v>
      </c>
      <c r="E958" s="7" t="n">
        <v>1</v>
      </c>
      <c r="F958" s="7" t="n">
        <v>65535</v>
      </c>
      <c r="G958" s="7" t="n">
        <v>65535</v>
      </c>
      <c r="H958" s="7" t="n">
        <v>0</v>
      </c>
    </row>
    <row r="959" spans="1:17">
      <c r="A959" t="s">
        <v>4</v>
      </c>
      <c r="B959" s="4" t="s">
        <v>5</v>
      </c>
      <c r="C959" s="4" t="s">
        <v>13</v>
      </c>
      <c r="D959" s="4" t="s">
        <v>13</v>
      </c>
      <c r="E959" s="4" t="s">
        <v>13</v>
      </c>
    </row>
    <row r="960" spans="1:17">
      <c r="A960" t="n">
        <v>14825</v>
      </c>
      <c r="B960" s="50" t="n">
        <v>107</v>
      </c>
      <c r="C960" s="7" t="n">
        <v>4</v>
      </c>
      <c r="D960" s="7" t="n">
        <v>0</v>
      </c>
      <c r="E960" s="7" t="n">
        <v>0</v>
      </c>
    </row>
    <row r="961" spans="1:11">
      <c r="A961" t="s">
        <v>4</v>
      </c>
      <c r="B961" s="4" t="s">
        <v>5</v>
      </c>
      <c r="C961" s="4" t="s">
        <v>13</v>
      </c>
      <c r="D961" s="4" t="s">
        <v>13</v>
      </c>
    </row>
    <row r="962" spans="1:11">
      <c r="A962" t="n">
        <v>14829</v>
      </c>
      <c r="B962" s="50" t="n">
        <v>107</v>
      </c>
      <c r="C962" s="7" t="n">
        <v>3</v>
      </c>
      <c r="D962" s="7" t="n">
        <v>0</v>
      </c>
    </row>
    <row r="963" spans="1:11">
      <c r="A963" t="s">
        <v>4</v>
      </c>
      <c r="B963" s="4" t="s">
        <v>5</v>
      </c>
      <c r="C963" s="4" t="s">
        <v>13</v>
      </c>
    </row>
    <row r="964" spans="1:11">
      <c r="A964" t="n">
        <v>14832</v>
      </c>
      <c r="B964" s="39" t="n">
        <v>27</v>
      </c>
      <c r="C964" s="7" t="n">
        <v>0</v>
      </c>
    </row>
    <row r="965" spans="1:11">
      <c r="A965" t="s">
        <v>4</v>
      </c>
      <c r="B965" s="4" t="s">
        <v>5</v>
      </c>
      <c r="C965" s="4" t="s">
        <v>13</v>
      </c>
      <c r="D965" s="4" t="s">
        <v>10</v>
      </c>
      <c r="E965" s="4" t="s">
        <v>10</v>
      </c>
      <c r="F965" s="4" t="s">
        <v>10</v>
      </c>
      <c r="G965" s="4" t="s">
        <v>10</v>
      </c>
      <c r="H965" s="4" t="s">
        <v>13</v>
      </c>
    </row>
    <row r="966" spans="1:11">
      <c r="A966" t="n">
        <v>14834</v>
      </c>
      <c r="B966" s="36" t="n">
        <v>25</v>
      </c>
      <c r="C966" s="7" t="n">
        <v>5</v>
      </c>
      <c r="D966" s="7" t="n">
        <v>65535</v>
      </c>
      <c r="E966" s="7" t="n">
        <v>65535</v>
      </c>
      <c r="F966" s="7" t="n">
        <v>65535</v>
      </c>
      <c r="G966" s="7" t="n">
        <v>65535</v>
      </c>
      <c r="H966" s="7" t="n">
        <v>0</v>
      </c>
    </row>
    <row r="967" spans="1:11">
      <c r="A967" t="s">
        <v>4</v>
      </c>
      <c r="B967" s="4" t="s">
        <v>5</v>
      </c>
      <c r="C967" s="4" t="s">
        <v>13</v>
      </c>
      <c r="D967" s="4" t="s">
        <v>13</v>
      </c>
      <c r="E967" s="4" t="s">
        <v>13</v>
      </c>
      <c r="F967" s="4" t="s">
        <v>13</v>
      </c>
      <c r="G967" s="4" t="s">
        <v>10</v>
      </c>
      <c r="H967" s="4" t="s">
        <v>26</v>
      </c>
      <c r="I967" s="4" t="s">
        <v>26</v>
      </c>
    </row>
    <row r="968" spans="1:11">
      <c r="A968" t="n">
        <v>14845</v>
      </c>
      <c r="B968" s="51" t="n">
        <v>6</v>
      </c>
      <c r="C968" s="7" t="n">
        <v>35</v>
      </c>
      <c r="D968" s="7" t="n">
        <v>0</v>
      </c>
      <c r="E968" s="7" t="n">
        <v>1</v>
      </c>
      <c r="F968" s="7" t="n">
        <v>1</v>
      </c>
      <c r="G968" s="7" t="n">
        <v>1</v>
      </c>
      <c r="H968" s="14" t="n">
        <f t="normal" ca="1">A970</f>
        <v>0</v>
      </c>
      <c r="I968" s="14" t="n">
        <f t="normal" ca="1">A1000</f>
        <v>0</v>
      </c>
    </row>
    <row r="969" spans="1:11">
      <c r="A969" t="s">
        <v>4</v>
      </c>
      <c r="B969" s="4" t="s">
        <v>5</v>
      </c>
      <c r="C969" s="4" t="s">
        <v>13</v>
      </c>
      <c r="D969" s="4" t="s">
        <v>10</v>
      </c>
      <c r="E969" s="4" t="s">
        <v>27</v>
      </c>
    </row>
    <row r="970" spans="1:11">
      <c r="A970" t="n">
        <v>14860</v>
      </c>
      <c r="B970" s="40" t="n">
        <v>58</v>
      </c>
      <c r="C970" s="7" t="n">
        <v>100</v>
      </c>
      <c r="D970" s="7" t="n">
        <v>300</v>
      </c>
      <c r="E970" s="7" t="n">
        <v>0.300000011920929</v>
      </c>
    </row>
    <row r="971" spans="1:11">
      <c r="A971" t="s">
        <v>4</v>
      </c>
      <c r="B971" s="4" t="s">
        <v>5</v>
      </c>
      <c r="C971" s="4" t="s">
        <v>13</v>
      </c>
      <c r="D971" s="4" t="s">
        <v>10</v>
      </c>
    </row>
    <row r="972" spans="1:11">
      <c r="A972" t="n">
        <v>14868</v>
      </c>
      <c r="B972" s="40" t="n">
        <v>58</v>
      </c>
      <c r="C972" s="7" t="n">
        <v>255</v>
      </c>
      <c r="D972" s="7" t="n">
        <v>0</v>
      </c>
    </row>
    <row r="973" spans="1:11">
      <c r="A973" t="s">
        <v>4</v>
      </c>
      <c r="B973" s="4" t="s">
        <v>5</v>
      </c>
      <c r="C973" s="4" t="s">
        <v>10</v>
      </c>
    </row>
    <row r="974" spans="1:11">
      <c r="A974" t="n">
        <v>14872</v>
      </c>
      <c r="B974" s="43" t="n">
        <v>16</v>
      </c>
      <c r="C974" s="7" t="n">
        <v>500</v>
      </c>
    </row>
    <row r="975" spans="1:11">
      <c r="A975" t="s">
        <v>4</v>
      </c>
      <c r="B975" s="4" t="s">
        <v>5</v>
      </c>
      <c r="C975" s="4" t="s">
        <v>6</v>
      </c>
      <c r="D975" s="4" t="s">
        <v>6</v>
      </c>
    </row>
    <row r="976" spans="1:11">
      <c r="A976" t="n">
        <v>14875</v>
      </c>
      <c r="B976" s="52" t="n">
        <v>70</v>
      </c>
      <c r="C976" s="7" t="s">
        <v>44</v>
      </c>
      <c r="D976" s="7" t="s">
        <v>136</v>
      </c>
    </row>
    <row r="977" spans="1:9">
      <c r="A977" t="s">
        <v>4</v>
      </c>
      <c r="B977" s="4" t="s">
        <v>5</v>
      </c>
      <c r="C977" s="4" t="s">
        <v>10</v>
      </c>
    </row>
    <row r="978" spans="1:9">
      <c r="A978" t="n">
        <v>14888</v>
      </c>
      <c r="B978" s="43" t="n">
        <v>16</v>
      </c>
      <c r="C978" s="7" t="n">
        <v>1200</v>
      </c>
    </row>
    <row r="979" spans="1:9">
      <c r="A979" t="s">
        <v>4</v>
      </c>
      <c r="B979" s="4" t="s">
        <v>5</v>
      </c>
      <c r="C979" s="4" t="s">
        <v>13</v>
      </c>
    </row>
    <row r="980" spans="1:9">
      <c r="A980" t="n">
        <v>14891</v>
      </c>
      <c r="B980" s="32" t="n">
        <v>64</v>
      </c>
      <c r="C980" s="7" t="n">
        <v>14</v>
      </c>
    </row>
    <row r="981" spans="1:9">
      <c r="A981" t="s">
        <v>4</v>
      </c>
      <c r="B981" s="4" t="s">
        <v>5</v>
      </c>
    </row>
    <row r="982" spans="1:9">
      <c r="A982" t="n">
        <v>14893</v>
      </c>
      <c r="B982" s="5" t="n">
        <v>1</v>
      </c>
    </row>
    <row r="983" spans="1:9">
      <c r="A983" t="s">
        <v>4</v>
      </c>
      <c r="B983" s="4" t="s">
        <v>5</v>
      </c>
      <c r="C983" s="4" t="s">
        <v>13</v>
      </c>
      <c r="D983" s="4" t="s">
        <v>13</v>
      </c>
      <c r="E983" s="4" t="s">
        <v>13</v>
      </c>
      <c r="F983" s="4" t="s">
        <v>13</v>
      </c>
    </row>
    <row r="984" spans="1:9">
      <c r="A984" t="n">
        <v>14894</v>
      </c>
      <c r="B984" s="9" t="n">
        <v>14</v>
      </c>
      <c r="C984" s="7" t="n">
        <v>0</v>
      </c>
      <c r="D984" s="7" t="n">
        <v>16</v>
      </c>
      <c r="E984" s="7" t="n">
        <v>0</v>
      </c>
      <c r="F984" s="7" t="n">
        <v>0</v>
      </c>
    </row>
    <row r="985" spans="1:9">
      <c r="A985" t="s">
        <v>4</v>
      </c>
      <c r="B985" s="4" t="s">
        <v>5</v>
      </c>
      <c r="C985" s="4" t="s">
        <v>13</v>
      </c>
    </row>
    <row r="986" spans="1:9">
      <c r="A986" t="n">
        <v>14899</v>
      </c>
      <c r="B986" s="32" t="n">
        <v>64</v>
      </c>
      <c r="C986" s="7" t="n">
        <v>18</v>
      </c>
    </row>
    <row r="987" spans="1:9">
      <c r="A987" t="s">
        <v>4</v>
      </c>
      <c r="B987" s="4" t="s">
        <v>5</v>
      </c>
      <c r="C987" s="4" t="s">
        <v>13</v>
      </c>
      <c r="D987" s="4" t="s">
        <v>10</v>
      </c>
    </row>
    <row r="988" spans="1:9">
      <c r="A988" t="n">
        <v>14901</v>
      </c>
      <c r="B988" s="32" t="n">
        <v>64</v>
      </c>
      <c r="C988" s="7" t="n">
        <v>0</v>
      </c>
      <c r="D988" s="7" t="n">
        <v>8</v>
      </c>
    </row>
    <row r="989" spans="1:9">
      <c r="A989" t="s">
        <v>4</v>
      </c>
      <c r="B989" s="4" t="s">
        <v>5</v>
      </c>
      <c r="C989" s="4" t="s">
        <v>13</v>
      </c>
      <c r="D989" s="4" t="s">
        <v>10</v>
      </c>
    </row>
    <row r="990" spans="1:9">
      <c r="A990" t="n">
        <v>14905</v>
      </c>
      <c r="B990" s="32" t="n">
        <v>64</v>
      </c>
      <c r="C990" s="7" t="n">
        <v>0</v>
      </c>
      <c r="D990" s="7" t="n">
        <v>9</v>
      </c>
    </row>
    <row r="991" spans="1:9">
      <c r="A991" t="s">
        <v>4</v>
      </c>
      <c r="B991" s="4" t="s">
        <v>5</v>
      </c>
      <c r="C991" s="4" t="s">
        <v>13</v>
      </c>
      <c r="D991" s="4" t="s">
        <v>10</v>
      </c>
      <c r="E991" s="4" t="s">
        <v>10</v>
      </c>
      <c r="F991" s="4" t="s">
        <v>13</v>
      </c>
      <c r="G991" s="4" t="s">
        <v>9</v>
      </c>
    </row>
    <row r="992" spans="1:9">
      <c r="A992" t="n">
        <v>14909</v>
      </c>
      <c r="B992" s="53" t="n">
        <v>95</v>
      </c>
      <c r="C992" s="7" t="n">
        <v>0</v>
      </c>
      <c r="D992" s="7" t="n">
        <v>8</v>
      </c>
      <c r="E992" s="7" t="n">
        <v>9</v>
      </c>
      <c r="F992" s="7" t="n">
        <v>255</v>
      </c>
      <c r="G992" s="7" t="n">
        <v>0</v>
      </c>
    </row>
    <row r="993" spans="1:7">
      <c r="A993" t="s">
        <v>4</v>
      </c>
      <c r="B993" s="4" t="s">
        <v>5</v>
      </c>
      <c r="C993" s="4" t="s">
        <v>9</v>
      </c>
    </row>
    <row r="994" spans="1:7">
      <c r="A994" t="n">
        <v>14920</v>
      </c>
      <c r="B994" s="45" t="n">
        <v>15</v>
      </c>
      <c r="C994" s="7" t="n">
        <v>4096</v>
      </c>
    </row>
    <row r="995" spans="1:7">
      <c r="A995" t="s">
        <v>4</v>
      </c>
      <c r="B995" s="4" t="s">
        <v>5</v>
      </c>
      <c r="C995" s="4" t="s">
        <v>13</v>
      </c>
      <c r="D995" s="4" t="s">
        <v>9</v>
      </c>
      <c r="E995" s="4" t="s">
        <v>13</v>
      </c>
      <c r="F995" s="4" t="s">
        <v>13</v>
      </c>
      <c r="G995" s="4" t="s">
        <v>9</v>
      </c>
      <c r="H995" s="4" t="s">
        <v>13</v>
      </c>
      <c r="I995" s="4" t="s">
        <v>9</v>
      </c>
      <c r="J995" s="4" t="s">
        <v>13</v>
      </c>
    </row>
    <row r="996" spans="1:7">
      <c r="A996" t="n">
        <v>14925</v>
      </c>
      <c r="B996" s="54" t="n">
        <v>33</v>
      </c>
      <c r="C996" s="7" t="n">
        <v>0</v>
      </c>
      <c r="D996" s="7" t="n">
        <v>4</v>
      </c>
      <c r="E996" s="7" t="n">
        <v>0</v>
      </c>
      <c r="F996" s="7" t="n">
        <v>0</v>
      </c>
      <c r="G996" s="7" t="n">
        <v>-1</v>
      </c>
      <c r="H996" s="7" t="n">
        <v>0</v>
      </c>
      <c r="I996" s="7" t="n">
        <v>-1</v>
      </c>
      <c r="J996" s="7" t="n">
        <v>0</v>
      </c>
    </row>
    <row r="997" spans="1:7">
      <c r="A997" t="s">
        <v>4</v>
      </c>
      <c r="B997" s="4" t="s">
        <v>5</v>
      </c>
      <c r="C997" s="4" t="s">
        <v>26</v>
      </c>
    </row>
    <row r="998" spans="1:7">
      <c r="A998" t="n">
        <v>14943</v>
      </c>
      <c r="B998" s="16" t="n">
        <v>3</v>
      </c>
      <c r="C998" s="14" t="n">
        <f t="normal" ca="1">A1020</f>
        <v>0</v>
      </c>
    </row>
    <row r="999" spans="1:7">
      <c r="A999" t="s">
        <v>4</v>
      </c>
      <c r="B999" s="4" t="s">
        <v>5</v>
      </c>
      <c r="C999" s="4" t="s">
        <v>13</v>
      </c>
      <c r="D999" s="4" t="s">
        <v>10</v>
      </c>
      <c r="E999" s="4" t="s">
        <v>27</v>
      </c>
    </row>
    <row r="1000" spans="1:7">
      <c r="A1000" t="n">
        <v>14948</v>
      </c>
      <c r="B1000" s="40" t="n">
        <v>58</v>
      </c>
      <c r="C1000" s="7" t="n">
        <v>100</v>
      </c>
      <c r="D1000" s="7" t="n">
        <v>300</v>
      </c>
      <c r="E1000" s="7" t="n">
        <v>0.300000011920929</v>
      </c>
    </row>
    <row r="1001" spans="1:7">
      <c r="A1001" t="s">
        <v>4</v>
      </c>
      <c r="B1001" s="4" t="s">
        <v>5</v>
      </c>
      <c r="C1001" s="4" t="s">
        <v>13</v>
      </c>
      <c r="D1001" s="4" t="s">
        <v>10</v>
      </c>
    </row>
    <row r="1002" spans="1:7">
      <c r="A1002" t="n">
        <v>14956</v>
      </c>
      <c r="B1002" s="40" t="n">
        <v>58</v>
      </c>
      <c r="C1002" s="7" t="n">
        <v>255</v>
      </c>
      <c r="D1002" s="7" t="n">
        <v>0</v>
      </c>
    </row>
    <row r="1003" spans="1:7">
      <c r="A1003" t="s">
        <v>4</v>
      </c>
      <c r="B1003" s="4" t="s">
        <v>5</v>
      </c>
      <c r="C1003" s="4" t="s">
        <v>13</v>
      </c>
      <c r="D1003" s="4" t="s">
        <v>6</v>
      </c>
    </row>
    <row r="1004" spans="1:7">
      <c r="A1004" t="n">
        <v>14960</v>
      </c>
      <c r="B1004" s="11" t="n">
        <v>2</v>
      </c>
      <c r="C1004" s="7" t="n">
        <v>10</v>
      </c>
      <c r="D1004" s="7" t="s">
        <v>125</v>
      </c>
    </row>
    <row r="1005" spans="1:7">
      <c r="A1005" t="s">
        <v>4</v>
      </c>
      <c r="B1005" s="4" t="s">
        <v>5</v>
      </c>
      <c r="C1005" s="4" t="s">
        <v>10</v>
      </c>
    </row>
    <row r="1006" spans="1:7">
      <c r="A1006" t="n">
        <v>14983</v>
      </c>
      <c r="B1006" s="43" t="n">
        <v>16</v>
      </c>
      <c r="C1006" s="7" t="n">
        <v>0</v>
      </c>
    </row>
    <row r="1007" spans="1:7">
      <c r="A1007" t="s">
        <v>4</v>
      </c>
      <c r="B1007" s="4" t="s">
        <v>5</v>
      </c>
      <c r="C1007" s="4" t="s">
        <v>13</v>
      </c>
      <c r="D1007" s="4" t="s">
        <v>6</v>
      </c>
    </row>
    <row r="1008" spans="1:7">
      <c r="A1008" t="n">
        <v>14986</v>
      </c>
      <c r="B1008" s="11" t="n">
        <v>2</v>
      </c>
      <c r="C1008" s="7" t="n">
        <v>10</v>
      </c>
      <c r="D1008" s="7" t="s">
        <v>126</v>
      </c>
    </row>
    <row r="1009" spans="1:10">
      <c r="A1009" t="s">
        <v>4</v>
      </c>
      <c r="B1009" s="4" t="s">
        <v>5</v>
      </c>
      <c r="C1009" s="4" t="s">
        <v>10</v>
      </c>
    </row>
    <row r="1010" spans="1:10">
      <c r="A1010" t="n">
        <v>15004</v>
      </c>
      <c r="B1010" s="43" t="n">
        <v>16</v>
      </c>
      <c r="C1010" s="7" t="n">
        <v>0</v>
      </c>
    </row>
    <row r="1011" spans="1:10">
      <c r="A1011" t="s">
        <v>4</v>
      </c>
      <c r="B1011" s="4" t="s">
        <v>5</v>
      </c>
      <c r="C1011" s="4" t="s">
        <v>13</v>
      </c>
      <c r="D1011" s="4" t="s">
        <v>6</v>
      </c>
    </row>
    <row r="1012" spans="1:10">
      <c r="A1012" t="n">
        <v>15007</v>
      </c>
      <c r="B1012" s="11" t="n">
        <v>2</v>
      </c>
      <c r="C1012" s="7" t="n">
        <v>10</v>
      </c>
      <c r="D1012" s="7" t="s">
        <v>127</v>
      </c>
    </row>
    <row r="1013" spans="1:10">
      <c r="A1013" t="s">
        <v>4</v>
      </c>
      <c r="B1013" s="4" t="s">
        <v>5</v>
      </c>
      <c r="C1013" s="4" t="s">
        <v>10</v>
      </c>
    </row>
    <row r="1014" spans="1:10">
      <c r="A1014" t="n">
        <v>15026</v>
      </c>
      <c r="B1014" s="43" t="n">
        <v>16</v>
      </c>
      <c r="C1014" s="7" t="n">
        <v>0</v>
      </c>
    </row>
    <row r="1015" spans="1:10">
      <c r="A1015" t="s">
        <v>4</v>
      </c>
      <c r="B1015" s="4" t="s">
        <v>5</v>
      </c>
      <c r="C1015" s="4" t="s">
        <v>13</v>
      </c>
    </row>
    <row r="1016" spans="1:10">
      <c r="A1016" t="n">
        <v>15029</v>
      </c>
      <c r="B1016" s="47" t="n">
        <v>23</v>
      </c>
      <c r="C1016" s="7" t="n">
        <v>20</v>
      </c>
    </row>
    <row r="1017" spans="1:10">
      <c r="A1017" t="s">
        <v>4</v>
      </c>
      <c r="B1017" s="4" t="s">
        <v>5</v>
      </c>
      <c r="C1017" s="4" t="s">
        <v>26</v>
      </c>
    </row>
    <row r="1018" spans="1:10">
      <c r="A1018" t="n">
        <v>15031</v>
      </c>
      <c r="B1018" s="16" t="n">
        <v>3</v>
      </c>
      <c r="C1018" s="14" t="n">
        <f t="normal" ca="1">A1020</f>
        <v>0</v>
      </c>
    </row>
    <row r="1019" spans="1:10">
      <c r="A1019" t="s">
        <v>4</v>
      </c>
      <c r="B1019" s="4" t="s">
        <v>5</v>
      </c>
      <c r="C1019" s="4" t="s">
        <v>26</v>
      </c>
    </row>
    <row r="1020" spans="1:10">
      <c r="A1020" t="n">
        <v>15036</v>
      </c>
      <c r="B1020" s="16" t="n">
        <v>3</v>
      </c>
      <c r="C1020" s="14" t="n">
        <f t="normal" ca="1">A1048</f>
        <v>0</v>
      </c>
    </row>
    <row r="1021" spans="1:10">
      <c r="A1021" t="s">
        <v>4</v>
      </c>
      <c r="B1021" s="4" t="s">
        <v>5</v>
      </c>
      <c r="C1021" s="4" t="s">
        <v>13</v>
      </c>
      <c r="D1021" s="4" t="s">
        <v>10</v>
      </c>
      <c r="E1021" s="4" t="s">
        <v>10</v>
      </c>
      <c r="F1021" s="4" t="s">
        <v>10</v>
      </c>
      <c r="G1021" s="4" t="s">
        <v>10</v>
      </c>
      <c r="H1021" s="4" t="s">
        <v>13</v>
      </c>
    </row>
    <row r="1022" spans="1:10">
      <c r="A1022" t="n">
        <v>15041</v>
      </c>
      <c r="B1022" s="36" t="n">
        <v>25</v>
      </c>
      <c r="C1022" s="7" t="n">
        <v>5</v>
      </c>
      <c r="D1022" s="7" t="n">
        <v>65535</v>
      </c>
      <c r="E1022" s="7" t="n">
        <v>500</v>
      </c>
      <c r="F1022" s="7" t="n">
        <v>800</v>
      </c>
      <c r="G1022" s="7" t="n">
        <v>140</v>
      </c>
      <c r="H1022" s="7" t="n">
        <v>0</v>
      </c>
    </row>
    <row r="1023" spans="1:10">
      <c r="A1023" t="s">
        <v>4</v>
      </c>
      <c r="B1023" s="4" t="s">
        <v>5</v>
      </c>
      <c r="C1023" s="4" t="s">
        <v>10</v>
      </c>
      <c r="D1023" s="4" t="s">
        <v>13</v>
      </c>
      <c r="E1023" s="4" t="s">
        <v>104</v>
      </c>
      <c r="F1023" s="4" t="s">
        <v>13</v>
      </c>
      <c r="G1023" s="4" t="s">
        <v>13</v>
      </c>
    </row>
    <row r="1024" spans="1:10">
      <c r="A1024" t="n">
        <v>15052</v>
      </c>
      <c r="B1024" s="37" t="n">
        <v>24</v>
      </c>
      <c r="C1024" s="7" t="n">
        <v>65533</v>
      </c>
      <c r="D1024" s="7" t="n">
        <v>11</v>
      </c>
      <c r="E1024" s="7" t="s">
        <v>137</v>
      </c>
      <c r="F1024" s="7" t="n">
        <v>2</v>
      </c>
      <c r="G1024" s="7" t="n">
        <v>0</v>
      </c>
    </row>
    <row r="1025" spans="1:8">
      <c r="A1025" t="s">
        <v>4</v>
      </c>
      <c r="B1025" s="4" t="s">
        <v>5</v>
      </c>
    </row>
    <row r="1026" spans="1:8">
      <c r="A1026" t="n">
        <v>15121</v>
      </c>
      <c r="B1026" s="38" t="n">
        <v>28</v>
      </c>
    </row>
    <row r="1027" spans="1:8">
      <c r="A1027" t="s">
        <v>4</v>
      </c>
      <c r="B1027" s="4" t="s">
        <v>5</v>
      </c>
      <c r="C1027" s="4" t="s">
        <v>13</v>
      </c>
    </row>
    <row r="1028" spans="1:8">
      <c r="A1028" t="n">
        <v>15122</v>
      </c>
      <c r="B1028" s="39" t="n">
        <v>27</v>
      </c>
      <c r="C1028" s="7" t="n">
        <v>0</v>
      </c>
    </row>
    <row r="1029" spans="1:8">
      <c r="A1029" t="s">
        <v>4</v>
      </c>
      <c r="B1029" s="4" t="s">
        <v>5</v>
      </c>
      <c r="C1029" s="4" t="s">
        <v>13</v>
      </c>
    </row>
    <row r="1030" spans="1:8">
      <c r="A1030" t="n">
        <v>15124</v>
      </c>
      <c r="B1030" s="39" t="n">
        <v>27</v>
      </c>
      <c r="C1030" s="7" t="n">
        <v>1</v>
      </c>
    </row>
    <row r="1031" spans="1:8">
      <c r="A1031" t="s">
        <v>4</v>
      </c>
      <c r="B1031" s="4" t="s">
        <v>5</v>
      </c>
      <c r="C1031" s="4" t="s">
        <v>13</v>
      </c>
      <c r="D1031" s="4" t="s">
        <v>10</v>
      </c>
      <c r="E1031" s="4" t="s">
        <v>10</v>
      </c>
      <c r="F1031" s="4" t="s">
        <v>10</v>
      </c>
      <c r="G1031" s="4" t="s">
        <v>10</v>
      </c>
      <c r="H1031" s="4" t="s">
        <v>13</v>
      </c>
    </row>
    <row r="1032" spans="1:8">
      <c r="A1032" t="n">
        <v>15126</v>
      </c>
      <c r="B1032" s="36" t="n">
        <v>25</v>
      </c>
      <c r="C1032" s="7" t="n">
        <v>5</v>
      </c>
      <c r="D1032" s="7" t="n">
        <v>65535</v>
      </c>
      <c r="E1032" s="7" t="n">
        <v>65535</v>
      </c>
      <c r="F1032" s="7" t="n">
        <v>65535</v>
      </c>
      <c r="G1032" s="7" t="n">
        <v>65535</v>
      </c>
      <c r="H1032" s="7" t="n">
        <v>0</v>
      </c>
    </row>
    <row r="1033" spans="1:8">
      <c r="A1033" t="s">
        <v>4</v>
      </c>
      <c r="B1033" s="4" t="s">
        <v>5</v>
      </c>
      <c r="C1033" s="4" t="s">
        <v>13</v>
      </c>
      <c r="D1033" s="4" t="s">
        <v>6</v>
      </c>
    </row>
    <row r="1034" spans="1:8">
      <c r="A1034" t="n">
        <v>15137</v>
      </c>
      <c r="B1034" s="11" t="n">
        <v>2</v>
      </c>
      <c r="C1034" s="7" t="n">
        <v>10</v>
      </c>
      <c r="D1034" s="7" t="s">
        <v>125</v>
      </c>
    </row>
    <row r="1035" spans="1:8">
      <c r="A1035" t="s">
        <v>4</v>
      </c>
      <c r="B1035" s="4" t="s">
        <v>5</v>
      </c>
      <c r="C1035" s="4" t="s">
        <v>10</v>
      </c>
    </row>
    <row r="1036" spans="1:8">
      <c r="A1036" t="n">
        <v>15160</v>
      </c>
      <c r="B1036" s="43" t="n">
        <v>16</v>
      </c>
      <c r="C1036" s="7" t="n">
        <v>0</v>
      </c>
    </row>
    <row r="1037" spans="1:8">
      <c r="A1037" t="s">
        <v>4</v>
      </c>
      <c r="B1037" s="4" t="s">
        <v>5</v>
      </c>
      <c r="C1037" s="4" t="s">
        <v>13</v>
      </c>
      <c r="D1037" s="4" t="s">
        <v>6</v>
      </c>
    </row>
    <row r="1038" spans="1:8">
      <c r="A1038" t="n">
        <v>15163</v>
      </c>
      <c r="B1038" s="11" t="n">
        <v>2</v>
      </c>
      <c r="C1038" s="7" t="n">
        <v>10</v>
      </c>
      <c r="D1038" s="7" t="s">
        <v>126</v>
      </c>
    </row>
    <row r="1039" spans="1:8">
      <c r="A1039" t="s">
        <v>4</v>
      </c>
      <c r="B1039" s="4" t="s">
        <v>5</v>
      </c>
      <c r="C1039" s="4" t="s">
        <v>10</v>
      </c>
    </row>
    <row r="1040" spans="1:8">
      <c r="A1040" t="n">
        <v>15181</v>
      </c>
      <c r="B1040" s="43" t="n">
        <v>16</v>
      </c>
      <c r="C1040" s="7" t="n">
        <v>0</v>
      </c>
    </row>
    <row r="1041" spans="1:8">
      <c r="A1041" t="s">
        <v>4</v>
      </c>
      <c r="B1041" s="4" t="s">
        <v>5</v>
      </c>
      <c r="C1041" s="4" t="s">
        <v>13</v>
      </c>
      <c r="D1041" s="4" t="s">
        <v>6</v>
      </c>
    </row>
    <row r="1042" spans="1:8">
      <c r="A1042" t="n">
        <v>15184</v>
      </c>
      <c r="B1042" s="11" t="n">
        <v>2</v>
      </c>
      <c r="C1042" s="7" t="n">
        <v>10</v>
      </c>
      <c r="D1042" s="7" t="s">
        <v>127</v>
      </c>
    </row>
    <row r="1043" spans="1:8">
      <c r="A1043" t="s">
        <v>4</v>
      </c>
      <c r="B1043" s="4" t="s">
        <v>5</v>
      </c>
      <c r="C1043" s="4" t="s">
        <v>10</v>
      </c>
    </row>
    <row r="1044" spans="1:8">
      <c r="A1044" t="n">
        <v>15203</v>
      </c>
      <c r="B1044" s="43" t="n">
        <v>16</v>
      </c>
      <c r="C1044" s="7" t="n">
        <v>0</v>
      </c>
    </row>
    <row r="1045" spans="1:8">
      <c r="A1045" t="s">
        <v>4</v>
      </c>
      <c r="B1045" s="4" t="s">
        <v>5</v>
      </c>
      <c r="C1045" s="4" t="s">
        <v>13</v>
      </c>
    </row>
    <row r="1046" spans="1:8">
      <c r="A1046" t="n">
        <v>15206</v>
      </c>
      <c r="B1046" s="47" t="n">
        <v>23</v>
      </c>
      <c r="C1046" s="7" t="n">
        <v>20</v>
      </c>
    </row>
    <row r="1047" spans="1:8">
      <c r="A1047" t="s">
        <v>4</v>
      </c>
      <c r="B1047" s="4" t="s">
        <v>5</v>
      </c>
    </row>
    <row r="1048" spans="1:8">
      <c r="A1048" t="n">
        <v>15208</v>
      </c>
      <c r="B1048" s="5" t="n">
        <v>1</v>
      </c>
    </row>
    <row r="1049" spans="1:8" s="3" customFormat="1" customHeight="0">
      <c r="A1049" s="3" t="s">
        <v>2</v>
      </c>
      <c r="B1049" s="3" t="s">
        <v>138</v>
      </c>
    </row>
    <row r="1050" spans="1:8">
      <c r="A1050" t="s">
        <v>4</v>
      </c>
      <c r="B1050" s="4" t="s">
        <v>5</v>
      </c>
      <c r="C1050" s="4" t="s">
        <v>13</v>
      </c>
      <c r="D1050" s="4" t="s">
        <v>10</v>
      </c>
    </row>
    <row r="1051" spans="1:8">
      <c r="A1051" t="n">
        <v>15212</v>
      </c>
      <c r="B1051" s="35" t="n">
        <v>22</v>
      </c>
      <c r="C1051" s="7" t="n">
        <v>0</v>
      </c>
      <c r="D1051" s="7" t="n">
        <v>0</v>
      </c>
    </row>
    <row r="1052" spans="1:8">
      <c r="A1052" t="s">
        <v>4</v>
      </c>
      <c r="B1052" s="4" t="s">
        <v>5</v>
      </c>
      <c r="C1052" s="4" t="s">
        <v>13</v>
      </c>
      <c r="D1052" s="4" t="s">
        <v>10</v>
      </c>
      <c r="E1052" s="4" t="s">
        <v>27</v>
      </c>
    </row>
    <row r="1053" spans="1:8">
      <c r="A1053" t="n">
        <v>15216</v>
      </c>
      <c r="B1053" s="40" t="n">
        <v>58</v>
      </c>
      <c r="C1053" s="7" t="n">
        <v>0</v>
      </c>
      <c r="D1053" s="7" t="n">
        <v>0</v>
      </c>
      <c r="E1053" s="7" t="n">
        <v>1</v>
      </c>
    </row>
    <row r="1054" spans="1:8">
      <c r="A1054" t="s">
        <v>4</v>
      </c>
      <c r="B1054" s="4" t="s">
        <v>5</v>
      </c>
      <c r="C1054" s="4" t="s">
        <v>6</v>
      </c>
      <c r="D1054" s="4" t="s">
        <v>6</v>
      </c>
    </row>
    <row r="1055" spans="1:8">
      <c r="A1055" t="n">
        <v>15224</v>
      </c>
      <c r="B1055" s="52" t="n">
        <v>70</v>
      </c>
      <c r="C1055" s="7" t="s">
        <v>44</v>
      </c>
      <c r="D1055" s="7" t="s">
        <v>139</v>
      </c>
    </row>
    <row r="1056" spans="1:8">
      <c r="A1056" t="s">
        <v>4</v>
      </c>
      <c r="B1056" s="4" t="s">
        <v>5</v>
      </c>
      <c r="C1056" s="4" t="s">
        <v>10</v>
      </c>
      <c r="D1056" s="4" t="s">
        <v>13</v>
      </c>
      <c r="E1056" s="4" t="s">
        <v>13</v>
      </c>
    </row>
    <row r="1057" spans="1:5">
      <c r="A1057" t="n">
        <v>15239</v>
      </c>
      <c r="B1057" s="48" t="n">
        <v>104</v>
      </c>
      <c r="C1057" s="7" t="n">
        <v>175</v>
      </c>
      <c r="D1057" s="7" t="n">
        <v>3</v>
      </c>
      <c r="E1057" s="7" t="n">
        <v>4</v>
      </c>
    </row>
    <row r="1058" spans="1:5">
      <c r="A1058" t="s">
        <v>4</v>
      </c>
      <c r="B1058" s="4" t="s">
        <v>5</v>
      </c>
    </row>
    <row r="1059" spans="1:5">
      <c r="A1059" t="n">
        <v>15244</v>
      </c>
      <c r="B1059" s="5" t="n">
        <v>1</v>
      </c>
    </row>
    <row r="1060" spans="1:5">
      <c r="A1060" t="s">
        <v>4</v>
      </c>
      <c r="B1060" s="4" t="s">
        <v>5</v>
      </c>
      <c r="C1060" s="4" t="s">
        <v>10</v>
      </c>
      <c r="D1060" s="4" t="s">
        <v>13</v>
      </c>
      <c r="E1060" s="4" t="s">
        <v>10</v>
      </c>
    </row>
    <row r="1061" spans="1:5">
      <c r="A1061" t="n">
        <v>15245</v>
      </c>
      <c r="B1061" s="48" t="n">
        <v>104</v>
      </c>
      <c r="C1061" s="7" t="n">
        <v>175</v>
      </c>
      <c r="D1061" s="7" t="n">
        <v>1</v>
      </c>
      <c r="E1061" s="7" t="n">
        <v>1</v>
      </c>
    </row>
    <row r="1062" spans="1:5">
      <c r="A1062" t="s">
        <v>4</v>
      </c>
      <c r="B1062" s="4" t="s">
        <v>5</v>
      </c>
    </row>
    <row r="1063" spans="1:5">
      <c r="A1063" t="n">
        <v>15251</v>
      </c>
      <c r="B1063" s="5" t="n">
        <v>1</v>
      </c>
    </row>
    <row r="1064" spans="1:5">
      <c r="A1064" t="s">
        <v>4</v>
      </c>
      <c r="B1064" s="4" t="s">
        <v>5</v>
      </c>
      <c r="C1064" s="4" t="s">
        <v>13</v>
      </c>
    </row>
    <row r="1065" spans="1:5">
      <c r="A1065" t="n">
        <v>15252</v>
      </c>
      <c r="B1065" s="32" t="n">
        <v>64</v>
      </c>
      <c r="C1065" s="7" t="n">
        <v>7</v>
      </c>
    </row>
    <row r="1066" spans="1:5">
      <c r="A1066" t="s">
        <v>4</v>
      </c>
      <c r="B1066" s="4" t="s">
        <v>5</v>
      </c>
      <c r="C1066" s="4" t="s">
        <v>13</v>
      </c>
      <c r="D1066" s="4" t="s">
        <v>10</v>
      </c>
      <c r="E1066" s="4" t="s">
        <v>27</v>
      </c>
      <c r="F1066" s="4" t="s">
        <v>10</v>
      </c>
      <c r="G1066" s="4" t="s">
        <v>9</v>
      </c>
      <c r="H1066" s="4" t="s">
        <v>9</v>
      </c>
      <c r="I1066" s="4" t="s">
        <v>10</v>
      </c>
      <c r="J1066" s="4" t="s">
        <v>10</v>
      </c>
      <c r="K1066" s="4" t="s">
        <v>9</v>
      </c>
      <c r="L1066" s="4" t="s">
        <v>9</v>
      </c>
      <c r="M1066" s="4" t="s">
        <v>9</v>
      </c>
      <c r="N1066" s="4" t="s">
        <v>9</v>
      </c>
      <c r="O1066" s="4" t="s">
        <v>6</v>
      </c>
    </row>
    <row r="1067" spans="1:5">
      <c r="A1067" t="n">
        <v>15254</v>
      </c>
      <c r="B1067" s="17" t="n">
        <v>50</v>
      </c>
      <c r="C1067" s="7" t="n">
        <v>0</v>
      </c>
      <c r="D1067" s="7" t="n">
        <v>12105</v>
      </c>
      <c r="E1067" s="7" t="n">
        <v>1</v>
      </c>
      <c r="F1067" s="7" t="n">
        <v>0</v>
      </c>
      <c r="G1067" s="7" t="n">
        <v>0</v>
      </c>
      <c r="H1067" s="7" t="n">
        <v>0</v>
      </c>
      <c r="I1067" s="7" t="n">
        <v>0</v>
      </c>
      <c r="J1067" s="7" t="n">
        <v>65533</v>
      </c>
      <c r="K1067" s="7" t="n">
        <v>0</v>
      </c>
      <c r="L1067" s="7" t="n">
        <v>0</v>
      </c>
      <c r="M1067" s="7" t="n">
        <v>0</v>
      </c>
      <c r="N1067" s="7" t="n">
        <v>0</v>
      </c>
      <c r="O1067" s="7" t="s">
        <v>21</v>
      </c>
    </row>
    <row r="1068" spans="1:5">
      <c r="A1068" t="s">
        <v>4</v>
      </c>
      <c r="B1068" s="4" t="s">
        <v>5</v>
      </c>
      <c r="C1068" s="4" t="s">
        <v>13</v>
      </c>
      <c r="D1068" s="4" t="s">
        <v>10</v>
      </c>
      <c r="E1068" s="4" t="s">
        <v>10</v>
      </c>
      <c r="F1068" s="4" t="s">
        <v>10</v>
      </c>
      <c r="G1068" s="4" t="s">
        <v>10</v>
      </c>
      <c r="H1068" s="4" t="s">
        <v>13</v>
      </c>
    </row>
    <row r="1069" spans="1:5">
      <c r="A1069" t="n">
        <v>15293</v>
      </c>
      <c r="B1069" s="36" t="n">
        <v>25</v>
      </c>
      <c r="C1069" s="7" t="n">
        <v>5</v>
      </c>
      <c r="D1069" s="7" t="n">
        <v>65535</v>
      </c>
      <c r="E1069" s="7" t="n">
        <v>65535</v>
      </c>
      <c r="F1069" s="7" t="n">
        <v>65535</v>
      </c>
      <c r="G1069" s="7" t="n">
        <v>65535</v>
      </c>
      <c r="H1069" s="7" t="n">
        <v>0</v>
      </c>
    </row>
    <row r="1070" spans="1:5">
      <c r="A1070" t="s">
        <v>4</v>
      </c>
      <c r="B1070" s="4" t="s">
        <v>5</v>
      </c>
      <c r="C1070" s="4" t="s">
        <v>10</v>
      </c>
      <c r="D1070" s="4" t="s">
        <v>13</v>
      </c>
      <c r="E1070" s="4" t="s">
        <v>104</v>
      </c>
      <c r="F1070" s="4" t="s">
        <v>13</v>
      </c>
      <c r="G1070" s="4" t="s">
        <v>13</v>
      </c>
    </row>
    <row r="1071" spans="1:5">
      <c r="A1071" t="n">
        <v>15304</v>
      </c>
      <c r="B1071" s="37" t="n">
        <v>24</v>
      </c>
      <c r="C1071" s="7" t="n">
        <v>65533</v>
      </c>
      <c r="D1071" s="7" t="n">
        <v>11</v>
      </c>
      <c r="E1071" s="7" t="s">
        <v>140</v>
      </c>
      <c r="F1071" s="7" t="n">
        <v>2</v>
      </c>
      <c r="G1071" s="7" t="n">
        <v>0</v>
      </c>
    </row>
    <row r="1072" spans="1:5">
      <c r="A1072" t="s">
        <v>4</v>
      </c>
      <c r="B1072" s="4" t="s">
        <v>5</v>
      </c>
    </row>
    <row r="1073" spans="1:15">
      <c r="A1073" t="n">
        <v>15329</v>
      </c>
      <c r="B1073" s="38" t="n">
        <v>28</v>
      </c>
    </row>
    <row r="1074" spans="1:15">
      <c r="A1074" t="s">
        <v>4</v>
      </c>
      <c r="B1074" s="4" t="s">
        <v>5</v>
      </c>
      <c r="C1074" s="4" t="s">
        <v>13</v>
      </c>
    </row>
    <row r="1075" spans="1:15">
      <c r="A1075" t="n">
        <v>15330</v>
      </c>
      <c r="B1075" s="39" t="n">
        <v>27</v>
      </c>
      <c r="C1075" s="7" t="n">
        <v>0</v>
      </c>
    </row>
    <row r="1076" spans="1:15">
      <c r="A1076" t="s">
        <v>4</v>
      </c>
      <c r="B1076" s="4" t="s">
        <v>5</v>
      </c>
      <c r="C1076" s="4" t="s">
        <v>13</v>
      </c>
    </row>
    <row r="1077" spans="1:15">
      <c r="A1077" t="n">
        <v>15332</v>
      </c>
      <c r="B1077" s="39" t="n">
        <v>27</v>
      </c>
      <c r="C1077" s="7" t="n">
        <v>1</v>
      </c>
    </row>
    <row r="1078" spans="1:15">
      <c r="A1078" t="s">
        <v>4</v>
      </c>
      <c r="B1078" s="4" t="s">
        <v>5</v>
      </c>
      <c r="C1078" s="4" t="s">
        <v>10</v>
      </c>
    </row>
    <row r="1079" spans="1:15">
      <c r="A1079" t="n">
        <v>15334</v>
      </c>
      <c r="B1079" s="43" t="n">
        <v>16</v>
      </c>
      <c r="C1079" s="7" t="n">
        <v>300</v>
      </c>
    </row>
    <row r="1080" spans="1:15">
      <c r="A1080" t="s">
        <v>4</v>
      </c>
      <c r="B1080" s="4" t="s">
        <v>5</v>
      </c>
      <c r="C1080" s="4" t="s">
        <v>13</v>
      </c>
      <c r="D1080" s="26" t="s">
        <v>67</v>
      </c>
      <c r="E1080" s="4" t="s">
        <v>5</v>
      </c>
      <c r="F1080" s="4" t="s">
        <v>13</v>
      </c>
      <c r="G1080" s="4" t="s">
        <v>10</v>
      </c>
      <c r="H1080" s="4" t="s">
        <v>10</v>
      </c>
      <c r="I1080" s="26" t="s">
        <v>68</v>
      </c>
      <c r="J1080" s="4" t="s">
        <v>13</v>
      </c>
      <c r="K1080" s="4" t="s">
        <v>9</v>
      </c>
      <c r="L1080" s="4" t="s">
        <v>13</v>
      </c>
      <c r="M1080" s="4" t="s">
        <v>13</v>
      </c>
      <c r="N1080" s="26" t="s">
        <v>67</v>
      </c>
      <c r="O1080" s="4" t="s">
        <v>5</v>
      </c>
      <c r="P1080" s="4" t="s">
        <v>13</v>
      </c>
      <c r="Q1080" s="4" t="s">
        <v>10</v>
      </c>
      <c r="R1080" s="4" t="s">
        <v>10</v>
      </c>
      <c r="S1080" s="26" t="s">
        <v>68</v>
      </c>
      <c r="T1080" s="4" t="s">
        <v>13</v>
      </c>
      <c r="U1080" s="4" t="s">
        <v>13</v>
      </c>
      <c r="V1080" s="4" t="s">
        <v>13</v>
      </c>
      <c r="W1080" s="4" t="s">
        <v>26</v>
      </c>
    </row>
    <row r="1081" spans="1:15">
      <c r="A1081" t="n">
        <v>15337</v>
      </c>
      <c r="B1081" s="13" t="n">
        <v>5</v>
      </c>
      <c r="C1081" s="7" t="n">
        <v>28</v>
      </c>
      <c r="D1081" s="26" t="s">
        <v>3</v>
      </c>
      <c r="E1081" s="53" t="n">
        <v>95</v>
      </c>
      <c r="F1081" s="7" t="n">
        <v>12</v>
      </c>
      <c r="G1081" s="7" t="n">
        <v>8</v>
      </c>
      <c r="H1081" s="7" t="n">
        <v>9</v>
      </c>
      <c r="I1081" s="26" t="s">
        <v>3</v>
      </c>
      <c r="J1081" s="7" t="n">
        <v>0</v>
      </c>
      <c r="K1081" s="7" t="n">
        <v>7</v>
      </c>
      <c r="L1081" s="7" t="n">
        <v>4</v>
      </c>
      <c r="M1081" s="7" t="n">
        <v>28</v>
      </c>
      <c r="N1081" s="26" t="s">
        <v>3</v>
      </c>
      <c r="O1081" s="53" t="n">
        <v>95</v>
      </c>
      <c r="P1081" s="7" t="n">
        <v>15</v>
      </c>
      <c r="Q1081" s="7" t="n">
        <v>8</v>
      </c>
      <c r="R1081" s="7" t="n">
        <v>9</v>
      </c>
      <c r="S1081" s="26" t="s">
        <v>3</v>
      </c>
      <c r="T1081" s="7" t="n">
        <v>8</v>
      </c>
      <c r="U1081" s="7" t="n">
        <v>9</v>
      </c>
      <c r="V1081" s="7" t="n">
        <v>1</v>
      </c>
      <c r="W1081" s="14" t="n">
        <f t="normal" ca="1">A1099</f>
        <v>0</v>
      </c>
    </row>
    <row r="1082" spans="1:15">
      <c r="A1082" t="s">
        <v>4</v>
      </c>
      <c r="B1082" s="4" t="s">
        <v>5</v>
      </c>
      <c r="C1082" s="4" t="s">
        <v>13</v>
      </c>
      <c r="D1082" s="4" t="s">
        <v>10</v>
      </c>
      <c r="E1082" s="4" t="s">
        <v>10</v>
      </c>
      <c r="F1082" s="4" t="s">
        <v>9</v>
      </c>
    </row>
    <row r="1083" spans="1:15">
      <c r="A1083" t="n">
        <v>15365</v>
      </c>
      <c r="B1083" s="53" t="n">
        <v>95</v>
      </c>
      <c r="C1083" s="7" t="n">
        <v>14</v>
      </c>
      <c r="D1083" s="7" t="n">
        <v>8</v>
      </c>
      <c r="E1083" s="7" t="n">
        <v>9</v>
      </c>
      <c r="F1083" s="7" t="n">
        <v>1</v>
      </c>
    </row>
    <row r="1084" spans="1:15">
      <c r="A1084" t="s">
        <v>4</v>
      </c>
      <c r="B1084" s="4" t="s">
        <v>5</v>
      </c>
      <c r="C1084" s="4" t="s">
        <v>13</v>
      </c>
      <c r="D1084" s="4" t="s">
        <v>10</v>
      </c>
      <c r="E1084" s="4" t="s">
        <v>27</v>
      </c>
      <c r="F1084" s="4" t="s">
        <v>10</v>
      </c>
      <c r="G1084" s="4" t="s">
        <v>9</v>
      </c>
      <c r="H1084" s="4" t="s">
        <v>9</v>
      </c>
      <c r="I1084" s="4" t="s">
        <v>10</v>
      </c>
      <c r="J1084" s="4" t="s">
        <v>10</v>
      </c>
      <c r="K1084" s="4" t="s">
        <v>9</v>
      </c>
      <c r="L1084" s="4" t="s">
        <v>9</v>
      </c>
      <c r="M1084" s="4" t="s">
        <v>9</v>
      </c>
      <c r="N1084" s="4" t="s">
        <v>9</v>
      </c>
      <c r="O1084" s="4" t="s">
        <v>6</v>
      </c>
    </row>
    <row r="1085" spans="1:15">
      <c r="A1085" t="n">
        <v>15375</v>
      </c>
      <c r="B1085" s="17" t="n">
        <v>50</v>
      </c>
      <c r="C1085" s="7" t="n">
        <v>0</v>
      </c>
      <c r="D1085" s="7" t="n">
        <v>12105</v>
      </c>
      <c r="E1085" s="7" t="n">
        <v>1</v>
      </c>
      <c r="F1085" s="7" t="n">
        <v>0</v>
      </c>
      <c r="G1085" s="7" t="n">
        <v>0</v>
      </c>
      <c r="H1085" s="7" t="n">
        <v>0</v>
      </c>
      <c r="I1085" s="7" t="n">
        <v>0</v>
      </c>
      <c r="J1085" s="7" t="n">
        <v>65533</v>
      </c>
      <c r="K1085" s="7" t="n">
        <v>0</v>
      </c>
      <c r="L1085" s="7" t="n">
        <v>0</v>
      </c>
      <c r="M1085" s="7" t="n">
        <v>0</v>
      </c>
      <c r="N1085" s="7" t="n">
        <v>0</v>
      </c>
      <c r="O1085" s="7" t="s">
        <v>21</v>
      </c>
    </row>
    <row r="1086" spans="1:15">
      <c r="A1086" t="s">
        <v>4</v>
      </c>
      <c r="B1086" s="4" t="s">
        <v>5</v>
      </c>
      <c r="C1086" s="4" t="s">
        <v>10</v>
      </c>
      <c r="D1086" s="4" t="s">
        <v>13</v>
      </c>
      <c r="E1086" s="4" t="s">
        <v>104</v>
      </c>
      <c r="F1086" s="4" t="s">
        <v>13</v>
      </c>
      <c r="G1086" s="4" t="s">
        <v>13</v>
      </c>
    </row>
    <row r="1087" spans="1:15">
      <c r="A1087" t="n">
        <v>15414</v>
      </c>
      <c r="B1087" s="37" t="n">
        <v>24</v>
      </c>
      <c r="C1087" s="7" t="n">
        <v>65533</v>
      </c>
      <c r="D1087" s="7" t="n">
        <v>11</v>
      </c>
      <c r="E1087" s="7" t="s">
        <v>141</v>
      </c>
      <c r="F1087" s="7" t="n">
        <v>2</v>
      </c>
      <c r="G1087" s="7" t="n">
        <v>0</v>
      </c>
    </row>
    <row r="1088" spans="1:15">
      <c r="A1088" t="s">
        <v>4</v>
      </c>
      <c r="B1088" s="4" t="s">
        <v>5</v>
      </c>
    </row>
    <row r="1089" spans="1:23">
      <c r="A1089" t="n">
        <v>15489</v>
      </c>
      <c r="B1089" s="38" t="n">
        <v>28</v>
      </c>
    </row>
    <row r="1090" spans="1:23">
      <c r="A1090" t="s">
        <v>4</v>
      </c>
      <c r="B1090" s="4" t="s">
        <v>5</v>
      </c>
      <c r="C1090" s="4" t="s">
        <v>13</v>
      </c>
    </row>
    <row r="1091" spans="1:23">
      <c r="A1091" t="n">
        <v>15490</v>
      </c>
      <c r="B1091" s="39" t="n">
        <v>27</v>
      </c>
      <c r="C1091" s="7" t="n">
        <v>0</v>
      </c>
    </row>
    <row r="1092" spans="1:23">
      <c r="A1092" t="s">
        <v>4</v>
      </c>
      <c r="B1092" s="4" t="s">
        <v>5</v>
      </c>
      <c r="C1092" s="4" t="s">
        <v>13</v>
      </c>
    </row>
    <row r="1093" spans="1:23">
      <c r="A1093" t="n">
        <v>15492</v>
      </c>
      <c r="B1093" s="39" t="n">
        <v>27</v>
      </c>
      <c r="C1093" s="7" t="n">
        <v>1</v>
      </c>
    </row>
    <row r="1094" spans="1:23">
      <c r="A1094" t="s">
        <v>4</v>
      </c>
      <c r="B1094" s="4" t="s">
        <v>5</v>
      </c>
      <c r="C1094" s="4" t="s">
        <v>10</v>
      </c>
    </row>
    <row r="1095" spans="1:23">
      <c r="A1095" t="n">
        <v>15494</v>
      </c>
      <c r="B1095" s="43" t="n">
        <v>16</v>
      </c>
      <c r="C1095" s="7" t="n">
        <v>300</v>
      </c>
    </row>
    <row r="1096" spans="1:23">
      <c r="A1096" t="s">
        <v>4</v>
      </c>
      <c r="B1096" s="4" t="s">
        <v>5</v>
      </c>
      <c r="C1096" s="4" t="s">
        <v>26</v>
      </c>
    </row>
    <row r="1097" spans="1:23">
      <c r="A1097" t="n">
        <v>15497</v>
      </c>
      <c r="B1097" s="16" t="n">
        <v>3</v>
      </c>
      <c r="C1097" s="14" t="n">
        <f t="normal" ca="1">A1123</f>
        <v>0</v>
      </c>
    </row>
    <row r="1098" spans="1:23">
      <c r="A1098" t="s">
        <v>4</v>
      </c>
      <c r="B1098" s="4" t="s">
        <v>5</v>
      </c>
      <c r="C1098" s="4" t="s">
        <v>13</v>
      </c>
      <c r="D1098" s="26" t="s">
        <v>67</v>
      </c>
      <c r="E1098" s="4" t="s">
        <v>5</v>
      </c>
      <c r="F1098" s="4" t="s">
        <v>13</v>
      </c>
      <c r="G1098" s="4" t="s">
        <v>10</v>
      </c>
      <c r="H1098" s="4" t="s">
        <v>10</v>
      </c>
      <c r="I1098" s="26" t="s">
        <v>68</v>
      </c>
      <c r="J1098" s="4" t="s">
        <v>13</v>
      </c>
      <c r="K1098" s="4" t="s">
        <v>9</v>
      </c>
      <c r="L1098" s="4" t="s">
        <v>13</v>
      </c>
      <c r="M1098" s="4" t="s">
        <v>13</v>
      </c>
      <c r="N1098" s="26" t="s">
        <v>67</v>
      </c>
      <c r="O1098" s="4" t="s">
        <v>5</v>
      </c>
      <c r="P1098" s="4" t="s">
        <v>13</v>
      </c>
      <c r="Q1098" s="4" t="s">
        <v>10</v>
      </c>
      <c r="R1098" s="4" t="s">
        <v>10</v>
      </c>
      <c r="S1098" s="26" t="s">
        <v>68</v>
      </c>
      <c r="T1098" s="4" t="s">
        <v>13</v>
      </c>
      <c r="U1098" s="4" t="s">
        <v>13</v>
      </c>
      <c r="V1098" s="4" t="s">
        <v>13</v>
      </c>
      <c r="W1098" s="4" t="s">
        <v>26</v>
      </c>
    </row>
    <row r="1099" spans="1:23">
      <c r="A1099" t="n">
        <v>15502</v>
      </c>
      <c r="B1099" s="13" t="n">
        <v>5</v>
      </c>
      <c r="C1099" s="7" t="n">
        <v>28</v>
      </c>
      <c r="D1099" s="26" t="s">
        <v>3</v>
      </c>
      <c r="E1099" s="53" t="n">
        <v>95</v>
      </c>
      <c r="F1099" s="7" t="n">
        <v>12</v>
      </c>
      <c r="G1099" s="7" t="n">
        <v>8</v>
      </c>
      <c r="H1099" s="7" t="n">
        <v>9</v>
      </c>
      <c r="I1099" s="26" t="s">
        <v>3</v>
      </c>
      <c r="J1099" s="7" t="n">
        <v>0</v>
      </c>
      <c r="K1099" s="7" t="n">
        <v>7</v>
      </c>
      <c r="L1099" s="7" t="n">
        <v>2</v>
      </c>
      <c r="M1099" s="7" t="n">
        <v>28</v>
      </c>
      <c r="N1099" s="26" t="s">
        <v>3</v>
      </c>
      <c r="O1099" s="53" t="n">
        <v>95</v>
      </c>
      <c r="P1099" s="7" t="n">
        <v>15</v>
      </c>
      <c r="Q1099" s="7" t="n">
        <v>8</v>
      </c>
      <c r="R1099" s="7" t="n">
        <v>9</v>
      </c>
      <c r="S1099" s="26" t="s">
        <v>3</v>
      </c>
      <c r="T1099" s="7" t="n">
        <v>8</v>
      </c>
      <c r="U1099" s="7" t="n">
        <v>9</v>
      </c>
      <c r="V1099" s="7" t="n">
        <v>1</v>
      </c>
      <c r="W1099" s="14" t="n">
        <f t="normal" ca="1">A1117</f>
        <v>0</v>
      </c>
    </row>
    <row r="1100" spans="1:23">
      <c r="A1100" t="s">
        <v>4</v>
      </c>
      <c r="B1100" s="4" t="s">
        <v>5</v>
      </c>
      <c r="C1100" s="4" t="s">
        <v>13</v>
      </c>
      <c r="D1100" s="4" t="s">
        <v>10</v>
      </c>
      <c r="E1100" s="4" t="s">
        <v>10</v>
      </c>
      <c r="F1100" s="4" t="s">
        <v>9</v>
      </c>
    </row>
    <row r="1101" spans="1:23">
      <c r="A1101" t="n">
        <v>15530</v>
      </c>
      <c r="B1101" s="53" t="n">
        <v>95</v>
      </c>
      <c r="C1101" s="7" t="n">
        <v>14</v>
      </c>
      <c r="D1101" s="7" t="n">
        <v>8</v>
      </c>
      <c r="E1101" s="7" t="n">
        <v>9</v>
      </c>
      <c r="F1101" s="7" t="n">
        <v>1</v>
      </c>
    </row>
    <row r="1102" spans="1:23">
      <c r="A1102" t="s">
        <v>4</v>
      </c>
      <c r="B1102" s="4" t="s">
        <v>5</v>
      </c>
      <c r="C1102" s="4" t="s">
        <v>13</v>
      </c>
      <c r="D1102" s="4" t="s">
        <v>10</v>
      </c>
      <c r="E1102" s="4" t="s">
        <v>27</v>
      </c>
      <c r="F1102" s="4" t="s">
        <v>10</v>
      </c>
      <c r="G1102" s="4" t="s">
        <v>9</v>
      </c>
      <c r="H1102" s="4" t="s">
        <v>9</v>
      </c>
      <c r="I1102" s="4" t="s">
        <v>10</v>
      </c>
      <c r="J1102" s="4" t="s">
        <v>10</v>
      </c>
      <c r="K1102" s="4" t="s">
        <v>9</v>
      </c>
      <c r="L1102" s="4" t="s">
        <v>9</v>
      </c>
      <c r="M1102" s="4" t="s">
        <v>9</v>
      </c>
      <c r="N1102" s="4" t="s">
        <v>9</v>
      </c>
      <c r="O1102" s="4" t="s">
        <v>6</v>
      </c>
    </row>
    <row r="1103" spans="1:23">
      <c r="A1103" t="n">
        <v>15540</v>
      </c>
      <c r="B1103" s="17" t="n">
        <v>50</v>
      </c>
      <c r="C1103" s="7" t="n">
        <v>0</v>
      </c>
      <c r="D1103" s="7" t="n">
        <v>12105</v>
      </c>
      <c r="E1103" s="7" t="n">
        <v>1</v>
      </c>
      <c r="F1103" s="7" t="n">
        <v>0</v>
      </c>
      <c r="G1103" s="7" t="n">
        <v>0</v>
      </c>
      <c r="H1103" s="7" t="n">
        <v>0</v>
      </c>
      <c r="I1103" s="7" t="n">
        <v>0</v>
      </c>
      <c r="J1103" s="7" t="n">
        <v>65533</v>
      </c>
      <c r="K1103" s="7" t="n">
        <v>0</v>
      </c>
      <c r="L1103" s="7" t="n">
        <v>0</v>
      </c>
      <c r="M1103" s="7" t="n">
        <v>0</v>
      </c>
      <c r="N1103" s="7" t="n">
        <v>0</v>
      </c>
      <c r="O1103" s="7" t="s">
        <v>21</v>
      </c>
    </row>
    <row r="1104" spans="1:23">
      <c r="A1104" t="s">
        <v>4</v>
      </c>
      <c r="B1104" s="4" t="s">
        <v>5</v>
      </c>
      <c r="C1104" s="4" t="s">
        <v>10</v>
      </c>
      <c r="D1104" s="4" t="s">
        <v>13</v>
      </c>
      <c r="E1104" s="4" t="s">
        <v>104</v>
      </c>
      <c r="F1104" s="4" t="s">
        <v>13</v>
      </c>
      <c r="G1104" s="4" t="s">
        <v>13</v>
      </c>
    </row>
    <row r="1105" spans="1:23">
      <c r="A1105" t="n">
        <v>15579</v>
      </c>
      <c r="B1105" s="37" t="n">
        <v>24</v>
      </c>
      <c r="C1105" s="7" t="n">
        <v>65533</v>
      </c>
      <c r="D1105" s="7" t="n">
        <v>11</v>
      </c>
      <c r="E1105" s="7" t="s">
        <v>142</v>
      </c>
      <c r="F1105" s="7" t="n">
        <v>2</v>
      </c>
      <c r="G1105" s="7" t="n">
        <v>0</v>
      </c>
    </row>
    <row r="1106" spans="1:23">
      <c r="A1106" t="s">
        <v>4</v>
      </c>
      <c r="B1106" s="4" t="s">
        <v>5</v>
      </c>
    </row>
    <row r="1107" spans="1:23">
      <c r="A1107" t="n">
        <v>15657</v>
      </c>
      <c r="B1107" s="38" t="n">
        <v>28</v>
      </c>
    </row>
    <row r="1108" spans="1:23">
      <c r="A1108" t="s">
        <v>4</v>
      </c>
      <c r="B1108" s="4" t="s">
        <v>5</v>
      </c>
      <c r="C1108" s="4" t="s">
        <v>13</v>
      </c>
    </row>
    <row r="1109" spans="1:23">
      <c r="A1109" t="n">
        <v>15658</v>
      </c>
      <c r="B1109" s="39" t="n">
        <v>27</v>
      </c>
      <c r="C1109" s="7" t="n">
        <v>0</v>
      </c>
    </row>
    <row r="1110" spans="1:23">
      <c r="A1110" t="s">
        <v>4</v>
      </c>
      <c r="B1110" s="4" t="s">
        <v>5</v>
      </c>
      <c r="C1110" s="4" t="s">
        <v>13</v>
      </c>
    </row>
    <row r="1111" spans="1:23">
      <c r="A1111" t="n">
        <v>15660</v>
      </c>
      <c r="B1111" s="39" t="n">
        <v>27</v>
      </c>
      <c r="C1111" s="7" t="n">
        <v>1</v>
      </c>
    </row>
    <row r="1112" spans="1:23">
      <c r="A1112" t="s">
        <v>4</v>
      </c>
      <c r="B1112" s="4" t="s">
        <v>5</v>
      </c>
      <c r="C1112" s="4" t="s">
        <v>10</v>
      </c>
    </row>
    <row r="1113" spans="1:23">
      <c r="A1113" t="n">
        <v>15662</v>
      </c>
      <c r="B1113" s="43" t="n">
        <v>16</v>
      </c>
      <c r="C1113" s="7" t="n">
        <v>300</v>
      </c>
    </row>
    <row r="1114" spans="1:23">
      <c r="A1114" t="s">
        <v>4</v>
      </c>
      <c r="B1114" s="4" t="s">
        <v>5</v>
      </c>
      <c r="C1114" s="4" t="s">
        <v>26</v>
      </c>
    </row>
    <row r="1115" spans="1:23">
      <c r="A1115" t="n">
        <v>15665</v>
      </c>
      <c r="B1115" s="16" t="n">
        <v>3</v>
      </c>
      <c r="C1115" s="14" t="n">
        <f t="normal" ca="1">A1123</f>
        <v>0</v>
      </c>
    </row>
    <row r="1116" spans="1:23">
      <c r="A1116" t="s">
        <v>4</v>
      </c>
      <c r="B1116" s="4" t="s">
        <v>5</v>
      </c>
      <c r="C1116" s="4" t="s">
        <v>13</v>
      </c>
      <c r="D1116" s="26" t="s">
        <v>67</v>
      </c>
      <c r="E1116" s="4" t="s">
        <v>5</v>
      </c>
      <c r="F1116" s="4" t="s">
        <v>13</v>
      </c>
      <c r="G1116" s="4" t="s">
        <v>10</v>
      </c>
      <c r="H1116" s="4" t="s">
        <v>10</v>
      </c>
      <c r="I1116" s="26" t="s">
        <v>68</v>
      </c>
      <c r="J1116" s="4" t="s">
        <v>13</v>
      </c>
      <c r="K1116" s="4" t="s">
        <v>9</v>
      </c>
      <c r="L1116" s="4" t="s">
        <v>13</v>
      </c>
      <c r="M1116" s="4" t="s">
        <v>13</v>
      </c>
      <c r="N1116" s="26" t="s">
        <v>67</v>
      </c>
      <c r="O1116" s="4" t="s">
        <v>5</v>
      </c>
      <c r="P1116" s="4" t="s">
        <v>13</v>
      </c>
      <c r="Q1116" s="4" t="s">
        <v>10</v>
      </c>
      <c r="R1116" s="4" t="s">
        <v>10</v>
      </c>
      <c r="S1116" s="26" t="s">
        <v>68</v>
      </c>
      <c r="T1116" s="4" t="s">
        <v>13</v>
      </c>
      <c r="U1116" s="4" t="s">
        <v>13</v>
      </c>
      <c r="V1116" s="4" t="s">
        <v>26</v>
      </c>
    </row>
    <row r="1117" spans="1:23">
      <c r="A1117" t="n">
        <v>15670</v>
      </c>
      <c r="B1117" s="13" t="n">
        <v>5</v>
      </c>
      <c r="C1117" s="7" t="n">
        <v>28</v>
      </c>
      <c r="D1117" s="26" t="s">
        <v>3</v>
      </c>
      <c r="E1117" s="53" t="n">
        <v>95</v>
      </c>
      <c r="F1117" s="7" t="n">
        <v>12</v>
      </c>
      <c r="G1117" s="7" t="n">
        <v>8</v>
      </c>
      <c r="H1117" s="7" t="n">
        <v>9</v>
      </c>
      <c r="I1117" s="26" t="s">
        <v>3</v>
      </c>
      <c r="J1117" s="7" t="n">
        <v>0</v>
      </c>
      <c r="K1117" s="7" t="n">
        <v>7</v>
      </c>
      <c r="L1117" s="7" t="n">
        <v>4</v>
      </c>
      <c r="M1117" s="7" t="n">
        <v>28</v>
      </c>
      <c r="N1117" s="26" t="s">
        <v>3</v>
      </c>
      <c r="O1117" s="53" t="n">
        <v>95</v>
      </c>
      <c r="P1117" s="7" t="n">
        <v>15</v>
      </c>
      <c r="Q1117" s="7" t="n">
        <v>8</v>
      </c>
      <c r="R1117" s="7" t="n">
        <v>9</v>
      </c>
      <c r="S1117" s="26" t="s">
        <v>3</v>
      </c>
      <c r="T1117" s="7" t="n">
        <v>9</v>
      </c>
      <c r="U1117" s="7" t="n">
        <v>1</v>
      </c>
      <c r="V1117" s="14" t="n">
        <f t="normal" ca="1">A1121</f>
        <v>0</v>
      </c>
    </row>
    <row r="1118" spans="1:23">
      <c r="A1118" t="s">
        <v>4</v>
      </c>
      <c r="B1118" s="4" t="s">
        <v>5</v>
      </c>
      <c r="C1118" s="4" t="s">
        <v>26</v>
      </c>
    </row>
    <row r="1119" spans="1:23">
      <c r="A1119" t="n">
        <v>15697</v>
      </c>
      <c r="B1119" s="16" t="n">
        <v>3</v>
      </c>
      <c r="C1119" s="14" t="n">
        <f t="normal" ca="1">A1123</f>
        <v>0</v>
      </c>
    </row>
    <row r="1120" spans="1:23">
      <c r="A1120" t="s">
        <v>4</v>
      </c>
      <c r="B1120" s="4" t="s">
        <v>5</v>
      </c>
      <c r="C1120" s="4" t="s">
        <v>13</v>
      </c>
      <c r="D1120" s="26" t="s">
        <v>67</v>
      </c>
      <c r="E1120" s="4" t="s">
        <v>5</v>
      </c>
      <c r="F1120" s="4" t="s">
        <v>13</v>
      </c>
      <c r="G1120" s="4" t="s">
        <v>10</v>
      </c>
      <c r="H1120" s="4" t="s">
        <v>10</v>
      </c>
      <c r="I1120" s="26" t="s">
        <v>68</v>
      </c>
      <c r="J1120" s="4" t="s">
        <v>13</v>
      </c>
      <c r="K1120" s="4" t="s">
        <v>9</v>
      </c>
      <c r="L1120" s="4" t="s">
        <v>13</v>
      </c>
      <c r="M1120" s="4" t="s">
        <v>13</v>
      </c>
      <c r="N1120" s="26" t="s">
        <v>67</v>
      </c>
      <c r="O1120" s="4" t="s">
        <v>5</v>
      </c>
      <c r="P1120" s="4" t="s">
        <v>13</v>
      </c>
      <c r="Q1120" s="4" t="s">
        <v>10</v>
      </c>
      <c r="R1120" s="4" t="s">
        <v>10</v>
      </c>
      <c r="S1120" s="26" t="s">
        <v>68</v>
      </c>
      <c r="T1120" s="4" t="s">
        <v>13</v>
      </c>
      <c r="U1120" s="4" t="s">
        <v>13</v>
      </c>
      <c r="V1120" s="4" t="s">
        <v>26</v>
      </c>
    </row>
    <row r="1121" spans="1:22">
      <c r="A1121" t="n">
        <v>15702</v>
      </c>
      <c r="B1121" s="13" t="n">
        <v>5</v>
      </c>
      <c r="C1121" s="7" t="n">
        <v>28</v>
      </c>
      <c r="D1121" s="26" t="s">
        <v>3</v>
      </c>
      <c r="E1121" s="53" t="n">
        <v>95</v>
      </c>
      <c r="F1121" s="7" t="n">
        <v>12</v>
      </c>
      <c r="G1121" s="7" t="n">
        <v>8</v>
      </c>
      <c r="H1121" s="7" t="n">
        <v>9</v>
      </c>
      <c r="I1121" s="26" t="s">
        <v>3</v>
      </c>
      <c r="J1121" s="7" t="n">
        <v>0</v>
      </c>
      <c r="K1121" s="7" t="n">
        <v>7</v>
      </c>
      <c r="L1121" s="7" t="n">
        <v>2</v>
      </c>
      <c r="M1121" s="7" t="n">
        <v>28</v>
      </c>
      <c r="N1121" s="26" t="s">
        <v>3</v>
      </c>
      <c r="O1121" s="53" t="n">
        <v>95</v>
      </c>
      <c r="P1121" s="7" t="n">
        <v>15</v>
      </c>
      <c r="Q1121" s="7" t="n">
        <v>8</v>
      </c>
      <c r="R1121" s="7" t="n">
        <v>9</v>
      </c>
      <c r="S1121" s="26" t="s">
        <v>3</v>
      </c>
      <c r="T1121" s="7" t="n">
        <v>9</v>
      </c>
      <c r="U1121" s="7" t="n">
        <v>1</v>
      </c>
      <c r="V1121" s="14" t="n">
        <f t="normal" ca="1">A1123</f>
        <v>0</v>
      </c>
    </row>
    <row r="1122" spans="1:22">
      <c r="A1122" t="s">
        <v>4</v>
      </c>
      <c r="B1122" s="4" t="s">
        <v>5</v>
      </c>
      <c r="C1122" s="4" t="s">
        <v>10</v>
      </c>
      <c r="D1122" s="4" t="s">
        <v>13</v>
      </c>
      <c r="E1122" s="4" t="s">
        <v>104</v>
      </c>
      <c r="F1122" s="4" t="s">
        <v>13</v>
      </c>
      <c r="G1122" s="4" t="s">
        <v>13</v>
      </c>
    </row>
    <row r="1123" spans="1:22">
      <c r="A1123" t="n">
        <v>15729</v>
      </c>
      <c r="B1123" s="37" t="n">
        <v>24</v>
      </c>
      <c r="C1123" s="7" t="n">
        <v>65533</v>
      </c>
      <c r="D1123" s="7" t="n">
        <v>11</v>
      </c>
      <c r="E1123" s="7" t="s">
        <v>143</v>
      </c>
      <c r="F1123" s="7" t="n">
        <v>2</v>
      </c>
      <c r="G1123" s="7" t="n">
        <v>0</v>
      </c>
    </row>
    <row r="1124" spans="1:22">
      <c r="A1124" t="s">
        <v>4</v>
      </c>
      <c r="B1124" s="4" t="s">
        <v>5</v>
      </c>
      <c r="C1124" s="4" t="s">
        <v>13</v>
      </c>
      <c r="D1124" s="4" t="s">
        <v>10</v>
      </c>
      <c r="E1124" s="4" t="s">
        <v>27</v>
      </c>
      <c r="F1124" s="4" t="s">
        <v>10</v>
      </c>
      <c r="G1124" s="4" t="s">
        <v>9</v>
      </c>
      <c r="H1124" s="4" t="s">
        <v>9</v>
      </c>
      <c r="I1124" s="4" t="s">
        <v>10</v>
      </c>
      <c r="J1124" s="4" t="s">
        <v>10</v>
      </c>
      <c r="K1124" s="4" t="s">
        <v>9</v>
      </c>
      <c r="L1124" s="4" t="s">
        <v>9</v>
      </c>
      <c r="M1124" s="4" t="s">
        <v>9</v>
      </c>
      <c r="N1124" s="4" t="s">
        <v>9</v>
      </c>
      <c r="O1124" s="4" t="s">
        <v>6</v>
      </c>
    </row>
    <row r="1125" spans="1:22">
      <c r="A1125" t="n">
        <v>15773</v>
      </c>
      <c r="B1125" s="17" t="n">
        <v>50</v>
      </c>
      <c r="C1125" s="7" t="n">
        <v>0</v>
      </c>
      <c r="D1125" s="7" t="n">
        <v>12101</v>
      </c>
      <c r="E1125" s="7" t="n">
        <v>1</v>
      </c>
      <c r="F1125" s="7" t="n">
        <v>0</v>
      </c>
      <c r="G1125" s="7" t="n">
        <v>0</v>
      </c>
      <c r="H1125" s="7" t="n">
        <v>0</v>
      </c>
      <c r="I1125" s="7" t="n">
        <v>0</v>
      </c>
      <c r="J1125" s="7" t="n">
        <v>65533</v>
      </c>
      <c r="K1125" s="7" t="n">
        <v>0</v>
      </c>
      <c r="L1125" s="7" t="n">
        <v>0</v>
      </c>
      <c r="M1125" s="7" t="n">
        <v>0</v>
      </c>
      <c r="N1125" s="7" t="n">
        <v>0</v>
      </c>
      <c r="O1125" s="7" t="s">
        <v>21</v>
      </c>
    </row>
    <row r="1126" spans="1:22">
      <c r="A1126" t="s">
        <v>4</v>
      </c>
      <c r="B1126" s="4" t="s">
        <v>5</v>
      </c>
    </row>
    <row r="1127" spans="1:22">
      <c r="A1127" t="n">
        <v>15812</v>
      </c>
      <c r="B1127" s="38" t="n">
        <v>28</v>
      </c>
    </row>
    <row r="1128" spans="1:22">
      <c r="A1128" t="s">
        <v>4</v>
      </c>
      <c r="B1128" s="4" t="s">
        <v>5</v>
      </c>
      <c r="C1128" s="4" t="s">
        <v>13</v>
      </c>
    </row>
    <row r="1129" spans="1:22">
      <c r="A1129" t="n">
        <v>15813</v>
      </c>
      <c r="B1129" s="39" t="n">
        <v>27</v>
      </c>
      <c r="C1129" s="7" t="n">
        <v>0</v>
      </c>
    </row>
    <row r="1130" spans="1:22">
      <c r="A1130" t="s">
        <v>4</v>
      </c>
      <c r="B1130" s="4" t="s">
        <v>5</v>
      </c>
      <c r="C1130" s="4" t="s">
        <v>10</v>
      </c>
    </row>
    <row r="1131" spans="1:22">
      <c r="A1131" t="n">
        <v>15815</v>
      </c>
      <c r="B1131" s="43" t="n">
        <v>16</v>
      </c>
      <c r="C1131" s="7" t="n">
        <v>500</v>
      </c>
    </row>
    <row r="1132" spans="1:22">
      <c r="A1132" t="s">
        <v>4</v>
      </c>
      <c r="B1132" s="4" t="s">
        <v>5</v>
      </c>
      <c r="C1132" s="4" t="s">
        <v>13</v>
      </c>
      <c r="D1132" s="4" t="s">
        <v>10</v>
      </c>
      <c r="E1132" s="4" t="s">
        <v>10</v>
      </c>
      <c r="F1132" s="4" t="s">
        <v>10</v>
      </c>
      <c r="G1132" s="4" t="s">
        <v>9</v>
      </c>
    </row>
    <row r="1133" spans="1:22">
      <c r="A1133" t="n">
        <v>15818</v>
      </c>
      <c r="B1133" s="53" t="n">
        <v>95</v>
      </c>
      <c r="C1133" s="7" t="n">
        <v>6</v>
      </c>
      <c r="D1133" s="7" t="n">
        <v>8</v>
      </c>
      <c r="E1133" s="7" t="n">
        <v>9</v>
      </c>
      <c r="F1133" s="7" t="n">
        <v>500</v>
      </c>
      <c r="G1133" s="7" t="n">
        <v>0</v>
      </c>
    </row>
    <row r="1134" spans="1:22">
      <c r="A1134" t="s">
        <v>4</v>
      </c>
      <c r="B1134" s="4" t="s">
        <v>5</v>
      </c>
      <c r="C1134" s="4" t="s">
        <v>13</v>
      </c>
      <c r="D1134" s="4" t="s">
        <v>10</v>
      </c>
    </row>
    <row r="1135" spans="1:22">
      <c r="A1135" t="n">
        <v>15830</v>
      </c>
      <c r="B1135" s="53" t="n">
        <v>95</v>
      </c>
      <c r="C1135" s="7" t="n">
        <v>7</v>
      </c>
      <c r="D1135" s="7" t="n">
        <v>0</v>
      </c>
    </row>
    <row r="1136" spans="1:22">
      <c r="A1136" t="s">
        <v>4</v>
      </c>
      <c r="B1136" s="4" t="s">
        <v>5</v>
      </c>
      <c r="C1136" s="4" t="s">
        <v>13</v>
      </c>
      <c r="D1136" s="4" t="s">
        <v>10</v>
      </c>
    </row>
    <row r="1137" spans="1:22">
      <c r="A1137" t="n">
        <v>15834</v>
      </c>
      <c r="B1137" s="53" t="n">
        <v>95</v>
      </c>
      <c r="C1137" s="7" t="n">
        <v>9</v>
      </c>
      <c r="D1137" s="7" t="n">
        <v>0</v>
      </c>
    </row>
    <row r="1138" spans="1:22">
      <c r="A1138" t="s">
        <v>4</v>
      </c>
      <c r="B1138" s="4" t="s">
        <v>5</v>
      </c>
      <c r="C1138" s="4" t="s">
        <v>13</v>
      </c>
      <c r="D1138" s="4" t="s">
        <v>10</v>
      </c>
    </row>
    <row r="1139" spans="1:22">
      <c r="A1139" t="n">
        <v>15838</v>
      </c>
      <c r="B1139" s="53" t="n">
        <v>95</v>
      </c>
      <c r="C1139" s="7" t="n">
        <v>8</v>
      </c>
      <c r="D1139" s="7" t="n">
        <v>0</v>
      </c>
    </row>
    <row r="1140" spans="1:22">
      <c r="A1140" t="s">
        <v>4</v>
      </c>
      <c r="B1140" s="4" t="s">
        <v>5</v>
      </c>
      <c r="C1140" s="4" t="s">
        <v>13</v>
      </c>
      <c r="D1140" s="4" t="s">
        <v>10</v>
      </c>
      <c r="E1140" s="4" t="s">
        <v>27</v>
      </c>
      <c r="F1140" s="4" t="s">
        <v>10</v>
      </c>
      <c r="G1140" s="4" t="s">
        <v>9</v>
      </c>
      <c r="H1140" s="4" t="s">
        <v>9</v>
      </c>
      <c r="I1140" s="4" t="s">
        <v>10</v>
      </c>
      <c r="J1140" s="4" t="s">
        <v>10</v>
      </c>
      <c r="K1140" s="4" t="s">
        <v>9</v>
      </c>
      <c r="L1140" s="4" t="s">
        <v>9</v>
      </c>
      <c r="M1140" s="4" t="s">
        <v>9</v>
      </c>
      <c r="N1140" s="4" t="s">
        <v>9</v>
      </c>
      <c r="O1140" s="4" t="s">
        <v>6</v>
      </c>
    </row>
    <row r="1141" spans="1:22">
      <c r="A1141" t="n">
        <v>15842</v>
      </c>
      <c r="B1141" s="17" t="n">
        <v>50</v>
      </c>
      <c r="C1141" s="7" t="n">
        <v>0</v>
      </c>
      <c r="D1141" s="7" t="n">
        <v>14041</v>
      </c>
      <c r="E1141" s="7" t="n">
        <v>1</v>
      </c>
      <c r="F1141" s="7" t="n">
        <v>0</v>
      </c>
      <c r="G1141" s="7" t="n">
        <v>0</v>
      </c>
      <c r="H1141" s="7" t="n">
        <v>0</v>
      </c>
      <c r="I1141" s="7" t="n">
        <v>0</v>
      </c>
      <c r="J1141" s="7" t="n">
        <v>65533</v>
      </c>
      <c r="K1141" s="7" t="n">
        <v>0</v>
      </c>
      <c r="L1141" s="7" t="n">
        <v>0</v>
      </c>
      <c r="M1141" s="7" t="n">
        <v>0</v>
      </c>
      <c r="N1141" s="7" t="n">
        <v>0</v>
      </c>
      <c r="O1141" s="7" t="s">
        <v>21</v>
      </c>
    </row>
    <row r="1142" spans="1:22">
      <c r="A1142" t="s">
        <v>4</v>
      </c>
      <c r="B1142" s="4" t="s">
        <v>5</v>
      </c>
      <c r="C1142" s="4" t="s">
        <v>13</v>
      </c>
      <c r="D1142" s="4" t="s">
        <v>10</v>
      </c>
      <c r="E1142" s="4" t="s">
        <v>10</v>
      </c>
      <c r="F1142" s="4" t="s">
        <v>10</v>
      </c>
      <c r="G1142" s="4" t="s">
        <v>10</v>
      </c>
      <c r="H1142" s="4" t="s">
        <v>13</v>
      </c>
    </row>
    <row r="1143" spans="1:22">
      <c r="A1143" t="n">
        <v>15881</v>
      </c>
      <c r="B1143" s="36" t="n">
        <v>25</v>
      </c>
      <c r="C1143" s="7" t="n">
        <v>5</v>
      </c>
      <c r="D1143" s="7" t="n">
        <v>65535</v>
      </c>
      <c r="E1143" s="7" t="n">
        <v>65535</v>
      </c>
      <c r="F1143" s="7" t="n">
        <v>65535</v>
      </c>
      <c r="G1143" s="7" t="n">
        <v>65535</v>
      </c>
      <c r="H1143" s="7" t="n">
        <v>0</v>
      </c>
    </row>
    <row r="1144" spans="1:22">
      <c r="A1144" t="s">
        <v>4</v>
      </c>
      <c r="B1144" s="4" t="s">
        <v>5</v>
      </c>
      <c r="C1144" s="4" t="s">
        <v>10</v>
      </c>
      <c r="D1144" s="4" t="s">
        <v>13</v>
      </c>
      <c r="E1144" s="4" t="s">
        <v>104</v>
      </c>
      <c r="F1144" s="4" t="s">
        <v>13</v>
      </c>
      <c r="G1144" s="4" t="s">
        <v>13</v>
      </c>
    </row>
    <row r="1145" spans="1:22">
      <c r="A1145" t="n">
        <v>15892</v>
      </c>
      <c r="B1145" s="37" t="n">
        <v>24</v>
      </c>
      <c r="C1145" s="7" t="n">
        <v>65533</v>
      </c>
      <c r="D1145" s="7" t="n">
        <v>11</v>
      </c>
      <c r="E1145" s="7" t="s">
        <v>144</v>
      </c>
      <c r="F1145" s="7" t="n">
        <v>2</v>
      </c>
      <c r="G1145" s="7" t="n">
        <v>0</v>
      </c>
    </row>
    <row r="1146" spans="1:22">
      <c r="A1146" t="s">
        <v>4</v>
      </c>
      <c r="B1146" s="4" t="s">
        <v>5</v>
      </c>
    </row>
    <row r="1147" spans="1:22">
      <c r="A1147" t="n">
        <v>15928</v>
      </c>
      <c r="B1147" s="38" t="n">
        <v>28</v>
      </c>
    </row>
    <row r="1148" spans="1:22">
      <c r="A1148" t="s">
        <v>4</v>
      </c>
      <c r="B1148" s="4" t="s">
        <v>5</v>
      </c>
      <c r="C1148" s="4" t="s">
        <v>13</v>
      </c>
    </row>
    <row r="1149" spans="1:22">
      <c r="A1149" t="n">
        <v>15929</v>
      </c>
      <c r="B1149" s="39" t="n">
        <v>27</v>
      </c>
      <c r="C1149" s="7" t="n">
        <v>0</v>
      </c>
    </row>
    <row r="1150" spans="1:22">
      <c r="A1150" t="s">
        <v>4</v>
      </c>
      <c r="B1150" s="4" t="s">
        <v>5</v>
      </c>
      <c r="C1150" s="4" t="s">
        <v>13</v>
      </c>
      <c r="D1150" s="4" t="s">
        <v>10</v>
      </c>
      <c r="E1150" s="4" t="s">
        <v>10</v>
      </c>
      <c r="F1150" s="4" t="s">
        <v>10</v>
      </c>
      <c r="G1150" s="4" t="s">
        <v>10</v>
      </c>
      <c r="H1150" s="4" t="s">
        <v>13</v>
      </c>
    </row>
    <row r="1151" spans="1:22">
      <c r="A1151" t="n">
        <v>15931</v>
      </c>
      <c r="B1151" s="36" t="n">
        <v>25</v>
      </c>
      <c r="C1151" s="7" t="n">
        <v>5</v>
      </c>
      <c r="D1151" s="7" t="n">
        <v>65535</v>
      </c>
      <c r="E1151" s="7" t="n">
        <v>65535</v>
      </c>
      <c r="F1151" s="7" t="n">
        <v>65535</v>
      </c>
      <c r="G1151" s="7" t="n">
        <v>65535</v>
      </c>
      <c r="H1151" s="7" t="n">
        <v>0</v>
      </c>
    </row>
    <row r="1152" spans="1:22">
      <c r="A1152" t="s">
        <v>4</v>
      </c>
      <c r="B1152" s="4" t="s">
        <v>5</v>
      </c>
      <c r="C1152" s="4" t="s">
        <v>10</v>
      </c>
    </row>
    <row r="1153" spans="1:15">
      <c r="A1153" t="n">
        <v>15942</v>
      </c>
      <c r="B1153" s="43" t="n">
        <v>16</v>
      </c>
      <c r="C1153" s="7" t="n">
        <v>500</v>
      </c>
    </row>
    <row r="1154" spans="1:15">
      <c r="A1154" t="s">
        <v>4</v>
      </c>
      <c r="B1154" s="4" t="s">
        <v>5</v>
      </c>
      <c r="C1154" s="4" t="s">
        <v>13</v>
      </c>
      <c r="D1154" s="4" t="s">
        <v>10</v>
      </c>
      <c r="E1154" s="4" t="s">
        <v>10</v>
      </c>
      <c r="F1154" s="4" t="s">
        <v>10</v>
      </c>
    </row>
    <row r="1155" spans="1:15">
      <c r="A1155" t="n">
        <v>15945</v>
      </c>
      <c r="B1155" s="55" t="n">
        <v>63</v>
      </c>
      <c r="C1155" s="7" t="n">
        <v>0</v>
      </c>
      <c r="D1155" s="7" t="n">
        <v>65535</v>
      </c>
      <c r="E1155" s="7" t="n">
        <v>45</v>
      </c>
      <c r="F1155" s="7" t="n">
        <v>0</v>
      </c>
    </row>
    <row r="1156" spans="1:15">
      <c r="A1156" t="s">
        <v>4</v>
      </c>
      <c r="B1156" s="4" t="s">
        <v>5</v>
      </c>
      <c r="C1156" s="4" t="s">
        <v>13</v>
      </c>
      <c r="D1156" s="4" t="s">
        <v>10</v>
      </c>
      <c r="E1156" s="4" t="s">
        <v>27</v>
      </c>
    </row>
    <row r="1157" spans="1:15">
      <c r="A1157" t="n">
        <v>15953</v>
      </c>
      <c r="B1157" s="40" t="n">
        <v>58</v>
      </c>
      <c r="C1157" s="7" t="n">
        <v>100</v>
      </c>
      <c r="D1157" s="7" t="n">
        <v>1000</v>
      </c>
      <c r="E1157" s="7" t="n">
        <v>1</v>
      </c>
    </row>
    <row r="1158" spans="1:15">
      <c r="A1158" t="s">
        <v>4</v>
      </c>
      <c r="B1158" s="4" t="s">
        <v>5</v>
      </c>
      <c r="C1158" s="4" t="s">
        <v>13</v>
      </c>
      <c r="D1158" s="4" t="s">
        <v>10</v>
      </c>
    </row>
    <row r="1159" spans="1:15">
      <c r="A1159" t="n">
        <v>15961</v>
      </c>
      <c r="B1159" s="40" t="n">
        <v>58</v>
      </c>
      <c r="C1159" s="7" t="n">
        <v>255</v>
      </c>
      <c r="D1159" s="7" t="n">
        <v>0</v>
      </c>
    </row>
    <row r="1160" spans="1:15">
      <c r="A1160" t="s">
        <v>4</v>
      </c>
      <c r="B1160" s="4" t="s">
        <v>5</v>
      </c>
      <c r="C1160" s="4" t="s">
        <v>13</v>
      </c>
    </row>
    <row r="1161" spans="1:15">
      <c r="A1161" t="n">
        <v>15965</v>
      </c>
      <c r="B1161" s="47" t="n">
        <v>23</v>
      </c>
      <c r="C1161" s="7" t="n">
        <v>0</v>
      </c>
    </row>
    <row r="1162" spans="1:15">
      <c r="A1162" t="s">
        <v>4</v>
      </c>
      <c r="B1162" s="4" t="s">
        <v>5</v>
      </c>
    </row>
    <row r="1163" spans="1:15">
      <c r="A1163" t="n">
        <v>15967</v>
      </c>
      <c r="B1163" s="5" t="n">
        <v>1</v>
      </c>
    </row>
    <row r="1164" spans="1:15" s="3" customFormat="1" customHeight="0">
      <c r="A1164" s="3" t="s">
        <v>2</v>
      </c>
      <c r="B1164" s="3" t="s">
        <v>145</v>
      </c>
    </row>
    <row r="1165" spans="1:15">
      <c r="A1165" t="s">
        <v>4</v>
      </c>
      <c r="B1165" s="4" t="s">
        <v>5</v>
      </c>
      <c r="C1165" s="4" t="s">
        <v>13</v>
      </c>
      <c r="D1165" s="4" t="s">
        <v>10</v>
      </c>
    </row>
    <row r="1166" spans="1:15">
      <c r="A1166" t="n">
        <v>15968</v>
      </c>
      <c r="B1166" s="35" t="n">
        <v>22</v>
      </c>
      <c r="C1166" s="7" t="n">
        <v>20</v>
      </c>
      <c r="D1166" s="7" t="n">
        <v>0</v>
      </c>
    </row>
    <row r="1167" spans="1:15">
      <c r="A1167" t="s">
        <v>4</v>
      </c>
      <c r="B1167" s="4" t="s">
        <v>5</v>
      </c>
      <c r="C1167" s="4" t="s">
        <v>10</v>
      </c>
    </row>
    <row r="1168" spans="1:15">
      <c r="A1168" t="n">
        <v>15972</v>
      </c>
      <c r="B1168" s="43" t="n">
        <v>16</v>
      </c>
      <c r="C1168" s="7" t="n">
        <v>500</v>
      </c>
    </row>
    <row r="1169" spans="1:6">
      <c r="A1169" t="s">
        <v>4</v>
      </c>
      <c r="B1169" s="4" t="s">
        <v>5</v>
      </c>
      <c r="C1169" s="4" t="s">
        <v>6</v>
      </c>
      <c r="D1169" s="4" t="s">
        <v>6</v>
      </c>
    </row>
    <row r="1170" spans="1:6">
      <c r="A1170" t="n">
        <v>15975</v>
      </c>
      <c r="B1170" s="52" t="n">
        <v>70</v>
      </c>
      <c r="C1170" s="7" t="s">
        <v>34</v>
      </c>
      <c r="D1170" s="7" t="s">
        <v>136</v>
      </c>
    </row>
    <row r="1171" spans="1:6">
      <c r="A1171" t="s">
        <v>4</v>
      </c>
      <c r="B1171" s="4" t="s">
        <v>5</v>
      </c>
      <c r="C1171" s="4" t="s">
        <v>10</v>
      </c>
    </row>
    <row r="1172" spans="1:6">
      <c r="A1172" t="n">
        <v>15988</v>
      </c>
      <c r="B1172" s="43" t="n">
        <v>16</v>
      </c>
      <c r="C1172" s="7" t="n">
        <v>1000</v>
      </c>
    </row>
    <row r="1173" spans="1:6">
      <c r="A1173" t="s">
        <v>4</v>
      </c>
      <c r="B1173" s="4" t="s">
        <v>5</v>
      </c>
      <c r="C1173" s="4" t="s">
        <v>13</v>
      </c>
      <c r="D1173" s="4" t="s">
        <v>9</v>
      </c>
      <c r="E1173" s="4" t="s">
        <v>13</v>
      </c>
      <c r="F1173" s="4" t="s">
        <v>13</v>
      </c>
      <c r="G1173" s="4" t="s">
        <v>9</v>
      </c>
      <c r="H1173" s="4" t="s">
        <v>13</v>
      </c>
      <c r="I1173" s="4" t="s">
        <v>9</v>
      </c>
      <c r="J1173" s="4" t="s">
        <v>13</v>
      </c>
    </row>
    <row r="1174" spans="1:6">
      <c r="A1174" t="n">
        <v>15991</v>
      </c>
      <c r="B1174" s="54" t="n">
        <v>33</v>
      </c>
      <c r="C1174" s="7" t="n">
        <v>0</v>
      </c>
      <c r="D1174" s="7" t="n">
        <v>2</v>
      </c>
      <c r="E1174" s="7" t="n">
        <v>0</v>
      </c>
      <c r="F1174" s="7" t="n">
        <v>0</v>
      </c>
      <c r="G1174" s="7" t="n">
        <v>-1</v>
      </c>
      <c r="H1174" s="7" t="n">
        <v>0</v>
      </c>
      <c r="I1174" s="7" t="n">
        <v>-1</v>
      </c>
      <c r="J1174" s="7" t="n">
        <v>0</v>
      </c>
    </row>
    <row r="1175" spans="1:6">
      <c r="A1175" t="s">
        <v>4</v>
      </c>
      <c r="B1175" s="4" t="s">
        <v>5</v>
      </c>
    </row>
    <row r="1176" spans="1:6">
      <c r="A1176" t="n">
        <v>16009</v>
      </c>
      <c r="B1176" s="5" t="n">
        <v>1</v>
      </c>
    </row>
    <row r="1177" spans="1:6" s="3" customFormat="1" customHeight="0">
      <c r="A1177" s="3" t="s">
        <v>2</v>
      </c>
      <c r="B1177" s="3" t="s">
        <v>146</v>
      </c>
    </row>
    <row r="1178" spans="1:6">
      <c r="A1178" t="s">
        <v>4</v>
      </c>
      <c r="B1178" s="4" t="s">
        <v>5</v>
      </c>
      <c r="C1178" s="4" t="s">
        <v>13</v>
      </c>
      <c r="D1178" s="4" t="s">
        <v>10</v>
      </c>
    </row>
    <row r="1179" spans="1:6">
      <c r="A1179" t="n">
        <v>16012</v>
      </c>
      <c r="B1179" s="35" t="n">
        <v>22</v>
      </c>
      <c r="C1179" s="7" t="n">
        <v>0</v>
      </c>
      <c r="D1179" s="7" t="n">
        <v>0</v>
      </c>
    </row>
    <row r="1180" spans="1:6">
      <c r="A1180" t="s">
        <v>4</v>
      </c>
      <c r="B1180" s="4" t="s">
        <v>5</v>
      </c>
      <c r="C1180" s="4" t="s">
        <v>13</v>
      </c>
      <c r="D1180" s="4" t="s">
        <v>10</v>
      </c>
      <c r="E1180" s="4" t="s">
        <v>27</v>
      </c>
    </row>
    <row r="1181" spans="1:6">
      <c r="A1181" t="n">
        <v>16016</v>
      </c>
      <c r="B1181" s="40" t="n">
        <v>58</v>
      </c>
      <c r="C1181" s="7" t="n">
        <v>0</v>
      </c>
      <c r="D1181" s="7" t="n">
        <v>0</v>
      </c>
      <c r="E1181" s="7" t="n">
        <v>1</v>
      </c>
    </row>
    <row r="1182" spans="1:6">
      <c r="A1182" t="s">
        <v>4</v>
      </c>
      <c r="B1182" s="4" t="s">
        <v>5</v>
      </c>
      <c r="C1182" s="4" t="s">
        <v>13</v>
      </c>
    </row>
    <row r="1183" spans="1:6">
      <c r="A1183" t="n">
        <v>16024</v>
      </c>
      <c r="B1183" s="32" t="n">
        <v>64</v>
      </c>
      <c r="C1183" s="7" t="n">
        <v>7</v>
      </c>
    </row>
    <row r="1184" spans="1:6">
      <c r="A1184" t="s">
        <v>4</v>
      </c>
      <c r="B1184" s="4" t="s">
        <v>5</v>
      </c>
      <c r="C1184" s="4" t="s">
        <v>6</v>
      </c>
      <c r="D1184" s="4" t="s">
        <v>6</v>
      </c>
    </row>
    <row r="1185" spans="1:10">
      <c r="A1185" t="n">
        <v>16026</v>
      </c>
      <c r="B1185" s="52" t="n">
        <v>70</v>
      </c>
      <c r="C1185" s="7" t="s">
        <v>34</v>
      </c>
      <c r="D1185" s="7" t="s">
        <v>139</v>
      </c>
    </row>
    <row r="1186" spans="1:10">
      <c r="A1186" t="s">
        <v>4</v>
      </c>
      <c r="B1186" s="4" t="s">
        <v>5</v>
      </c>
      <c r="C1186" s="4" t="s">
        <v>13</v>
      </c>
      <c r="D1186" s="4" t="s">
        <v>10</v>
      </c>
      <c r="E1186" s="4" t="s">
        <v>27</v>
      </c>
    </row>
    <row r="1187" spans="1:10">
      <c r="A1187" t="n">
        <v>16041</v>
      </c>
      <c r="B1187" s="40" t="n">
        <v>58</v>
      </c>
      <c r="C1187" s="7" t="n">
        <v>100</v>
      </c>
      <c r="D1187" s="7" t="n">
        <v>1000</v>
      </c>
      <c r="E1187" s="7" t="n">
        <v>1</v>
      </c>
    </row>
    <row r="1188" spans="1:10">
      <c r="A1188" t="s">
        <v>4</v>
      </c>
      <c r="B1188" s="4" t="s">
        <v>5</v>
      </c>
      <c r="C1188" s="4" t="s">
        <v>13</v>
      </c>
      <c r="D1188" s="4" t="s">
        <v>10</v>
      </c>
    </row>
    <row r="1189" spans="1:10">
      <c r="A1189" t="n">
        <v>16049</v>
      </c>
      <c r="B1189" s="40" t="n">
        <v>58</v>
      </c>
      <c r="C1189" s="7" t="n">
        <v>255</v>
      </c>
      <c r="D1189" s="7" t="n">
        <v>0</v>
      </c>
    </row>
    <row r="1190" spans="1:10">
      <c r="A1190" t="s">
        <v>4</v>
      </c>
      <c r="B1190" s="4" t="s">
        <v>5</v>
      </c>
      <c r="C1190" s="4" t="s">
        <v>13</v>
      </c>
      <c r="D1190" s="4" t="s">
        <v>10</v>
      </c>
      <c r="E1190" s="4" t="s">
        <v>9</v>
      </c>
    </row>
    <row r="1191" spans="1:10">
      <c r="A1191" t="n">
        <v>16053</v>
      </c>
      <c r="B1191" s="56" t="n">
        <v>101</v>
      </c>
      <c r="C1191" s="7" t="n">
        <v>0</v>
      </c>
      <c r="D1191" s="7" t="n">
        <v>3431</v>
      </c>
      <c r="E1191" s="7" t="n">
        <v>1</v>
      </c>
    </row>
    <row r="1192" spans="1:10">
      <c r="A1192" t="s">
        <v>4</v>
      </c>
      <c r="B1192" s="4" t="s">
        <v>5</v>
      </c>
      <c r="C1192" s="4" t="s">
        <v>10</v>
      </c>
    </row>
    <row r="1193" spans="1:10">
      <c r="A1193" t="n">
        <v>16061</v>
      </c>
      <c r="B1193" s="43" t="n">
        <v>16</v>
      </c>
      <c r="C1193" s="7" t="n">
        <v>500</v>
      </c>
    </row>
    <row r="1194" spans="1:10">
      <c r="A1194" t="s">
        <v>4</v>
      </c>
      <c r="B1194" s="4" t="s">
        <v>5</v>
      </c>
      <c r="C1194" s="4" t="s">
        <v>13</v>
      </c>
      <c r="D1194" s="4" t="s">
        <v>10</v>
      </c>
      <c r="E1194" s="4" t="s">
        <v>27</v>
      </c>
      <c r="F1194" s="4" t="s">
        <v>10</v>
      </c>
      <c r="G1194" s="4" t="s">
        <v>9</v>
      </c>
      <c r="H1194" s="4" t="s">
        <v>9</v>
      </c>
      <c r="I1194" s="4" t="s">
        <v>10</v>
      </c>
      <c r="J1194" s="4" t="s">
        <v>10</v>
      </c>
      <c r="K1194" s="4" t="s">
        <v>9</v>
      </c>
      <c r="L1194" s="4" t="s">
        <v>9</v>
      </c>
      <c r="M1194" s="4" t="s">
        <v>9</v>
      </c>
      <c r="N1194" s="4" t="s">
        <v>9</v>
      </c>
      <c r="O1194" s="4" t="s">
        <v>6</v>
      </c>
    </row>
    <row r="1195" spans="1:10">
      <c r="A1195" t="n">
        <v>16064</v>
      </c>
      <c r="B1195" s="17" t="n">
        <v>50</v>
      </c>
      <c r="C1195" s="7" t="n">
        <v>0</v>
      </c>
      <c r="D1195" s="7" t="n">
        <v>12010</v>
      </c>
      <c r="E1195" s="7" t="n">
        <v>1</v>
      </c>
      <c r="F1195" s="7" t="n">
        <v>0</v>
      </c>
      <c r="G1195" s="7" t="n">
        <v>0</v>
      </c>
      <c r="H1195" s="7" t="n">
        <v>0</v>
      </c>
      <c r="I1195" s="7" t="n">
        <v>0</v>
      </c>
      <c r="J1195" s="7" t="n">
        <v>65533</v>
      </c>
      <c r="K1195" s="7" t="n">
        <v>0</v>
      </c>
      <c r="L1195" s="7" t="n">
        <v>0</v>
      </c>
      <c r="M1195" s="7" t="n">
        <v>0</v>
      </c>
      <c r="N1195" s="7" t="n">
        <v>0</v>
      </c>
      <c r="O1195" s="7" t="s">
        <v>21</v>
      </c>
    </row>
    <row r="1196" spans="1:10">
      <c r="A1196" t="s">
        <v>4</v>
      </c>
      <c r="B1196" s="4" t="s">
        <v>5</v>
      </c>
      <c r="C1196" s="4" t="s">
        <v>13</v>
      </c>
      <c r="D1196" s="4" t="s">
        <v>10</v>
      </c>
      <c r="E1196" s="4" t="s">
        <v>10</v>
      </c>
      <c r="F1196" s="4" t="s">
        <v>10</v>
      </c>
      <c r="G1196" s="4" t="s">
        <v>10</v>
      </c>
      <c r="H1196" s="4" t="s">
        <v>13</v>
      </c>
    </row>
    <row r="1197" spans="1:10">
      <c r="A1197" t="n">
        <v>16103</v>
      </c>
      <c r="B1197" s="36" t="n">
        <v>25</v>
      </c>
      <c r="C1197" s="7" t="n">
        <v>5</v>
      </c>
      <c r="D1197" s="7" t="n">
        <v>65535</v>
      </c>
      <c r="E1197" s="7" t="n">
        <v>65535</v>
      </c>
      <c r="F1197" s="7" t="n">
        <v>65535</v>
      </c>
      <c r="G1197" s="7" t="n">
        <v>65535</v>
      </c>
      <c r="H1197" s="7" t="n">
        <v>0</v>
      </c>
    </row>
    <row r="1198" spans="1:10">
      <c r="A1198" t="s">
        <v>4</v>
      </c>
      <c r="B1198" s="4" t="s">
        <v>5</v>
      </c>
      <c r="C1198" s="4" t="s">
        <v>10</v>
      </c>
      <c r="D1198" s="4" t="s">
        <v>13</v>
      </c>
      <c r="E1198" s="4" t="s">
        <v>104</v>
      </c>
      <c r="F1198" s="4" t="s">
        <v>13</v>
      </c>
      <c r="G1198" s="4" t="s">
        <v>13</v>
      </c>
      <c r="H1198" s="4" t="s">
        <v>10</v>
      </c>
      <c r="I1198" s="4" t="s">
        <v>13</v>
      </c>
      <c r="J1198" s="4" t="s">
        <v>104</v>
      </c>
      <c r="K1198" s="4" t="s">
        <v>13</v>
      </c>
      <c r="L1198" s="4" t="s">
        <v>13</v>
      </c>
    </row>
    <row r="1199" spans="1:10">
      <c r="A1199" t="n">
        <v>16114</v>
      </c>
      <c r="B1199" s="37" t="n">
        <v>24</v>
      </c>
      <c r="C1199" s="7" t="n">
        <v>65534</v>
      </c>
      <c r="D1199" s="7" t="n">
        <v>6</v>
      </c>
      <c r="E1199" s="7" t="s">
        <v>147</v>
      </c>
      <c r="F1199" s="7" t="n">
        <v>12</v>
      </c>
      <c r="G1199" s="7" t="n">
        <v>16</v>
      </c>
      <c r="H1199" s="7" t="n">
        <v>3431</v>
      </c>
      <c r="I1199" s="7" t="n">
        <v>7</v>
      </c>
      <c r="J1199" s="7" t="s">
        <v>148</v>
      </c>
      <c r="K1199" s="7" t="n">
        <v>2</v>
      </c>
      <c r="L1199" s="7" t="n">
        <v>0</v>
      </c>
    </row>
    <row r="1200" spans="1:10">
      <c r="A1200" t="s">
        <v>4</v>
      </c>
      <c r="B1200" s="4" t="s">
        <v>5</v>
      </c>
    </row>
    <row r="1201" spans="1:15">
      <c r="A1201" t="n">
        <v>16135</v>
      </c>
      <c r="B1201" s="38" t="n">
        <v>28</v>
      </c>
    </row>
    <row r="1202" spans="1:15">
      <c r="A1202" t="s">
        <v>4</v>
      </c>
      <c r="B1202" s="4" t="s">
        <v>5</v>
      </c>
      <c r="C1202" s="4" t="s">
        <v>13</v>
      </c>
    </row>
    <row r="1203" spans="1:15">
      <c r="A1203" t="n">
        <v>16136</v>
      </c>
      <c r="B1203" s="39" t="n">
        <v>27</v>
      </c>
      <c r="C1203" s="7" t="n">
        <v>0</v>
      </c>
    </row>
    <row r="1204" spans="1:15">
      <c r="A1204" t="s">
        <v>4</v>
      </c>
      <c r="B1204" s="4" t="s">
        <v>5</v>
      </c>
      <c r="C1204" s="4" t="s">
        <v>13</v>
      </c>
    </row>
    <row r="1205" spans="1:15">
      <c r="A1205" t="n">
        <v>16138</v>
      </c>
      <c r="B1205" s="47" t="n">
        <v>23</v>
      </c>
      <c r="C1205" s="7" t="n">
        <v>0</v>
      </c>
    </row>
    <row r="1206" spans="1:15">
      <c r="A1206" t="s">
        <v>4</v>
      </c>
      <c r="B1206" s="4" t="s">
        <v>5</v>
      </c>
    </row>
    <row r="1207" spans="1:15">
      <c r="A1207" t="n">
        <v>16140</v>
      </c>
      <c r="B1207" s="5" t="n">
        <v>1</v>
      </c>
    </row>
    <row r="1208" spans="1:15" s="3" customFormat="1" customHeight="0">
      <c r="A1208" s="3" t="s">
        <v>2</v>
      </c>
      <c r="B1208" s="3" t="s">
        <v>149</v>
      </c>
    </row>
    <row r="1209" spans="1:15">
      <c r="A1209" t="s">
        <v>4</v>
      </c>
      <c r="B1209" s="4" t="s">
        <v>5</v>
      </c>
      <c r="C1209" s="4" t="s">
        <v>13</v>
      </c>
      <c r="D1209" s="4" t="s">
        <v>10</v>
      </c>
    </row>
    <row r="1210" spans="1:15">
      <c r="A1210" t="n">
        <v>16144</v>
      </c>
      <c r="B1210" s="35" t="n">
        <v>22</v>
      </c>
      <c r="C1210" s="7" t="n">
        <v>20</v>
      </c>
      <c r="D1210" s="7" t="n">
        <v>0</v>
      </c>
    </row>
    <row r="1211" spans="1:15">
      <c r="A1211" t="s">
        <v>4</v>
      </c>
      <c r="B1211" s="4" t="s">
        <v>5</v>
      </c>
      <c r="C1211" s="4" t="s">
        <v>13</v>
      </c>
      <c r="D1211" s="4" t="s">
        <v>10</v>
      </c>
      <c r="E1211" s="4" t="s">
        <v>9</v>
      </c>
    </row>
    <row r="1212" spans="1:15">
      <c r="A1212" t="n">
        <v>16148</v>
      </c>
      <c r="B1212" s="56" t="n">
        <v>101</v>
      </c>
      <c r="C1212" s="7" t="n">
        <v>7</v>
      </c>
      <c r="D1212" s="7" t="n">
        <v>248</v>
      </c>
      <c r="E1212" s="7" t="n">
        <v>200</v>
      </c>
    </row>
    <row r="1213" spans="1:15">
      <c r="A1213" t="s">
        <v>4</v>
      </c>
      <c r="B1213" s="4" t="s">
        <v>5</v>
      </c>
      <c r="C1213" s="4" t="s">
        <v>13</v>
      </c>
      <c r="D1213" s="4" t="s">
        <v>13</v>
      </c>
    </row>
    <row r="1214" spans="1:15">
      <c r="A1214" t="n">
        <v>16156</v>
      </c>
      <c r="B1214" s="8" t="n">
        <v>74</v>
      </c>
      <c r="C1214" s="7" t="n">
        <v>14</v>
      </c>
      <c r="D1214" s="7" t="n">
        <v>0</v>
      </c>
    </row>
    <row r="1215" spans="1:15">
      <c r="A1215" t="s">
        <v>4</v>
      </c>
      <c r="B1215" s="4" t="s">
        <v>5</v>
      </c>
      <c r="C1215" s="4" t="s">
        <v>10</v>
      </c>
    </row>
    <row r="1216" spans="1:15">
      <c r="A1216" t="n">
        <v>16159</v>
      </c>
      <c r="B1216" s="43" t="n">
        <v>16</v>
      </c>
      <c r="C1216" s="7" t="n">
        <v>1000</v>
      </c>
    </row>
    <row r="1217" spans="1:5">
      <c r="A1217" t="s">
        <v>4</v>
      </c>
      <c r="B1217" s="4" t="s">
        <v>5</v>
      </c>
      <c r="C1217" s="4" t="s">
        <v>13</v>
      </c>
      <c r="D1217" s="4" t="s">
        <v>10</v>
      </c>
      <c r="E1217" s="4" t="s">
        <v>27</v>
      </c>
      <c r="F1217" s="4" t="s">
        <v>10</v>
      </c>
      <c r="G1217" s="4" t="s">
        <v>9</v>
      </c>
      <c r="H1217" s="4" t="s">
        <v>9</v>
      </c>
      <c r="I1217" s="4" t="s">
        <v>10</v>
      </c>
      <c r="J1217" s="4" t="s">
        <v>10</v>
      </c>
      <c r="K1217" s="4" t="s">
        <v>9</v>
      </c>
      <c r="L1217" s="4" t="s">
        <v>9</v>
      </c>
      <c r="M1217" s="4" t="s">
        <v>9</v>
      </c>
      <c r="N1217" s="4" t="s">
        <v>9</v>
      </c>
      <c r="O1217" s="4" t="s">
        <v>6</v>
      </c>
    </row>
    <row r="1218" spans="1:5">
      <c r="A1218" t="n">
        <v>16162</v>
      </c>
      <c r="B1218" s="17" t="n">
        <v>50</v>
      </c>
      <c r="C1218" s="7" t="n">
        <v>0</v>
      </c>
      <c r="D1218" s="7" t="n">
        <v>12010</v>
      </c>
      <c r="E1218" s="7" t="n">
        <v>1</v>
      </c>
      <c r="F1218" s="7" t="n">
        <v>0</v>
      </c>
      <c r="G1218" s="7" t="n">
        <v>0</v>
      </c>
      <c r="H1218" s="7" t="n">
        <v>0</v>
      </c>
      <c r="I1218" s="7" t="n">
        <v>0</v>
      </c>
      <c r="J1218" s="7" t="n">
        <v>65533</v>
      </c>
      <c r="K1218" s="7" t="n">
        <v>0</v>
      </c>
      <c r="L1218" s="7" t="n">
        <v>0</v>
      </c>
      <c r="M1218" s="7" t="n">
        <v>0</v>
      </c>
      <c r="N1218" s="7" t="n">
        <v>0</v>
      </c>
      <c r="O1218" s="7" t="s">
        <v>21</v>
      </c>
    </row>
    <row r="1219" spans="1:5">
      <c r="A1219" t="s">
        <v>4</v>
      </c>
      <c r="B1219" s="4" t="s">
        <v>5</v>
      </c>
      <c r="C1219" s="4" t="s">
        <v>13</v>
      </c>
      <c r="D1219" s="4" t="s">
        <v>10</v>
      </c>
      <c r="E1219" s="4" t="s">
        <v>10</v>
      </c>
      <c r="F1219" s="4" t="s">
        <v>10</v>
      </c>
      <c r="G1219" s="4" t="s">
        <v>10</v>
      </c>
      <c r="H1219" s="4" t="s">
        <v>13</v>
      </c>
    </row>
    <row r="1220" spans="1:5">
      <c r="A1220" t="n">
        <v>16201</v>
      </c>
      <c r="B1220" s="36" t="n">
        <v>25</v>
      </c>
      <c r="C1220" s="7" t="n">
        <v>5</v>
      </c>
      <c r="D1220" s="7" t="n">
        <v>65535</v>
      </c>
      <c r="E1220" s="7" t="n">
        <v>65535</v>
      </c>
      <c r="F1220" s="7" t="n">
        <v>65535</v>
      </c>
      <c r="G1220" s="7" t="n">
        <v>65535</v>
      </c>
      <c r="H1220" s="7" t="n">
        <v>0</v>
      </c>
    </row>
    <row r="1221" spans="1:5">
      <c r="A1221" t="s">
        <v>4</v>
      </c>
      <c r="B1221" s="4" t="s">
        <v>5</v>
      </c>
      <c r="C1221" s="4" t="s">
        <v>10</v>
      </c>
      <c r="D1221" s="4" t="s">
        <v>13</v>
      </c>
      <c r="E1221" s="4" t="s">
        <v>13</v>
      </c>
      <c r="F1221" s="4" t="s">
        <v>104</v>
      </c>
      <c r="G1221" s="4" t="s">
        <v>13</v>
      </c>
      <c r="H1221" s="4" t="s">
        <v>13</v>
      </c>
    </row>
    <row r="1222" spans="1:5">
      <c r="A1222" t="n">
        <v>16212</v>
      </c>
      <c r="B1222" s="37" t="n">
        <v>24</v>
      </c>
      <c r="C1222" s="7" t="n">
        <v>65534</v>
      </c>
      <c r="D1222" s="7" t="n">
        <v>6</v>
      </c>
      <c r="E1222" s="7" t="n">
        <v>12</v>
      </c>
      <c r="F1222" s="7" t="s">
        <v>150</v>
      </c>
      <c r="G1222" s="7" t="n">
        <v>2</v>
      </c>
      <c r="H1222" s="7" t="n">
        <v>0</v>
      </c>
    </row>
    <row r="1223" spans="1:5">
      <c r="A1223" t="s">
        <v>4</v>
      </c>
      <c r="B1223" s="4" t="s">
        <v>5</v>
      </c>
    </row>
    <row r="1224" spans="1:5">
      <c r="A1224" t="n">
        <v>16255</v>
      </c>
      <c r="B1224" s="38" t="n">
        <v>28</v>
      </c>
    </row>
    <row r="1225" spans="1:5">
      <c r="A1225" t="s">
        <v>4</v>
      </c>
      <c r="B1225" s="4" t="s">
        <v>5</v>
      </c>
      <c r="C1225" s="4" t="s">
        <v>13</v>
      </c>
    </row>
    <row r="1226" spans="1:5">
      <c r="A1226" t="n">
        <v>16256</v>
      </c>
      <c r="B1226" s="39" t="n">
        <v>27</v>
      </c>
      <c r="C1226" s="7" t="n">
        <v>0</v>
      </c>
    </row>
    <row r="1227" spans="1:5">
      <c r="A1227" t="s">
        <v>4</v>
      </c>
      <c r="B1227" s="4" t="s">
        <v>5</v>
      </c>
      <c r="C1227" s="4" t="s">
        <v>13</v>
      </c>
      <c r="D1227" s="4" t="s">
        <v>6</v>
      </c>
    </row>
    <row r="1228" spans="1:5">
      <c r="A1228" t="n">
        <v>16258</v>
      </c>
      <c r="B1228" s="11" t="n">
        <v>2</v>
      </c>
      <c r="C1228" s="7" t="n">
        <v>10</v>
      </c>
      <c r="D1228" s="7" t="s">
        <v>125</v>
      </c>
    </row>
    <row r="1229" spans="1:5">
      <c r="A1229" t="s">
        <v>4</v>
      </c>
      <c r="B1229" s="4" t="s">
        <v>5</v>
      </c>
      <c r="C1229" s="4" t="s">
        <v>10</v>
      </c>
    </row>
    <row r="1230" spans="1:5">
      <c r="A1230" t="n">
        <v>16281</v>
      </c>
      <c r="B1230" s="43" t="n">
        <v>16</v>
      </c>
      <c r="C1230" s="7" t="n">
        <v>0</v>
      </c>
    </row>
    <row r="1231" spans="1:5">
      <c r="A1231" t="s">
        <v>4</v>
      </c>
      <c r="B1231" s="4" t="s">
        <v>5</v>
      </c>
      <c r="C1231" s="4" t="s">
        <v>13</v>
      </c>
      <c r="D1231" s="4" t="s">
        <v>6</v>
      </c>
    </row>
    <row r="1232" spans="1:5">
      <c r="A1232" t="n">
        <v>16284</v>
      </c>
      <c r="B1232" s="11" t="n">
        <v>2</v>
      </c>
      <c r="C1232" s="7" t="n">
        <v>10</v>
      </c>
      <c r="D1232" s="7" t="s">
        <v>126</v>
      </c>
    </row>
    <row r="1233" spans="1:15">
      <c r="A1233" t="s">
        <v>4</v>
      </c>
      <c r="B1233" s="4" t="s">
        <v>5</v>
      </c>
      <c r="C1233" s="4" t="s">
        <v>10</v>
      </c>
    </row>
    <row r="1234" spans="1:15">
      <c r="A1234" t="n">
        <v>16302</v>
      </c>
      <c r="B1234" s="43" t="n">
        <v>16</v>
      </c>
      <c r="C1234" s="7" t="n">
        <v>0</v>
      </c>
    </row>
    <row r="1235" spans="1:15">
      <c r="A1235" t="s">
        <v>4</v>
      </c>
      <c r="B1235" s="4" t="s">
        <v>5</v>
      </c>
      <c r="C1235" s="4" t="s">
        <v>13</v>
      </c>
      <c r="D1235" s="4" t="s">
        <v>6</v>
      </c>
    </row>
    <row r="1236" spans="1:15">
      <c r="A1236" t="n">
        <v>16305</v>
      </c>
      <c r="B1236" s="11" t="n">
        <v>2</v>
      </c>
      <c r="C1236" s="7" t="n">
        <v>10</v>
      </c>
      <c r="D1236" s="7" t="s">
        <v>127</v>
      </c>
    </row>
    <row r="1237" spans="1:15">
      <c r="A1237" t="s">
        <v>4</v>
      </c>
      <c r="B1237" s="4" t="s">
        <v>5</v>
      </c>
      <c r="C1237" s="4" t="s">
        <v>10</v>
      </c>
    </row>
    <row r="1238" spans="1:15">
      <c r="A1238" t="n">
        <v>16324</v>
      </c>
      <c r="B1238" s="43" t="n">
        <v>16</v>
      </c>
      <c r="C1238" s="7" t="n">
        <v>0</v>
      </c>
    </row>
    <row r="1239" spans="1:15">
      <c r="A1239" t="s">
        <v>4</v>
      </c>
      <c r="B1239" s="4" t="s">
        <v>5</v>
      </c>
      <c r="C1239" s="4" t="s">
        <v>13</v>
      </c>
    </row>
    <row r="1240" spans="1:15">
      <c r="A1240" t="n">
        <v>16327</v>
      </c>
      <c r="B1240" s="47" t="n">
        <v>23</v>
      </c>
      <c r="C1240" s="7" t="n">
        <v>20</v>
      </c>
    </row>
    <row r="1241" spans="1:15">
      <c r="A1241" t="s">
        <v>4</v>
      </c>
      <c r="B1241" s="4" t="s">
        <v>5</v>
      </c>
    </row>
    <row r="1242" spans="1:15">
      <c r="A1242" t="n">
        <v>16329</v>
      </c>
      <c r="B1242" s="5" t="n">
        <v>1</v>
      </c>
    </row>
    <row r="1243" spans="1:15" s="3" customFormat="1" customHeight="0">
      <c r="A1243" s="3" t="s">
        <v>2</v>
      </c>
      <c r="B1243" s="3" t="s">
        <v>151</v>
      </c>
    </row>
    <row r="1244" spans="1:15">
      <c r="A1244" t="s">
        <v>4</v>
      </c>
      <c r="B1244" s="4" t="s">
        <v>5</v>
      </c>
      <c r="C1244" s="4" t="s">
        <v>13</v>
      </c>
      <c r="D1244" s="4" t="s">
        <v>10</v>
      </c>
    </row>
    <row r="1245" spans="1:15">
      <c r="A1245" t="n">
        <v>16332</v>
      </c>
      <c r="B1245" s="35" t="n">
        <v>22</v>
      </c>
      <c r="C1245" s="7" t="n">
        <v>0</v>
      </c>
      <c r="D1245" s="7" t="n">
        <v>0</v>
      </c>
    </row>
    <row r="1246" spans="1:15">
      <c r="A1246" t="s">
        <v>4</v>
      </c>
      <c r="B1246" s="4" t="s">
        <v>5</v>
      </c>
      <c r="C1246" s="4" t="s">
        <v>13</v>
      </c>
      <c r="D1246" s="4" t="s">
        <v>10</v>
      </c>
      <c r="E1246" s="4" t="s">
        <v>27</v>
      </c>
    </row>
    <row r="1247" spans="1:15">
      <c r="A1247" t="n">
        <v>16336</v>
      </c>
      <c r="B1247" s="40" t="n">
        <v>58</v>
      </c>
      <c r="C1247" s="7" t="n">
        <v>0</v>
      </c>
      <c r="D1247" s="7" t="n">
        <v>0</v>
      </c>
      <c r="E1247" s="7" t="n">
        <v>1</v>
      </c>
    </row>
    <row r="1248" spans="1:15">
      <c r="A1248" t="s">
        <v>4</v>
      </c>
      <c r="B1248" s="4" t="s">
        <v>5</v>
      </c>
      <c r="C1248" s="4" t="s">
        <v>13</v>
      </c>
      <c r="D1248" s="4" t="s">
        <v>10</v>
      </c>
    </row>
    <row r="1249" spans="1:5">
      <c r="A1249" t="n">
        <v>16344</v>
      </c>
      <c r="B1249" s="40" t="n">
        <v>58</v>
      </c>
      <c r="C1249" s="7" t="n">
        <v>11</v>
      </c>
      <c r="D1249" s="7" t="n">
        <v>300</v>
      </c>
    </row>
    <row r="1250" spans="1:5">
      <c r="A1250" t="s">
        <v>4</v>
      </c>
      <c r="B1250" s="4" t="s">
        <v>5</v>
      </c>
      <c r="C1250" s="4" t="s">
        <v>13</v>
      </c>
    </row>
    <row r="1251" spans="1:5">
      <c r="A1251" t="n">
        <v>16348</v>
      </c>
      <c r="B1251" s="32" t="n">
        <v>64</v>
      </c>
      <c r="C1251" s="7" t="n">
        <v>7</v>
      </c>
    </row>
    <row r="1252" spans="1:5">
      <c r="A1252" t="s">
        <v>4</v>
      </c>
      <c r="B1252" s="4" t="s">
        <v>5</v>
      </c>
      <c r="C1252" s="4" t="s">
        <v>10</v>
      </c>
      <c r="D1252" s="4" t="s">
        <v>27</v>
      </c>
      <c r="E1252" s="4" t="s">
        <v>27</v>
      </c>
      <c r="F1252" s="4" t="s">
        <v>27</v>
      </c>
      <c r="G1252" s="4" t="s">
        <v>27</v>
      </c>
    </row>
    <row r="1253" spans="1:5">
      <c r="A1253" t="n">
        <v>16350</v>
      </c>
      <c r="B1253" s="57" t="n">
        <v>46</v>
      </c>
      <c r="C1253" s="7" t="n">
        <v>61456</v>
      </c>
      <c r="D1253" s="7" t="n">
        <v>341.170013427734</v>
      </c>
      <c r="E1253" s="7" t="n">
        <v>0.509999990463257</v>
      </c>
      <c r="F1253" s="7" t="n">
        <v>-392.350006103516</v>
      </c>
      <c r="G1253" s="7" t="n">
        <v>298</v>
      </c>
    </row>
    <row r="1254" spans="1:5">
      <c r="A1254" t="s">
        <v>4</v>
      </c>
      <c r="B1254" s="4" t="s">
        <v>5</v>
      </c>
      <c r="C1254" s="4" t="s">
        <v>13</v>
      </c>
    </row>
    <row r="1255" spans="1:5">
      <c r="A1255" t="n">
        <v>16369</v>
      </c>
      <c r="B1255" s="32" t="n">
        <v>64</v>
      </c>
      <c r="C1255" s="7" t="n">
        <v>3</v>
      </c>
    </row>
    <row r="1256" spans="1:5">
      <c r="A1256" t="s">
        <v>4</v>
      </c>
      <c r="B1256" s="4" t="s">
        <v>5</v>
      </c>
      <c r="C1256" s="4" t="s">
        <v>10</v>
      </c>
      <c r="D1256" s="4" t="s">
        <v>27</v>
      </c>
      <c r="E1256" s="4" t="s">
        <v>27</v>
      </c>
      <c r="F1256" s="4" t="s">
        <v>27</v>
      </c>
      <c r="G1256" s="4" t="s">
        <v>27</v>
      </c>
    </row>
    <row r="1257" spans="1:5">
      <c r="A1257" t="n">
        <v>16371</v>
      </c>
      <c r="B1257" s="57" t="n">
        <v>46</v>
      </c>
      <c r="C1257" s="7" t="n">
        <v>64</v>
      </c>
      <c r="D1257" s="7" t="n">
        <v>341.170013427734</v>
      </c>
      <c r="E1257" s="7" t="n">
        <v>0.509999990463257</v>
      </c>
      <c r="F1257" s="7" t="n">
        <v>-392.350006103516</v>
      </c>
      <c r="G1257" s="7" t="n">
        <v>298</v>
      </c>
    </row>
    <row r="1258" spans="1:5">
      <c r="A1258" t="s">
        <v>4</v>
      </c>
      <c r="B1258" s="4" t="s">
        <v>5</v>
      </c>
      <c r="C1258" s="4" t="s">
        <v>10</v>
      </c>
      <c r="D1258" s="4" t="s">
        <v>27</v>
      </c>
      <c r="E1258" s="4" t="s">
        <v>27</v>
      </c>
      <c r="F1258" s="4" t="s">
        <v>27</v>
      </c>
      <c r="G1258" s="4" t="s">
        <v>27</v>
      </c>
    </row>
    <row r="1259" spans="1:5">
      <c r="A1259" t="n">
        <v>16390</v>
      </c>
      <c r="B1259" s="57" t="n">
        <v>46</v>
      </c>
      <c r="C1259" s="7" t="n">
        <v>65</v>
      </c>
      <c r="D1259" s="7" t="n">
        <v>341.170013427734</v>
      </c>
      <c r="E1259" s="7" t="n">
        <v>0.509999990463257</v>
      </c>
      <c r="F1259" s="7" t="n">
        <v>-392.350006103516</v>
      </c>
      <c r="G1259" s="7" t="n">
        <v>298</v>
      </c>
    </row>
    <row r="1260" spans="1:5">
      <c r="A1260" t="s">
        <v>4</v>
      </c>
      <c r="B1260" s="4" t="s">
        <v>5</v>
      </c>
      <c r="C1260" s="4" t="s">
        <v>10</v>
      </c>
      <c r="D1260" s="4" t="s">
        <v>27</v>
      </c>
      <c r="E1260" s="4" t="s">
        <v>27</v>
      </c>
      <c r="F1260" s="4" t="s">
        <v>27</v>
      </c>
      <c r="G1260" s="4" t="s">
        <v>27</v>
      </c>
    </row>
    <row r="1261" spans="1:5">
      <c r="A1261" t="n">
        <v>16409</v>
      </c>
      <c r="B1261" s="57" t="n">
        <v>46</v>
      </c>
      <c r="C1261" s="7" t="n">
        <v>66</v>
      </c>
      <c r="D1261" s="7" t="n">
        <v>341.170013427734</v>
      </c>
      <c r="E1261" s="7" t="n">
        <v>0.509999990463257</v>
      </c>
      <c r="F1261" s="7" t="n">
        <v>-392.350006103516</v>
      </c>
      <c r="G1261" s="7" t="n">
        <v>298</v>
      </c>
    </row>
    <row r="1262" spans="1:5">
      <c r="A1262" t="s">
        <v>4</v>
      </c>
      <c r="B1262" s="4" t="s">
        <v>5</v>
      </c>
      <c r="C1262" s="4" t="s">
        <v>10</v>
      </c>
      <c r="D1262" s="4" t="s">
        <v>27</v>
      </c>
      <c r="E1262" s="4" t="s">
        <v>27</v>
      </c>
      <c r="F1262" s="4" t="s">
        <v>27</v>
      </c>
      <c r="G1262" s="4" t="s">
        <v>27</v>
      </c>
    </row>
    <row r="1263" spans="1:5">
      <c r="A1263" t="n">
        <v>16428</v>
      </c>
      <c r="B1263" s="57" t="n">
        <v>46</v>
      </c>
      <c r="C1263" s="7" t="n">
        <v>67</v>
      </c>
      <c r="D1263" s="7" t="n">
        <v>341.170013427734</v>
      </c>
      <c r="E1263" s="7" t="n">
        <v>0.509999990463257</v>
      </c>
      <c r="F1263" s="7" t="n">
        <v>-392.350006103516</v>
      </c>
      <c r="G1263" s="7" t="n">
        <v>298</v>
      </c>
    </row>
    <row r="1264" spans="1:5">
      <c r="A1264" t="s">
        <v>4</v>
      </c>
      <c r="B1264" s="4" t="s">
        <v>5</v>
      </c>
      <c r="C1264" s="4" t="s">
        <v>13</v>
      </c>
    </row>
    <row r="1265" spans="1:7">
      <c r="A1265" t="n">
        <v>16447</v>
      </c>
      <c r="B1265" s="58" t="n">
        <v>73</v>
      </c>
      <c r="C1265" s="7" t="n">
        <v>9</v>
      </c>
    </row>
    <row r="1266" spans="1:7">
      <c r="A1266" t="s">
        <v>4</v>
      </c>
      <c r="B1266" s="4" t="s">
        <v>5</v>
      </c>
      <c r="C1266" s="4" t="s">
        <v>13</v>
      </c>
      <c r="D1266" s="4" t="s">
        <v>13</v>
      </c>
      <c r="E1266" s="4" t="s">
        <v>10</v>
      </c>
    </row>
    <row r="1267" spans="1:7">
      <c r="A1267" t="n">
        <v>16449</v>
      </c>
      <c r="B1267" s="34" t="n">
        <v>45</v>
      </c>
      <c r="C1267" s="7" t="n">
        <v>8</v>
      </c>
      <c r="D1267" s="7" t="n">
        <v>1</v>
      </c>
      <c r="E1267" s="7" t="n">
        <v>0</v>
      </c>
    </row>
    <row r="1268" spans="1:7">
      <c r="A1268" t="s">
        <v>4</v>
      </c>
      <c r="B1268" s="4" t="s">
        <v>5</v>
      </c>
      <c r="C1268" s="4" t="s">
        <v>13</v>
      </c>
      <c r="D1268" s="4" t="s">
        <v>10</v>
      </c>
      <c r="E1268" s="4" t="s">
        <v>27</v>
      </c>
    </row>
    <row r="1269" spans="1:7">
      <c r="A1269" t="n">
        <v>16454</v>
      </c>
      <c r="B1269" s="40" t="n">
        <v>58</v>
      </c>
      <c r="C1269" s="7" t="n">
        <v>100</v>
      </c>
      <c r="D1269" s="7" t="n">
        <v>300</v>
      </c>
      <c r="E1269" s="7" t="n">
        <v>1</v>
      </c>
    </row>
    <row r="1270" spans="1:7">
      <c r="A1270" t="s">
        <v>4</v>
      </c>
      <c r="B1270" s="4" t="s">
        <v>5</v>
      </c>
      <c r="C1270" s="4" t="s">
        <v>13</v>
      </c>
      <c r="D1270" s="4" t="s">
        <v>10</v>
      </c>
    </row>
    <row r="1271" spans="1:7">
      <c r="A1271" t="n">
        <v>16462</v>
      </c>
      <c r="B1271" s="40" t="n">
        <v>58</v>
      </c>
      <c r="C1271" s="7" t="n">
        <v>255</v>
      </c>
      <c r="D1271" s="7" t="n">
        <v>0</v>
      </c>
    </row>
    <row r="1272" spans="1:7">
      <c r="A1272" t="s">
        <v>4</v>
      </c>
      <c r="B1272" s="4" t="s">
        <v>5</v>
      </c>
      <c r="C1272" s="4" t="s">
        <v>13</v>
      </c>
    </row>
    <row r="1273" spans="1:7">
      <c r="A1273" t="n">
        <v>16466</v>
      </c>
      <c r="B1273" s="47" t="n">
        <v>23</v>
      </c>
      <c r="C1273" s="7" t="n">
        <v>0</v>
      </c>
    </row>
    <row r="1274" spans="1:7">
      <c r="A1274" t="s">
        <v>4</v>
      </c>
      <c r="B1274" s="4" t="s">
        <v>5</v>
      </c>
    </row>
    <row r="1275" spans="1:7">
      <c r="A1275" t="n">
        <v>16468</v>
      </c>
      <c r="B1275" s="5" t="n">
        <v>1</v>
      </c>
    </row>
    <row r="1276" spans="1:7" s="3" customFormat="1" customHeight="0">
      <c r="A1276" s="3" t="s">
        <v>2</v>
      </c>
      <c r="B1276" s="3" t="s">
        <v>152</v>
      </c>
    </row>
    <row r="1277" spans="1:7">
      <c r="A1277" t="s">
        <v>4</v>
      </c>
      <c r="B1277" s="4" t="s">
        <v>5</v>
      </c>
      <c r="C1277" s="4" t="s">
        <v>10</v>
      </c>
      <c r="D1277" s="4" t="s">
        <v>13</v>
      </c>
      <c r="E1277" s="4" t="s">
        <v>9</v>
      </c>
    </row>
    <row r="1278" spans="1:7">
      <c r="A1278" t="n">
        <v>16472</v>
      </c>
      <c r="B1278" s="20" t="n">
        <v>106</v>
      </c>
      <c r="C1278" s="7" t="n">
        <v>36</v>
      </c>
      <c r="D1278" s="7" t="n">
        <v>0</v>
      </c>
      <c r="E1278" s="7" t="n">
        <v>0</v>
      </c>
    </row>
    <row r="1279" spans="1:7">
      <c r="A1279" t="s">
        <v>4</v>
      </c>
      <c r="B1279" s="4" t="s">
        <v>5</v>
      </c>
      <c r="C1279" s="4" t="s">
        <v>13</v>
      </c>
      <c r="D1279" s="4" t="s">
        <v>6</v>
      </c>
      <c r="E1279" s="4" t="s">
        <v>10</v>
      </c>
    </row>
    <row r="1280" spans="1:7">
      <c r="A1280" t="n">
        <v>16480</v>
      </c>
      <c r="B1280" s="31" t="n">
        <v>62</v>
      </c>
      <c r="C1280" s="7" t="n">
        <v>1</v>
      </c>
      <c r="D1280" s="7" t="s">
        <v>92</v>
      </c>
      <c r="E1280" s="7" t="n">
        <v>128</v>
      </c>
    </row>
    <row r="1281" spans="1:5">
      <c r="A1281" t="s">
        <v>4</v>
      </c>
      <c r="B1281" s="4" t="s">
        <v>5</v>
      </c>
    </row>
    <row r="1282" spans="1:5">
      <c r="A1282" t="n">
        <v>16493</v>
      </c>
      <c r="B1282" s="5" t="n">
        <v>1</v>
      </c>
    </row>
    <row r="1283" spans="1:5" s="3" customFormat="1" customHeight="0">
      <c r="A1283" s="3" t="s">
        <v>2</v>
      </c>
      <c r="B1283" s="3" t="s">
        <v>153</v>
      </c>
    </row>
    <row r="1284" spans="1:5">
      <c r="A1284" t="s">
        <v>4</v>
      </c>
      <c r="B1284" s="4" t="s">
        <v>5</v>
      </c>
      <c r="C1284" s="4" t="s">
        <v>13</v>
      </c>
      <c r="D1284" s="4" t="s">
        <v>10</v>
      </c>
      <c r="E1284" s="4" t="s">
        <v>13</v>
      </c>
      <c r="F1284" s="4" t="s">
        <v>13</v>
      </c>
      <c r="G1284" s="4" t="s">
        <v>10</v>
      </c>
      <c r="H1284" s="4" t="s">
        <v>13</v>
      </c>
      <c r="I1284" s="4" t="s">
        <v>13</v>
      </c>
      <c r="J1284" s="4" t="s">
        <v>13</v>
      </c>
      <c r="K1284" s="4" t="s">
        <v>26</v>
      </c>
    </row>
    <row r="1285" spans="1:5">
      <c r="A1285" t="n">
        <v>16496</v>
      </c>
      <c r="B1285" s="13" t="n">
        <v>5</v>
      </c>
      <c r="C1285" s="7" t="n">
        <v>30</v>
      </c>
      <c r="D1285" s="7" t="n">
        <v>4644</v>
      </c>
      <c r="E1285" s="7" t="n">
        <v>8</v>
      </c>
      <c r="F1285" s="7" t="n">
        <v>30</v>
      </c>
      <c r="G1285" s="7" t="n">
        <v>11</v>
      </c>
      <c r="H1285" s="7" t="n">
        <v>8</v>
      </c>
      <c r="I1285" s="7" t="n">
        <v>9</v>
      </c>
      <c r="J1285" s="7" t="n">
        <v>1</v>
      </c>
      <c r="K1285" s="14" t="n">
        <f t="normal" ca="1">A1291</f>
        <v>0</v>
      </c>
    </row>
    <row r="1286" spans="1:5">
      <c r="A1286" t="s">
        <v>4</v>
      </c>
      <c r="B1286" s="4" t="s">
        <v>5</v>
      </c>
      <c r="C1286" s="4" t="s">
        <v>10</v>
      </c>
    </row>
    <row r="1287" spans="1:5">
      <c r="A1287" t="n">
        <v>16511</v>
      </c>
      <c r="B1287" s="10" t="n">
        <v>12</v>
      </c>
      <c r="C1287" s="7" t="n">
        <v>11</v>
      </c>
    </row>
    <row r="1288" spans="1:5">
      <c r="A1288" t="s">
        <v>4</v>
      </c>
      <c r="B1288" s="4" t="s">
        <v>5</v>
      </c>
      <c r="C1288" s="4" t="s">
        <v>10</v>
      </c>
      <c r="D1288" s="4" t="s">
        <v>13</v>
      </c>
      <c r="E1288" s="4" t="s">
        <v>13</v>
      </c>
      <c r="F1288" s="4" t="s">
        <v>6</v>
      </c>
    </row>
    <row r="1289" spans="1:5">
      <c r="A1289" t="n">
        <v>16514</v>
      </c>
      <c r="B1289" s="18" t="n">
        <v>20</v>
      </c>
      <c r="C1289" s="7" t="n">
        <v>61456</v>
      </c>
      <c r="D1289" s="7" t="n">
        <v>3</v>
      </c>
      <c r="E1289" s="7" t="n">
        <v>11</v>
      </c>
      <c r="F1289" s="7" t="s">
        <v>154</v>
      </c>
    </row>
    <row r="1290" spans="1:5">
      <c r="A1290" t="s">
        <v>4</v>
      </c>
      <c r="B1290" s="4" t="s">
        <v>5</v>
      </c>
    </row>
    <row r="1291" spans="1:5">
      <c r="A1291" t="n">
        <v>16529</v>
      </c>
      <c r="B1291" s="5" t="n">
        <v>1</v>
      </c>
    </row>
    <row r="1292" spans="1:5" s="3" customFormat="1" customHeight="0">
      <c r="A1292" s="3" t="s">
        <v>2</v>
      </c>
      <c r="B1292" s="3" t="s">
        <v>155</v>
      </c>
    </row>
    <row r="1293" spans="1:5">
      <c r="A1293" t="s">
        <v>4</v>
      </c>
      <c r="B1293" s="4" t="s">
        <v>5</v>
      </c>
      <c r="C1293" s="4" t="s">
        <v>10</v>
      </c>
      <c r="D1293" s="4" t="s">
        <v>13</v>
      </c>
    </row>
    <row r="1294" spans="1:5">
      <c r="A1294" t="n">
        <v>16532</v>
      </c>
      <c r="B1294" s="59" t="n">
        <v>21</v>
      </c>
      <c r="C1294" s="7" t="n">
        <v>65533</v>
      </c>
      <c r="D1294" s="7" t="n">
        <v>1</v>
      </c>
    </row>
    <row r="1295" spans="1:5">
      <c r="A1295" t="s">
        <v>4</v>
      </c>
      <c r="B1295" s="4" t="s">
        <v>5</v>
      </c>
      <c r="C1295" s="4" t="s">
        <v>13</v>
      </c>
      <c r="D1295" s="4" t="s">
        <v>10</v>
      </c>
      <c r="E1295" s="4" t="s">
        <v>27</v>
      </c>
      <c r="F1295" s="4" t="s">
        <v>10</v>
      </c>
      <c r="G1295" s="4" t="s">
        <v>9</v>
      </c>
      <c r="H1295" s="4" t="s">
        <v>9</v>
      </c>
      <c r="I1295" s="4" t="s">
        <v>10</v>
      </c>
      <c r="J1295" s="4" t="s">
        <v>10</v>
      </c>
      <c r="K1295" s="4" t="s">
        <v>9</v>
      </c>
      <c r="L1295" s="4" t="s">
        <v>9</v>
      </c>
      <c r="M1295" s="4" t="s">
        <v>9</v>
      </c>
      <c r="N1295" s="4" t="s">
        <v>9</v>
      </c>
      <c r="O1295" s="4" t="s">
        <v>6</v>
      </c>
    </row>
    <row r="1296" spans="1:5">
      <c r="A1296" t="n">
        <v>16536</v>
      </c>
      <c r="B1296" s="17" t="n">
        <v>50</v>
      </c>
      <c r="C1296" s="7" t="n">
        <v>0</v>
      </c>
      <c r="D1296" s="7" t="n">
        <v>5310</v>
      </c>
      <c r="E1296" s="7" t="n">
        <v>1</v>
      </c>
      <c r="F1296" s="7" t="n">
        <v>0</v>
      </c>
      <c r="G1296" s="7" t="n">
        <v>0</v>
      </c>
      <c r="H1296" s="7" t="n">
        <v>0</v>
      </c>
      <c r="I1296" s="7" t="n">
        <v>0</v>
      </c>
      <c r="J1296" s="7" t="n">
        <v>65533</v>
      </c>
      <c r="K1296" s="7" t="n">
        <v>0</v>
      </c>
      <c r="L1296" s="7" t="n">
        <v>0</v>
      </c>
      <c r="M1296" s="7" t="n">
        <v>0</v>
      </c>
      <c r="N1296" s="7" t="n">
        <v>0</v>
      </c>
      <c r="O1296" s="7" t="s">
        <v>21</v>
      </c>
    </row>
    <row r="1297" spans="1:15">
      <c r="A1297" t="s">
        <v>4</v>
      </c>
      <c r="B1297" s="4" t="s">
        <v>5</v>
      </c>
      <c r="C1297" s="4" t="s">
        <v>10</v>
      </c>
    </row>
    <row r="1298" spans="1:15">
      <c r="A1298" t="n">
        <v>16575</v>
      </c>
      <c r="B1298" s="43" t="n">
        <v>16</v>
      </c>
      <c r="C1298" s="7" t="n">
        <v>800</v>
      </c>
    </row>
    <row r="1299" spans="1:15">
      <c r="A1299" t="s">
        <v>4</v>
      </c>
      <c r="B1299" s="4" t="s">
        <v>5</v>
      </c>
      <c r="C1299" s="4" t="s">
        <v>10</v>
      </c>
      <c r="D1299" s="4" t="s">
        <v>13</v>
      </c>
      <c r="E1299" s="4" t="s">
        <v>9</v>
      </c>
    </row>
    <row r="1300" spans="1:15">
      <c r="A1300" t="n">
        <v>16578</v>
      </c>
      <c r="B1300" s="20" t="n">
        <v>106</v>
      </c>
      <c r="C1300" s="7" t="n">
        <v>37</v>
      </c>
      <c r="D1300" s="7" t="n">
        <v>0</v>
      </c>
      <c r="E1300" s="7" t="n">
        <v>0</v>
      </c>
    </row>
    <row r="1301" spans="1:15">
      <c r="A1301" t="s">
        <v>4</v>
      </c>
      <c r="B1301" s="4" t="s">
        <v>5</v>
      </c>
      <c r="C1301" s="4" t="s">
        <v>13</v>
      </c>
      <c r="D1301" s="4" t="s">
        <v>6</v>
      </c>
      <c r="E1301" s="4" t="s">
        <v>10</v>
      </c>
    </row>
    <row r="1302" spans="1:15">
      <c r="A1302" t="n">
        <v>16586</v>
      </c>
      <c r="B1302" s="31" t="n">
        <v>62</v>
      </c>
      <c r="C1302" s="7" t="n">
        <v>1</v>
      </c>
      <c r="D1302" s="7" t="s">
        <v>156</v>
      </c>
      <c r="E1302" s="7" t="n">
        <v>128</v>
      </c>
    </row>
    <row r="1303" spans="1:15">
      <c r="A1303" t="s">
        <v>4</v>
      </c>
      <c r="B1303" s="4" t="s">
        <v>5</v>
      </c>
      <c r="C1303" s="4" t="s">
        <v>10</v>
      </c>
      <c r="D1303" s="4" t="s">
        <v>13</v>
      </c>
      <c r="E1303" s="4" t="s">
        <v>13</v>
      </c>
      <c r="F1303" s="4" t="s">
        <v>6</v>
      </c>
    </row>
    <row r="1304" spans="1:15">
      <c r="A1304" t="n">
        <v>16599</v>
      </c>
      <c r="B1304" s="18" t="n">
        <v>20</v>
      </c>
      <c r="C1304" s="7" t="n">
        <v>65533</v>
      </c>
      <c r="D1304" s="7" t="n">
        <v>1</v>
      </c>
      <c r="E1304" s="7" t="n">
        <v>11</v>
      </c>
      <c r="F1304" s="7" t="s">
        <v>28</v>
      </c>
    </row>
    <row r="1305" spans="1:15">
      <c r="A1305" t="s">
        <v>4</v>
      </c>
      <c r="B1305" s="4" t="s">
        <v>5</v>
      </c>
    </row>
    <row r="1306" spans="1:15">
      <c r="A1306" t="n">
        <v>16621</v>
      </c>
      <c r="B1306" s="5" t="n">
        <v>1</v>
      </c>
    </row>
    <row r="1307" spans="1:15" s="3" customFormat="1" customHeight="0">
      <c r="A1307" s="3" t="s">
        <v>2</v>
      </c>
      <c r="B1307" s="3" t="s">
        <v>157</v>
      </c>
    </row>
    <row r="1308" spans="1:15">
      <c r="A1308" t="s">
        <v>4</v>
      </c>
      <c r="B1308" s="4" t="s">
        <v>5</v>
      </c>
      <c r="C1308" s="4" t="s">
        <v>10</v>
      </c>
      <c r="D1308" s="4" t="s">
        <v>13</v>
      </c>
      <c r="E1308" s="4" t="s">
        <v>9</v>
      </c>
    </row>
    <row r="1309" spans="1:15">
      <c r="A1309" t="n">
        <v>16624</v>
      </c>
      <c r="B1309" s="20" t="n">
        <v>106</v>
      </c>
      <c r="C1309" s="7" t="n">
        <v>38</v>
      </c>
      <c r="D1309" s="7" t="n">
        <v>0</v>
      </c>
      <c r="E1309" s="7" t="n">
        <v>0</v>
      </c>
    </row>
    <row r="1310" spans="1:15">
      <c r="A1310" t="s">
        <v>4</v>
      </c>
      <c r="B1310" s="4" t="s">
        <v>5</v>
      </c>
      <c r="C1310" s="4" t="s">
        <v>13</v>
      </c>
      <c r="D1310" s="4" t="s">
        <v>6</v>
      </c>
      <c r="E1310" s="4" t="s">
        <v>10</v>
      </c>
    </row>
    <row r="1311" spans="1:15">
      <c r="A1311" t="n">
        <v>16632</v>
      </c>
      <c r="B1311" s="31" t="n">
        <v>62</v>
      </c>
      <c r="C1311" s="7" t="n">
        <v>1</v>
      </c>
      <c r="D1311" s="7" t="s">
        <v>158</v>
      </c>
      <c r="E1311" s="7" t="n">
        <v>128</v>
      </c>
    </row>
    <row r="1312" spans="1:15">
      <c r="A1312" t="s">
        <v>4</v>
      </c>
      <c r="B1312" s="4" t="s">
        <v>5</v>
      </c>
    </row>
    <row r="1313" spans="1:6">
      <c r="A1313" t="n">
        <v>16645</v>
      </c>
      <c r="B1313" s="5" t="n">
        <v>1</v>
      </c>
    </row>
    <row r="1314" spans="1:6" s="3" customFormat="1" customHeight="0">
      <c r="A1314" s="3" t="s">
        <v>2</v>
      </c>
      <c r="B1314" s="3" t="s">
        <v>159</v>
      </c>
    </row>
    <row r="1315" spans="1:6">
      <c r="A1315" t="s">
        <v>4</v>
      </c>
      <c r="B1315" s="4" t="s">
        <v>5</v>
      </c>
      <c r="C1315" s="4" t="s">
        <v>10</v>
      </c>
      <c r="D1315" s="4" t="s">
        <v>13</v>
      </c>
      <c r="E1315" s="4" t="s">
        <v>9</v>
      </c>
    </row>
    <row r="1316" spans="1:6">
      <c r="A1316" t="n">
        <v>16648</v>
      </c>
      <c r="B1316" s="20" t="n">
        <v>106</v>
      </c>
      <c r="C1316" s="7" t="n">
        <v>39</v>
      </c>
      <c r="D1316" s="7" t="n">
        <v>0</v>
      </c>
      <c r="E1316" s="7" t="n">
        <v>0</v>
      </c>
    </row>
    <row r="1317" spans="1:6">
      <c r="A1317" t="s">
        <v>4</v>
      </c>
      <c r="B1317" s="4" t="s">
        <v>5</v>
      </c>
      <c r="C1317" s="4" t="s">
        <v>13</v>
      </c>
      <c r="D1317" s="4" t="s">
        <v>6</v>
      </c>
      <c r="E1317" s="4" t="s">
        <v>10</v>
      </c>
    </row>
    <row r="1318" spans="1:6">
      <c r="A1318" t="n">
        <v>16656</v>
      </c>
      <c r="B1318" s="31" t="n">
        <v>62</v>
      </c>
      <c r="C1318" s="7" t="n">
        <v>1</v>
      </c>
      <c r="D1318" s="7" t="s">
        <v>160</v>
      </c>
      <c r="E1318" s="7" t="n">
        <v>128</v>
      </c>
    </row>
    <row r="1319" spans="1:6">
      <c r="A1319" t="s">
        <v>4</v>
      </c>
      <c r="B1319" s="4" t="s">
        <v>5</v>
      </c>
    </row>
    <row r="1320" spans="1:6">
      <c r="A1320" t="n">
        <v>16669</v>
      </c>
      <c r="B1320" s="5" t="n">
        <v>1</v>
      </c>
    </row>
    <row r="1321" spans="1:6" s="3" customFormat="1" customHeight="0">
      <c r="A1321" s="3" t="s">
        <v>2</v>
      </c>
      <c r="B1321" s="3" t="s">
        <v>161</v>
      </c>
    </row>
    <row r="1322" spans="1:6">
      <c r="A1322" t="s">
        <v>4</v>
      </c>
      <c r="B1322" s="4" t="s">
        <v>5</v>
      </c>
      <c r="C1322" s="4" t="s">
        <v>10</v>
      </c>
      <c r="D1322" s="4" t="s">
        <v>13</v>
      </c>
      <c r="E1322" s="4" t="s">
        <v>9</v>
      </c>
    </row>
    <row r="1323" spans="1:6">
      <c r="A1323" t="n">
        <v>16672</v>
      </c>
      <c r="B1323" s="20" t="n">
        <v>106</v>
      </c>
      <c r="C1323" s="7" t="n">
        <v>40</v>
      </c>
      <c r="D1323" s="7" t="n">
        <v>0</v>
      </c>
      <c r="E1323" s="7" t="n">
        <v>0</v>
      </c>
    </row>
    <row r="1324" spans="1:6">
      <c r="A1324" t="s">
        <v>4</v>
      </c>
      <c r="B1324" s="4" t="s">
        <v>5</v>
      </c>
      <c r="C1324" s="4" t="s">
        <v>13</v>
      </c>
      <c r="D1324" s="4" t="s">
        <v>6</v>
      </c>
      <c r="E1324" s="4" t="s">
        <v>10</v>
      </c>
    </row>
    <row r="1325" spans="1:6">
      <c r="A1325" t="n">
        <v>16680</v>
      </c>
      <c r="B1325" s="31" t="n">
        <v>62</v>
      </c>
      <c r="C1325" s="7" t="n">
        <v>1</v>
      </c>
      <c r="D1325" s="7" t="s">
        <v>162</v>
      </c>
      <c r="E1325" s="7" t="n">
        <v>128</v>
      </c>
    </row>
    <row r="1326" spans="1:6">
      <c r="A1326" t="s">
        <v>4</v>
      </c>
      <c r="B1326" s="4" t="s">
        <v>5</v>
      </c>
    </row>
    <row r="1327" spans="1:6">
      <c r="A1327" t="n">
        <v>16693</v>
      </c>
      <c r="B1327" s="5" t="n">
        <v>1</v>
      </c>
    </row>
    <row r="1328" spans="1:6" s="3" customFormat="1" customHeight="0">
      <c r="A1328" s="3" t="s">
        <v>2</v>
      </c>
      <c r="B1328" s="3" t="s">
        <v>163</v>
      </c>
    </row>
    <row r="1329" spans="1:5">
      <c r="A1329" t="s">
        <v>4</v>
      </c>
      <c r="B1329" s="4" t="s">
        <v>5</v>
      </c>
      <c r="C1329" s="4" t="s">
        <v>13</v>
      </c>
      <c r="D1329" s="26" t="s">
        <v>67</v>
      </c>
      <c r="E1329" s="4" t="s">
        <v>5</v>
      </c>
      <c r="F1329" s="4" t="s">
        <v>13</v>
      </c>
      <c r="G1329" s="26" t="s">
        <v>68</v>
      </c>
      <c r="H1329" s="4" t="s">
        <v>13</v>
      </c>
      <c r="I1329" s="4" t="s">
        <v>9</v>
      </c>
      <c r="J1329" s="4" t="s">
        <v>13</v>
      </c>
      <c r="K1329" s="4" t="s">
        <v>13</v>
      </c>
      <c r="L1329" s="4" t="s">
        <v>26</v>
      </c>
    </row>
    <row r="1330" spans="1:5">
      <c r="A1330" t="n">
        <v>16696</v>
      </c>
      <c r="B1330" s="13" t="n">
        <v>5</v>
      </c>
      <c r="C1330" s="7" t="n">
        <v>28</v>
      </c>
      <c r="D1330" s="26" t="s">
        <v>3</v>
      </c>
      <c r="E1330" s="8" t="n">
        <v>74</v>
      </c>
      <c r="F1330" s="7" t="n">
        <v>65</v>
      </c>
      <c r="G1330" s="26" t="s">
        <v>3</v>
      </c>
      <c r="H1330" s="7" t="n">
        <v>0</v>
      </c>
      <c r="I1330" s="7" t="n">
        <v>1</v>
      </c>
      <c r="J1330" s="7" t="n">
        <v>2</v>
      </c>
      <c r="K1330" s="7" t="n">
        <v>1</v>
      </c>
      <c r="L1330" s="14" t="n">
        <f t="normal" ca="1">A1334</f>
        <v>0</v>
      </c>
    </row>
    <row r="1331" spans="1:5">
      <c r="A1331" t="s">
        <v>4</v>
      </c>
      <c r="B1331" s="4" t="s">
        <v>5</v>
      </c>
      <c r="C1331" s="4" t="s">
        <v>10</v>
      </c>
      <c r="D1331" s="4" t="s">
        <v>13</v>
      </c>
      <c r="E1331" s="4" t="s">
        <v>9</v>
      </c>
    </row>
    <row r="1332" spans="1:5">
      <c r="A1332" t="n">
        <v>16711</v>
      </c>
      <c r="B1332" s="20" t="n">
        <v>106</v>
      </c>
      <c r="C1332" s="7" t="n">
        <v>41</v>
      </c>
      <c r="D1332" s="7" t="n">
        <v>0</v>
      </c>
      <c r="E1332" s="7" t="n">
        <v>0</v>
      </c>
    </row>
    <row r="1333" spans="1:5">
      <c r="A1333" t="s">
        <v>4</v>
      </c>
      <c r="B1333" s="4" t="s">
        <v>5</v>
      </c>
      <c r="C1333" s="4" t="s">
        <v>13</v>
      </c>
      <c r="D1333" s="4" t="s">
        <v>6</v>
      </c>
      <c r="E1333" s="4" t="s">
        <v>10</v>
      </c>
    </row>
    <row r="1334" spans="1:5">
      <c r="A1334" t="n">
        <v>16719</v>
      </c>
      <c r="B1334" s="31" t="n">
        <v>62</v>
      </c>
      <c r="C1334" s="7" t="n">
        <v>1</v>
      </c>
      <c r="D1334" s="7" t="s">
        <v>164</v>
      </c>
      <c r="E1334" s="7" t="n">
        <v>128</v>
      </c>
    </row>
    <row r="1335" spans="1:5">
      <c r="A1335" t="s">
        <v>4</v>
      </c>
      <c r="B1335" s="4" t="s">
        <v>5</v>
      </c>
    </row>
    <row r="1336" spans="1:5">
      <c r="A1336" t="n">
        <v>16732</v>
      </c>
      <c r="B1336" s="5" t="n">
        <v>1</v>
      </c>
    </row>
    <row r="1337" spans="1:5" s="3" customFormat="1" customHeight="0">
      <c r="A1337" s="3" t="s">
        <v>2</v>
      </c>
      <c r="B1337" s="3" t="s">
        <v>165</v>
      </c>
    </row>
    <row r="1338" spans="1:5">
      <c r="A1338" t="s">
        <v>4</v>
      </c>
      <c r="B1338" s="4" t="s">
        <v>5</v>
      </c>
      <c r="C1338" s="4" t="s">
        <v>10</v>
      </c>
      <c r="D1338" s="4" t="s">
        <v>13</v>
      </c>
      <c r="E1338" s="4" t="s">
        <v>9</v>
      </c>
    </row>
    <row r="1339" spans="1:5">
      <c r="A1339" t="n">
        <v>16736</v>
      </c>
      <c r="B1339" s="20" t="n">
        <v>106</v>
      </c>
      <c r="C1339" s="7" t="n">
        <v>42</v>
      </c>
      <c r="D1339" s="7" t="n">
        <v>0</v>
      </c>
      <c r="E1339" s="7" t="n">
        <v>0</v>
      </c>
    </row>
    <row r="1340" spans="1:5">
      <c r="A1340" t="s">
        <v>4</v>
      </c>
      <c r="B1340" s="4" t="s">
        <v>5</v>
      </c>
      <c r="C1340" s="4" t="s">
        <v>13</v>
      </c>
      <c r="D1340" s="4" t="s">
        <v>6</v>
      </c>
      <c r="E1340" s="4" t="s">
        <v>10</v>
      </c>
    </row>
    <row r="1341" spans="1:5">
      <c r="A1341" t="n">
        <v>16744</v>
      </c>
      <c r="B1341" s="31" t="n">
        <v>62</v>
      </c>
      <c r="C1341" s="7" t="n">
        <v>1</v>
      </c>
      <c r="D1341" s="7" t="s">
        <v>166</v>
      </c>
      <c r="E1341" s="7" t="n">
        <v>128</v>
      </c>
    </row>
    <row r="1342" spans="1:5">
      <c r="A1342" t="s">
        <v>4</v>
      </c>
      <c r="B1342" s="4" t="s">
        <v>5</v>
      </c>
    </row>
    <row r="1343" spans="1:5">
      <c r="A1343" t="n">
        <v>16757</v>
      </c>
      <c r="B1343" s="5" t="n">
        <v>1</v>
      </c>
    </row>
    <row r="1344" spans="1:5" s="3" customFormat="1" customHeight="0">
      <c r="A1344" s="3" t="s">
        <v>2</v>
      </c>
      <c r="B1344" s="3" t="s">
        <v>167</v>
      </c>
    </row>
    <row r="1345" spans="1:12">
      <c r="A1345" t="s">
        <v>4</v>
      </c>
      <c r="B1345" s="4" t="s">
        <v>5</v>
      </c>
      <c r="C1345" s="4" t="s">
        <v>10</v>
      </c>
      <c r="D1345" s="4" t="s">
        <v>13</v>
      </c>
      <c r="E1345" s="4" t="s">
        <v>9</v>
      </c>
    </row>
    <row r="1346" spans="1:12">
      <c r="A1346" t="n">
        <v>16760</v>
      </c>
      <c r="B1346" s="20" t="n">
        <v>106</v>
      </c>
      <c r="C1346" s="7" t="n">
        <v>43</v>
      </c>
      <c r="D1346" s="7" t="n">
        <v>0</v>
      </c>
      <c r="E1346" s="7" t="n">
        <v>0</v>
      </c>
    </row>
    <row r="1347" spans="1:12">
      <c r="A1347" t="s">
        <v>4</v>
      </c>
      <c r="B1347" s="4" t="s">
        <v>5</v>
      </c>
      <c r="C1347" s="4" t="s">
        <v>13</v>
      </c>
      <c r="D1347" s="4" t="s">
        <v>6</v>
      </c>
      <c r="E1347" s="4" t="s">
        <v>10</v>
      </c>
    </row>
    <row r="1348" spans="1:12">
      <c r="A1348" t="n">
        <v>16768</v>
      </c>
      <c r="B1348" s="31" t="n">
        <v>62</v>
      </c>
      <c r="C1348" s="7" t="n">
        <v>1</v>
      </c>
      <c r="D1348" s="7" t="s">
        <v>168</v>
      </c>
      <c r="E1348" s="7" t="n">
        <v>128</v>
      </c>
    </row>
    <row r="1349" spans="1:12">
      <c r="A1349" t="s">
        <v>4</v>
      </c>
      <c r="B1349" s="4" t="s">
        <v>5</v>
      </c>
    </row>
    <row r="1350" spans="1:12">
      <c r="A1350" t="n">
        <v>16781</v>
      </c>
      <c r="B1350" s="5" t="n">
        <v>1</v>
      </c>
    </row>
    <row r="1351" spans="1:12" s="3" customFormat="1" customHeight="0">
      <c r="A1351" s="3" t="s">
        <v>2</v>
      </c>
      <c r="B1351" s="3" t="s">
        <v>169</v>
      </c>
    </row>
    <row r="1352" spans="1:12">
      <c r="A1352" t="s">
        <v>4</v>
      </c>
      <c r="B1352" s="4" t="s">
        <v>5</v>
      </c>
      <c r="C1352" s="4" t="s">
        <v>10</v>
      </c>
      <c r="D1352" s="4" t="s">
        <v>13</v>
      </c>
      <c r="E1352" s="4" t="s">
        <v>9</v>
      </c>
    </row>
    <row r="1353" spans="1:12">
      <c r="A1353" t="n">
        <v>16784</v>
      </c>
      <c r="B1353" s="20" t="n">
        <v>106</v>
      </c>
      <c r="C1353" s="7" t="n">
        <v>50</v>
      </c>
      <c r="D1353" s="7" t="n">
        <v>0</v>
      </c>
      <c r="E1353" s="7" t="n">
        <v>0</v>
      </c>
    </row>
    <row r="1354" spans="1:12">
      <c r="A1354" t="s">
        <v>4</v>
      </c>
      <c r="B1354" s="4" t="s">
        <v>5</v>
      </c>
      <c r="C1354" s="4" t="s">
        <v>13</v>
      </c>
      <c r="D1354" s="4" t="s">
        <v>6</v>
      </c>
      <c r="E1354" s="4" t="s">
        <v>10</v>
      </c>
    </row>
    <row r="1355" spans="1:12">
      <c r="A1355" t="n">
        <v>16792</v>
      </c>
      <c r="B1355" s="31" t="n">
        <v>62</v>
      </c>
      <c r="C1355" s="7" t="n">
        <v>1</v>
      </c>
      <c r="D1355" s="7" t="s">
        <v>170</v>
      </c>
      <c r="E1355" s="7" t="n">
        <v>128</v>
      </c>
    </row>
    <row r="1356" spans="1:12">
      <c r="A1356" t="s">
        <v>4</v>
      </c>
      <c r="B1356" s="4" t="s">
        <v>5</v>
      </c>
    </row>
    <row r="1357" spans="1:12">
      <c r="A1357" t="n">
        <v>16805</v>
      </c>
      <c r="B1357" s="5" t="n">
        <v>1</v>
      </c>
    </row>
    <row r="1358" spans="1:12" s="3" customFormat="1" customHeight="0">
      <c r="A1358" s="3" t="s">
        <v>2</v>
      </c>
      <c r="B1358" s="3" t="s">
        <v>171</v>
      </c>
    </row>
    <row r="1359" spans="1:12">
      <c r="A1359" t="s">
        <v>4</v>
      </c>
      <c r="B1359" s="4" t="s">
        <v>5</v>
      </c>
      <c r="C1359" s="4" t="s">
        <v>10</v>
      </c>
      <c r="D1359" s="4" t="s">
        <v>13</v>
      </c>
      <c r="E1359" s="4" t="s">
        <v>9</v>
      </c>
    </row>
    <row r="1360" spans="1:12">
      <c r="A1360" t="n">
        <v>16808</v>
      </c>
      <c r="B1360" s="20" t="n">
        <v>106</v>
      </c>
      <c r="C1360" s="7" t="n">
        <v>51</v>
      </c>
      <c r="D1360" s="7" t="n">
        <v>0</v>
      </c>
      <c r="E1360" s="7" t="n">
        <v>0</v>
      </c>
    </row>
    <row r="1361" spans="1:5">
      <c r="A1361" t="s">
        <v>4</v>
      </c>
      <c r="B1361" s="4" t="s">
        <v>5</v>
      </c>
      <c r="C1361" s="4" t="s">
        <v>13</v>
      </c>
      <c r="D1361" s="4" t="s">
        <v>6</v>
      </c>
      <c r="E1361" s="4" t="s">
        <v>10</v>
      </c>
    </row>
    <row r="1362" spans="1:5">
      <c r="A1362" t="n">
        <v>16816</v>
      </c>
      <c r="B1362" s="31" t="n">
        <v>62</v>
      </c>
      <c r="C1362" s="7" t="n">
        <v>1</v>
      </c>
      <c r="D1362" s="7" t="s">
        <v>172</v>
      </c>
      <c r="E1362" s="7" t="n">
        <v>128</v>
      </c>
    </row>
    <row r="1363" spans="1:5">
      <c r="A1363" t="s">
        <v>4</v>
      </c>
      <c r="B1363" s="4" t="s">
        <v>5</v>
      </c>
    </row>
    <row r="1364" spans="1:5">
      <c r="A1364" t="n">
        <v>16829</v>
      </c>
      <c r="B1364" s="5" t="n">
        <v>1</v>
      </c>
    </row>
    <row r="1365" spans="1:5" s="3" customFormat="1" customHeight="0">
      <c r="A1365" s="3" t="s">
        <v>2</v>
      </c>
      <c r="B1365" s="3" t="s">
        <v>173</v>
      </c>
    </row>
    <row r="1366" spans="1:5">
      <c r="A1366" t="s">
        <v>4</v>
      </c>
      <c r="B1366" s="4" t="s">
        <v>5</v>
      </c>
      <c r="C1366" s="4" t="s">
        <v>13</v>
      </c>
      <c r="D1366" s="4" t="s">
        <v>13</v>
      </c>
      <c r="E1366" s="4" t="s">
        <v>10</v>
      </c>
      <c r="F1366" s="4" t="s">
        <v>10</v>
      </c>
      <c r="G1366" s="4" t="s">
        <v>10</v>
      </c>
      <c r="H1366" s="4" t="s">
        <v>10</v>
      </c>
      <c r="I1366" s="4" t="s">
        <v>10</v>
      </c>
      <c r="J1366" s="4" t="s">
        <v>10</v>
      </c>
      <c r="K1366" s="4" t="s">
        <v>10</v>
      </c>
      <c r="L1366" s="4" t="s">
        <v>10</v>
      </c>
      <c r="M1366" s="4" t="s">
        <v>10</v>
      </c>
      <c r="N1366" s="4" t="s">
        <v>10</v>
      </c>
      <c r="O1366" s="4" t="s">
        <v>10</v>
      </c>
      <c r="P1366" s="4" t="s">
        <v>10</v>
      </c>
      <c r="Q1366" s="4" t="s">
        <v>10</v>
      </c>
      <c r="R1366" s="4" t="s">
        <v>10</v>
      </c>
      <c r="S1366" s="4" t="s">
        <v>10</v>
      </c>
    </row>
    <row r="1367" spans="1:5">
      <c r="A1367" t="n">
        <v>16832</v>
      </c>
      <c r="B1367" s="60" t="n">
        <v>161</v>
      </c>
      <c r="C1367" s="7" t="n">
        <v>2</v>
      </c>
      <c r="D1367" s="7" t="n">
        <v>6</v>
      </c>
      <c r="E1367" s="7" t="n">
        <v>8951</v>
      </c>
      <c r="F1367" s="7" t="n">
        <v>8952</v>
      </c>
      <c r="G1367" s="7" t="n">
        <v>9712</v>
      </c>
      <c r="H1367" s="7" t="n">
        <v>9721</v>
      </c>
      <c r="I1367" s="7" t="n">
        <v>9724</v>
      </c>
      <c r="J1367" s="7" t="n">
        <v>10225</v>
      </c>
      <c r="K1367" s="7" t="n">
        <v>0</v>
      </c>
      <c r="L1367" s="7" t="n">
        <v>0</v>
      </c>
      <c r="M1367" s="7" t="n">
        <v>0</v>
      </c>
      <c r="N1367" s="7" t="n">
        <v>0</v>
      </c>
      <c r="O1367" s="7" t="n">
        <v>0</v>
      </c>
      <c r="P1367" s="7" t="n">
        <v>0</v>
      </c>
      <c r="Q1367" s="7" t="n">
        <v>0</v>
      </c>
      <c r="R1367" s="7" t="n">
        <v>0</v>
      </c>
      <c r="S1367" s="7" t="n">
        <v>0</v>
      </c>
    </row>
    <row r="1368" spans="1:5">
      <c r="A1368" t="s">
        <v>4</v>
      </c>
      <c r="B1368" s="4" t="s">
        <v>5</v>
      </c>
      <c r="C1368" s="4" t="s">
        <v>13</v>
      </c>
      <c r="D1368" s="4" t="s">
        <v>27</v>
      </c>
      <c r="E1368" s="4" t="s">
        <v>27</v>
      </c>
      <c r="F1368" s="4" t="s">
        <v>27</v>
      </c>
    </row>
    <row r="1369" spans="1:5">
      <c r="A1369" t="n">
        <v>16865</v>
      </c>
      <c r="B1369" s="60" t="n">
        <v>161</v>
      </c>
      <c r="C1369" s="7" t="n">
        <v>3</v>
      </c>
      <c r="D1369" s="7" t="n">
        <v>1</v>
      </c>
      <c r="E1369" s="7" t="n">
        <v>1.60000002384186</v>
      </c>
      <c r="F1369" s="7" t="n">
        <v>0.0900000035762787</v>
      </c>
    </row>
    <row r="1370" spans="1:5">
      <c r="A1370" t="s">
        <v>4</v>
      </c>
      <c r="B1370" s="4" t="s">
        <v>5</v>
      </c>
      <c r="C1370" s="4" t="s">
        <v>13</v>
      </c>
      <c r="D1370" s="4" t="s">
        <v>10</v>
      </c>
      <c r="E1370" s="4" t="s">
        <v>13</v>
      </c>
      <c r="F1370" s="4" t="s">
        <v>13</v>
      </c>
      <c r="G1370" s="4" t="s">
        <v>13</v>
      </c>
      <c r="H1370" s="4" t="s">
        <v>13</v>
      </c>
      <c r="I1370" s="4" t="s">
        <v>13</v>
      </c>
      <c r="J1370" s="4" t="s">
        <v>13</v>
      </c>
      <c r="K1370" s="4" t="s">
        <v>13</v>
      </c>
      <c r="L1370" s="4" t="s">
        <v>13</v>
      </c>
      <c r="M1370" s="4" t="s">
        <v>13</v>
      </c>
      <c r="N1370" s="4" t="s">
        <v>13</v>
      </c>
      <c r="O1370" s="4" t="s">
        <v>13</v>
      </c>
      <c r="P1370" s="4" t="s">
        <v>13</v>
      </c>
      <c r="Q1370" s="4" t="s">
        <v>13</v>
      </c>
      <c r="R1370" s="4" t="s">
        <v>13</v>
      </c>
      <c r="S1370" s="4" t="s">
        <v>13</v>
      </c>
      <c r="T1370" s="4" t="s">
        <v>13</v>
      </c>
    </row>
    <row r="1371" spans="1:5">
      <c r="A1371" t="n">
        <v>16879</v>
      </c>
      <c r="B1371" s="60" t="n">
        <v>161</v>
      </c>
      <c r="C1371" s="7" t="n">
        <v>0</v>
      </c>
      <c r="D1371" s="7" t="n">
        <v>5301</v>
      </c>
      <c r="E1371" s="7" t="n">
        <v>0</v>
      </c>
      <c r="F1371" s="7" t="n">
        <v>1</v>
      </c>
      <c r="G1371" s="7" t="n">
        <v>2</v>
      </c>
      <c r="H1371" s="7" t="n">
        <v>0</v>
      </c>
      <c r="I1371" s="7" t="n">
        <v>0</v>
      </c>
      <c r="J1371" s="7" t="n">
        <v>0</v>
      </c>
      <c r="K1371" s="7" t="n">
        <v>0</v>
      </c>
      <c r="L1371" s="7" t="n">
        <v>0</v>
      </c>
      <c r="M1371" s="7" t="n">
        <v>0</v>
      </c>
      <c r="N1371" s="7" t="n">
        <v>0</v>
      </c>
      <c r="O1371" s="7" t="n">
        <v>0</v>
      </c>
      <c r="P1371" s="7" t="n">
        <v>0</v>
      </c>
      <c r="Q1371" s="7" t="n">
        <v>0</v>
      </c>
      <c r="R1371" s="7" t="n">
        <v>0</v>
      </c>
      <c r="S1371" s="7" t="n">
        <v>0</v>
      </c>
      <c r="T1371" s="7" t="n">
        <v>0</v>
      </c>
    </row>
    <row r="1372" spans="1:5">
      <c r="A1372" t="s">
        <v>4</v>
      </c>
      <c r="B1372" s="4" t="s">
        <v>5</v>
      </c>
      <c r="C1372" s="4" t="s">
        <v>13</v>
      </c>
      <c r="D1372" s="4" t="s">
        <v>27</v>
      </c>
      <c r="E1372" s="4" t="s">
        <v>27</v>
      </c>
      <c r="F1372" s="4" t="s">
        <v>27</v>
      </c>
    </row>
    <row r="1373" spans="1:5">
      <c r="A1373" t="n">
        <v>16899</v>
      </c>
      <c r="B1373" s="60" t="n">
        <v>161</v>
      </c>
      <c r="C1373" s="7" t="n">
        <v>3</v>
      </c>
      <c r="D1373" s="7" t="n">
        <v>1</v>
      </c>
      <c r="E1373" s="7" t="n">
        <v>1.60000002384186</v>
      </c>
      <c r="F1373" s="7" t="n">
        <v>0.0900000035762787</v>
      </c>
    </row>
    <row r="1374" spans="1:5">
      <c r="A1374" t="s">
        <v>4</v>
      </c>
      <c r="B1374" s="4" t="s">
        <v>5</v>
      </c>
      <c r="C1374" s="4" t="s">
        <v>13</v>
      </c>
      <c r="D1374" s="4" t="s">
        <v>10</v>
      </c>
      <c r="E1374" s="4" t="s">
        <v>13</v>
      </c>
      <c r="F1374" s="4" t="s">
        <v>13</v>
      </c>
      <c r="G1374" s="4" t="s">
        <v>13</v>
      </c>
      <c r="H1374" s="4" t="s">
        <v>13</v>
      </c>
      <c r="I1374" s="4" t="s">
        <v>13</v>
      </c>
      <c r="J1374" s="4" t="s">
        <v>13</v>
      </c>
      <c r="K1374" s="4" t="s">
        <v>13</v>
      </c>
      <c r="L1374" s="4" t="s">
        <v>13</v>
      </c>
      <c r="M1374" s="4" t="s">
        <v>13</v>
      </c>
      <c r="N1374" s="4" t="s">
        <v>13</v>
      </c>
      <c r="O1374" s="4" t="s">
        <v>13</v>
      </c>
      <c r="P1374" s="4" t="s">
        <v>13</v>
      </c>
      <c r="Q1374" s="4" t="s">
        <v>13</v>
      </c>
      <c r="R1374" s="4" t="s">
        <v>13</v>
      </c>
      <c r="S1374" s="4" t="s">
        <v>13</v>
      </c>
      <c r="T1374" s="4" t="s">
        <v>13</v>
      </c>
    </row>
    <row r="1375" spans="1:5">
      <c r="A1375" t="n">
        <v>16913</v>
      </c>
      <c r="B1375" s="60" t="n">
        <v>161</v>
      </c>
      <c r="C1375" s="7" t="n">
        <v>0</v>
      </c>
      <c r="D1375" s="7" t="n">
        <v>5307</v>
      </c>
      <c r="E1375" s="7" t="n">
        <v>0</v>
      </c>
      <c r="F1375" s="7" t="n">
        <v>1</v>
      </c>
      <c r="G1375" s="7" t="n">
        <v>1</v>
      </c>
      <c r="H1375" s="7" t="n">
        <v>100</v>
      </c>
      <c r="I1375" s="7" t="n">
        <v>100</v>
      </c>
      <c r="J1375" s="7" t="n">
        <v>100</v>
      </c>
      <c r="K1375" s="7" t="n">
        <v>100</v>
      </c>
      <c r="L1375" s="7" t="n">
        <v>0</v>
      </c>
      <c r="M1375" s="7" t="n">
        <v>0</v>
      </c>
      <c r="N1375" s="7" t="n">
        <v>0</v>
      </c>
      <c r="O1375" s="7" t="n">
        <v>0</v>
      </c>
      <c r="P1375" s="7" t="n">
        <v>0</v>
      </c>
      <c r="Q1375" s="7" t="n">
        <v>0</v>
      </c>
      <c r="R1375" s="7" t="n">
        <v>0</v>
      </c>
      <c r="S1375" s="7" t="n">
        <v>0</v>
      </c>
      <c r="T1375" s="7" t="n">
        <v>0</v>
      </c>
    </row>
    <row r="1376" spans="1:5">
      <c r="A1376" t="s">
        <v>4</v>
      </c>
      <c r="B1376" s="4" t="s">
        <v>5</v>
      </c>
      <c r="C1376" s="4" t="s">
        <v>13</v>
      </c>
      <c r="D1376" s="4" t="s">
        <v>27</v>
      </c>
      <c r="E1376" s="4" t="s">
        <v>27</v>
      </c>
      <c r="F1376" s="4" t="s">
        <v>27</v>
      </c>
    </row>
    <row r="1377" spans="1:20">
      <c r="A1377" t="n">
        <v>16933</v>
      </c>
      <c r="B1377" s="60" t="n">
        <v>161</v>
      </c>
      <c r="C1377" s="7" t="n">
        <v>3</v>
      </c>
      <c r="D1377" s="7" t="n">
        <v>1</v>
      </c>
      <c r="E1377" s="7" t="n">
        <v>1.60000002384186</v>
      </c>
      <c r="F1377" s="7" t="n">
        <v>0.0900000035762787</v>
      </c>
    </row>
    <row r="1378" spans="1:20">
      <c r="A1378" t="s">
        <v>4</v>
      </c>
      <c r="B1378" s="4" t="s">
        <v>5</v>
      </c>
      <c r="C1378" s="4" t="s">
        <v>13</v>
      </c>
      <c r="D1378" s="4" t="s">
        <v>10</v>
      </c>
      <c r="E1378" s="4" t="s">
        <v>13</v>
      </c>
      <c r="F1378" s="4" t="s">
        <v>13</v>
      </c>
      <c r="G1378" s="4" t="s">
        <v>13</v>
      </c>
      <c r="H1378" s="4" t="s">
        <v>13</v>
      </c>
      <c r="I1378" s="4" t="s">
        <v>13</v>
      </c>
      <c r="J1378" s="4" t="s">
        <v>13</v>
      </c>
      <c r="K1378" s="4" t="s">
        <v>13</v>
      </c>
      <c r="L1378" s="4" t="s">
        <v>13</v>
      </c>
      <c r="M1378" s="4" t="s">
        <v>13</v>
      </c>
      <c r="N1378" s="4" t="s">
        <v>13</v>
      </c>
      <c r="O1378" s="4" t="s">
        <v>13</v>
      </c>
      <c r="P1378" s="4" t="s">
        <v>13</v>
      </c>
      <c r="Q1378" s="4" t="s">
        <v>13</v>
      </c>
      <c r="R1378" s="4" t="s">
        <v>13</v>
      </c>
      <c r="S1378" s="4" t="s">
        <v>13</v>
      </c>
      <c r="T1378" s="4" t="s">
        <v>13</v>
      </c>
    </row>
    <row r="1379" spans="1:20">
      <c r="A1379" t="n">
        <v>16947</v>
      </c>
      <c r="B1379" s="60" t="n">
        <v>161</v>
      </c>
      <c r="C1379" s="7" t="n">
        <v>0</v>
      </c>
      <c r="D1379" s="7" t="n">
        <v>5308</v>
      </c>
      <c r="E1379" s="7" t="n">
        <v>0</v>
      </c>
      <c r="F1379" s="7" t="n">
        <v>1</v>
      </c>
      <c r="G1379" s="7" t="n">
        <v>0</v>
      </c>
      <c r="H1379" s="7" t="n">
        <v>3</v>
      </c>
      <c r="I1379" s="7" t="n">
        <v>0</v>
      </c>
      <c r="J1379" s="7" t="n">
        <v>0</v>
      </c>
      <c r="K1379" s="7" t="n">
        <v>0</v>
      </c>
      <c r="L1379" s="7" t="n">
        <v>0</v>
      </c>
      <c r="M1379" s="7" t="n">
        <v>0</v>
      </c>
      <c r="N1379" s="7" t="n">
        <v>0</v>
      </c>
      <c r="O1379" s="7" t="n">
        <v>0</v>
      </c>
      <c r="P1379" s="7" t="n">
        <v>0</v>
      </c>
      <c r="Q1379" s="7" t="n">
        <v>0</v>
      </c>
      <c r="R1379" s="7" t="n">
        <v>0</v>
      </c>
      <c r="S1379" s="7" t="n">
        <v>0</v>
      </c>
      <c r="T1379" s="7" t="n">
        <v>0</v>
      </c>
    </row>
    <row r="1380" spans="1:20">
      <c r="A1380" t="s">
        <v>4</v>
      </c>
      <c r="B1380" s="4" t="s">
        <v>5</v>
      </c>
      <c r="C1380" s="4" t="s">
        <v>13</v>
      </c>
      <c r="D1380" s="4" t="s">
        <v>27</v>
      </c>
      <c r="E1380" s="4" t="s">
        <v>27</v>
      </c>
      <c r="F1380" s="4" t="s">
        <v>27</v>
      </c>
    </row>
    <row r="1381" spans="1:20">
      <c r="A1381" t="n">
        <v>16967</v>
      </c>
      <c r="B1381" s="60" t="n">
        <v>161</v>
      </c>
      <c r="C1381" s="7" t="n">
        <v>3</v>
      </c>
      <c r="D1381" s="7" t="n">
        <v>1</v>
      </c>
      <c r="E1381" s="7" t="n">
        <v>1.60000002384186</v>
      </c>
      <c r="F1381" s="7" t="n">
        <v>0.0900000035762787</v>
      </c>
    </row>
    <row r="1382" spans="1:20">
      <c r="A1382" t="s">
        <v>4</v>
      </c>
      <c r="B1382" s="4" t="s">
        <v>5</v>
      </c>
      <c r="C1382" s="4" t="s">
        <v>13</v>
      </c>
      <c r="D1382" s="4" t="s">
        <v>10</v>
      </c>
      <c r="E1382" s="4" t="s">
        <v>13</v>
      </c>
      <c r="F1382" s="4" t="s">
        <v>13</v>
      </c>
      <c r="G1382" s="4" t="s">
        <v>13</v>
      </c>
      <c r="H1382" s="4" t="s">
        <v>13</v>
      </c>
      <c r="I1382" s="4" t="s">
        <v>13</v>
      </c>
      <c r="J1382" s="4" t="s">
        <v>13</v>
      </c>
      <c r="K1382" s="4" t="s">
        <v>13</v>
      </c>
      <c r="L1382" s="4" t="s">
        <v>13</v>
      </c>
      <c r="M1382" s="4" t="s">
        <v>13</v>
      </c>
      <c r="N1382" s="4" t="s">
        <v>13</v>
      </c>
      <c r="O1382" s="4" t="s">
        <v>13</v>
      </c>
      <c r="P1382" s="4" t="s">
        <v>13</v>
      </c>
      <c r="Q1382" s="4" t="s">
        <v>13</v>
      </c>
      <c r="R1382" s="4" t="s">
        <v>13</v>
      </c>
      <c r="S1382" s="4" t="s">
        <v>13</v>
      </c>
      <c r="T1382" s="4" t="s">
        <v>13</v>
      </c>
    </row>
    <row r="1383" spans="1:20">
      <c r="A1383" t="n">
        <v>16981</v>
      </c>
      <c r="B1383" s="60" t="n">
        <v>161</v>
      </c>
      <c r="C1383" s="7" t="n">
        <v>0</v>
      </c>
      <c r="D1383" s="7" t="n">
        <v>5309</v>
      </c>
      <c r="E1383" s="7" t="n">
        <v>0</v>
      </c>
      <c r="F1383" s="7" t="n">
        <v>1</v>
      </c>
      <c r="G1383" s="7" t="n">
        <v>0</v>
      </c>
      <c r="H1383" s="7" t="n">
        <v>3</v>
      </c>
      <c r="I1383" s="7" t="n">
        <v>0</v>
      </c>
      <c r="J1383" s="7" t="n">
        <v>0</v>
      </c>
      <c r="K1383" s="7" t="n">
        <v>0</v>
      </c>
      <c r="L1383" s="7" t="n">
        <v>0</v>
      </c>
      <c r="M1383" s="7" t="n">
        <v>0</v>
      </c>
      <c r="N1383" s="7" t="n">
        <v>0</v>
      </c>
      <c r="O1383" s="7" t="n">
        <v>0</v>
      </c>
      <c r="P1383" s="7" t="n">
        <v>0</v>
      </c>
      <c r="Q1383" s="7" t="n">
        <v>0</v>
      </c>
      <c r="R1383" s="7" t="n">
        <v>0</v>
      </c>
      <c r="S1383" s="7" t="n">
        <v>0</v>
      </c>
      <c r="T1383" s="7" t="n">
        <v>0</v>
      </c>
    </row>
    <row r="1384" spans="1:20">
      <c r="A1384" t="s">
        <v>4</v>
      </c>
      <c r="B1384" s="4" t="s">
        <v>5</v>
      </c>
      <c r="C1384" s="4" t="s">
        <v>13</v>
      </c>
      <c r="D1384" s="4" t="s">
        <v>27</v>
      </c>
      <c r="E1384" s="4" t="s">
        <v>27</v>
      </c>
      <c r="F1384" s="4" t="s">
        <v>27</v>
      </c>
    </row>
    <row r="1385" spans="1:20">
      <c r="A1385" t="n">
        <v>17001</v>
      </c>
      <c r="B1385" s="60" t="n">
        <v>161</v>
      </c>
      <c r="C1385" s="7" t="n">
        <v>3</v>
      </c>
      <c r="D1385" s="7" t="n">
        <v>1</v>
      </c>
      <c r="E1385" s="7" t="n">
        <v>1.60000002384186</v>
      </c>
      <c r="F1385" s="7" t="n">
        <v>0.0900000035762787</v>
      </c>
    </row>
    <row r="1386" spans="1:20">
      <c r="A1386" t="s">
        <v>4</v>
      </c>
      <c r="B1386" s="4" t="s">
        <v>5</v>
      </c>
      <c r="C1386" s="4" t="s">
        <v>13</v>
      </c>
      <c r="D1386" s="4" t="s">
        <v>10</v>
      </c>
      <c r="E1386" s="4" t="s">
        <v>13</v>
      </c>
      <c r="F1386" s="4" t="s">
        <v>13</v>
      </c>
      <c r="G1386" s="4" t="s">
        <v>13</v>
      </c>
      <c r="H1386" s="4" t="s">
        <v>13</v>
      </c>
      <c r="I1386" s="4" t="s">
        <v>13</v>
      </c>
      <c r="J1386" s="4" t="s">
        <v>13</v>
      </c>
      <c r="K1386" s="4" t="s">
        <v>13</v>
      </c>
      <c r="L1386" s="4" t="s">
        <v>13</v>
      </c>
      <c r="M1386" s="4" t="s">
        <v>13</v>
      </c>
      <c r="N1386" s="4" t="s">
        <v>13</v>
      </c>
      <c r="O1386" s="4" t="s">
        <v>13</v>
      </c>
      <c r="P1386" s="4" t="s">
        <v>13</v>
      </c>
      <c r="Q1386" s="4" t="s">
        <v>13</v>
      </c>
      <c r="R1386" s="4" t="s">
        <v>13</v>
      </c>
      <c r="S1386" s="4" t="s">
        <v>13</v>
      </c>
      <c r="T1386" s="4" t="s">
        <v>13</v>
      </c>
    </row>
    <row r="1387" spans="1:20">
      <c r="A1387" t="n">
        <v>17015</v>
      </c>
      <c r="B1387" s="60" t="n">
        <v>161</v>
      </c>
      <c r="C1387" s="7" t="n">
        <v>0</v>
      </c>
      <c r="D1387" s="7" t="n">
        <v>5316</v>
      </c>
      <c r="E1387" s="7" t="n">
        <v>0</v>
      </c>
      <c r="F1387" s="7" t="n">
        <v>1</v>
      </c>
      <c r="G1387" s="7" t="n">
        <v>0</v>
      </c>
      <c r="H1387" s="7" t="n">
        <v>0</v>
      </c>
      <c r="I1387" s="7" t="n">
        <v>0</v>
      </c>
      <c r="J1387" s="7" t="n">
        <v>0</v>
      </c>
      <c r="K1387" s="7" t="n">
        <v>0</v>
      </c>
      <c r="L1387" s="7" t="n">
        <v>0</v>
      </c>
      <c r="M1387" s="7" t="n">
        <v>0</v>
      </c>
      <c r="N1387" s="7" t="n">
        <v>0</v>
      </c>
      <c r="O1387" s="7" t="n">
        <v>0</v>
      </c>
      <c r="P1387" s="7" t="n">
        <v>0</v>
      </c>
      <c r="Q1387" s="7" t="n">
        <v>0</v>
      </c>
      <c r="R1387" s="7" t="n">
        <v>0</v>
      </c>
      <c r="S1387" s="7" t="n">
        <v>0</v>
      </c>
      <c r="T1387" s="7" t="n">
        <v>0</v>
      </c>
    </row>
    <row r="1388" spans="1:20">
      <c r="A1388" t="s">
        <v>4</v>
      </c>
      <c r="B1388" s="4" t="s">
        <v>5</v>
      </c>
      <c r="C1388" s="4" t="s">
        <v>13</v>
      </c>
      <c r="D1388" s="4" t="s">
        <v>27</v>
      </c>
      <c r="E1388" s="4" t="s">
        <v>27</v>
      </c>
      <c r="F1388" s="4" t="s">
        <v>27</v>
      </c>
    </row>
    <row r="1389" spans="1:20">
      <c r="A1389" t="n">
        <v>17035</v>
      </c>
      <c r="B1389" s="60" t="n">
        <v>161</v>
      </c>
      <c r="C1389" s="7" t="n">
        <v>3</v>
      </c>
      <c r="D1389" s="7" t="n">
        <v>1</v>
      </c>
      <c r="E1389" s="7" t="n">
        <v>1.60000002384186</v>
      </c>
      <c r="F1389" s="7" t="n">
        <v>0.0900000035762787</v>
      </c>
    </row>
    <row r="1390" spans="1:20">
      <c r="A1390" t="s">
        <v>4</v>
      </c>
      <c r="B1390" s="4" t="s">
        <v>5</v>
      </c>
      <c r="C1390" s="4" t="s">
        <v>13</v>
      </c>
      <c r="D1390" s="4" t="s">
        <v>10</v>
      </c>
      <c r="E1390" s="4" t="s">
        <v>13</v>
      </c>
      <c r="F1390" s="4" t="s">
        <v>13</v>
      </c>
      <c r="G1390" s="4" t="s">
        <v>13</v>
      </c>
      <c r="H1390" s="4" t="s">
        <v>13</v>
      </c>
      <c r="I1390" s="4" t="s">
        <v>13</v>
      </c>
      <c r="J1390" s="4" t="s">
        <v>13</v>
      </c>
      <c r="K1390" s="4" t="s">
        <v>13</v>
      </c>
      <c r="L1390" s="4" t="s">
        <v>13</v>
      </c>
      <c r="M1390" s="4" t="s">
        <v>13</v>
      </c>
      <c r="N1390" s="4" t="s">
        <v>13</v>
      </c>
      <c r="O1390" s="4" t="s">
        <v>13</v>
      </c>
      <c r="P1390" s="4" t="s">
        <v>13</v>
      </c>
      <c r="Q1390" s="4" t="s">
        <v>13</v>
      </c>
      <c r="R1390" s="4" t="s">
        <v>13</v>
      </c>
      <c r="S1390" s="4" t="s">
        <v>13</v>
      </c>
      <c r="T1390" s="4" t="s">
        <v>13</v>
      </c>
    </row>
    <row r="1391" spans="1:20">
      <c r="A1391" t="n">
        <v>17049</v>
      </c>
      <c r="B1391" s="60" t="n">
        <v>161</v>
      </c>
      <c r="C1391" s="7" t="n">
        <v>0</v>
      </c>
      <c r="D1391" s="7" t="n">
        <v>5317</v>
      </c>
      <c r="E1391" s="7" t="n">
        <v>0</v>
      </c>
      <c r="F1391" s="7" t="n">
        <v>100</v>
      </c>
      <c r="G1391" s="7" t="n">
        <v>100</v>
      </c>
      <c r="H1391" s="7" t="n">
        <v>0</v>
      </c>
      <c r="I1391" s="7" t="n">
        <v>0</v>
      </c>
      <c r="J1391" s="7" t="n">
        <v>0</v>
      </c>
      <c r="K1391" s="7" t="n">
        <v>0</v>
      </c>
      <c r="L1391" s="7" t="n">
        <v>0</v>
      </c>
      <c r="M1391" s="7" t="n">
        <v>0</v>
      </c>
      <c r="N1391" s="7" t="n">
        <v>0</v>
      </c>
      <c r="O1391" s="7" t="n">
        <v>0</v>
      </c>
      <c r="P1391" s="7" t="n">
        <v>0</v>
      </c>
      <c r="Q1391" s="7" t="n">
        <v>0</v>
      </c>
      <c r="R1391" s="7" t="n">
        <v>0</v>
      </c>
      <c r="S1391" s="7" t="n">
        <v>0</v>
      </c>
      <c r="T1391" s="7" t="n">
        <v>0</v>
      </c>
    </row>
    <row r="1392" spans="1:20">
      <c r="A1392" t="s">
        <v>4</v>
      </c>
      <c r="B1392" s="4" t="s">
        <v>5</v>
      </c>
      <c r="C1392" s="4" t="s">
        <v>13</v>
      </c>
      <c r="D1392" s="4" t="s">
        <v>27</v>
      </c>
      <c r="E1392" s="4" t="s">
        <v>27</v>
      </c>
      <c r="F1392" s="4" t="s">
        <v>27</v>
      </c>
    </row>
    <row r="1393" spans="1:20">
      <c r="A1393" t="n">
        <v>17069</v>
      </c>
      <c r="B1393" s="60" t="n">
        <v>161</v>
      </c>
      <c r="C1393" s="7" t="n">
        <v>3</v>
      </c>
      <c r="D1393" s="7" t="n">
        <v>1</v>
      </c>
      <c r="E1393" s="7" t="n">
        <v>1.60000002384186</v>
      </c>
      <c r="F1393" s="7" t="n">
        <v>0.0900000035762787</v>
      </c>
    </row>
    <row r="1394" spans="1:20">
      <c r="A1394" t="s">
        <v>4</v>
      </c>
      <c r="B1394" s="4" t="s">
        <v>5</v>
      </c>
      <c r="C1394" s="4" t="s">
        <v>13</v>
      </c>
      <c r="D1394" s="4" t="s">
        <v>10</v>
      </c>
      <c r="E1394" s="4" t="s">
        <v>13</v>
      </c>
      <c r="F1394" s="4" t="s">
        <v>13</v>
      </c>
      <c r="G1394" s="4" t="s">
        <v>13</v>
      </c>
      <c r="H1394" s="4" t="s">
        <v>13</v>
      </c>
      <c r="I1394" s="4" t="s">
        <v>13</v>
      </c>
      <c r="J1394" s="4" t="s">
        <v>13</v>
      </c>
      <c r="K1394" s="4" t="s">
        <v>13</v>
      </c>
      <c r="L1394" s="4" t="s">
        <v>13</v>
      </c>
      <c r="M1394" s="4" t="s">
        <v>13</v>
      </c>
      <c r="N1394" s="4" t="s">
        <v>13</v>
      </c>
      <c r="O1394" s="4" t="s">
        <v>13</v>
      </c>
      <c r="P1394" s="4" t="s">
        <v>13</v>
      </c>
      <c r="Q1394" s="4" t="s">
        <v>13</v>
      </c>
      <c r="R1394" s="4" t="s">
        <v>13</v>
      </c>
      <c r="S1394" s="4" t="s">
        <v>13</v>
      </c>
      <c r="T1394" s="4" t="s">
        <v>13</v>
      </c>
    </row>
    <row r="1395" spans="1:20">
      <c r="A1395" t="n">
        <v>17083</v>
      </c>
      <c r="B1395" s="60" t="n">
        <v>161</v>
      </c>
      <c r="C1395" s="7" t="n">
        <v>0</v>
      </c>
      <c r="D1395" s="7" t="n">
        <v>5318</v>
      </c>
      <c r="E1395" s="7" t="n">
        <v>0</v>
      </c>
      <c r="F1395" s="7" t="n">
        <v>100</v>
      </c>
      <c r="G1395" s="7" t="n">
        <v>100</v>
      </c>
      <c r="H1395" s="7" t="n">
        <v>0</v>
      </c>
      <c r="I1395" s="7" t="n">
        <v>0</v>
      </c>
      <c r="J1395" s="7" t="n">
        <v>0</v>
      </c>
      <c r="K1395" s="7" t="n">
        <v>0</v>
      </c>
      <c r="L1395" s="7" t="n">
        <v>0</v>
      </c>
      <c r="M1395" s="7" t="n">
        <v>0</v>
      </c>
      <c r="N1395" s="7" t="n">
        <v>0</v>
      </c>
      <c r="O1395" s="7" t="n">
        <v>0</v>
      </c>
      <c r="P1395" s="7" t="n">
        <v>0</v>
      </c>
      <c r="Q1395" s="7" t="n">
        <v>0</v>
      </c>
      <c r="R1395" s="7" t="n">
        <v>0</v>
      </c>
      <c r="S1395" s="7" t="n">
        <v>0</v>
      </c>
      <c r="T1395" s="7" t="n">
        <v>0</v>
      </c>
    </row>
    <row r="1396" spans="1:20">
      <c r="A1396" t="s">
        <v>4</v>
      </c>
      <c r="B1396" s="4" t="s">
        <v>5</v>
      </c>
      <c r="C1396" s="4" t="s">
        <v>13</v>
      </c>
      <c r="D1396" s="4" t="s">
        <v>27</v>
      </c>
      <c r="E1396" s="4" t="s">
        <v>27</v>
      </c>
      <c r="F1396" s="4" t="s">
        <v>27</v>
      </c>
    </row>
    <row r="1397" spans="1:20">
      <c r="A1397" t="n">
        <v>17103</v>
      </c>
      <c r="B1397" s="60" t="n">
        <v>161</v>
      </c>
      <c r="C1397" s="7" t="n">
        <v>3</v>
      </c>
      <c r="D1397" s="7" t="n">
        <v>1</v>
      </c>
      <c r="E1397" s="7" t="n">
        <v>1.60000002384186</v>
      </c>
      <c r="F1397" s="7" t="n">
        <v>0.0900000035762787</v>
      </c>
    </row>
    <row r="1398" spans="1:20">
      <c r="A1398" t="s">
        <v>4</v>
      </c>
      <c r="B1398" s="4" t="s">
        <v>5</v>
      </c>
      <c r="C1398" s="4" t="s">
        <v>13</v>
      </c>
      <c r="D1398" s="4" t="s">
        <v>10</v>
      </c>
      <c r="E1398" s="4" t="s">
        <v>13</v>
      </c>
      <c r="F1398" s="4" t="s">
        <v>13</v>
      </c>
      <c r="G1398" s="4" t="s">
        <v>13</v>
      </c>
      <c r="H1398" s="4" t="s">
        <v>13</v>
      </c>
      <c r="I1398" s="4" t="s">
        <v>13</v>
      </c>
      <c r="J1398" s="4" t="s">
        <v>13</v>
      </c>
      <c r="K1398" s="4" t="s">
        <v>13</v>
      </c>
      <c r="L1398" s="4" t="s">
        <v>13</v>
      </c>
      <c r="M1398" s="4" t="s">
        <v>13</v>
      </c>
      <c r="N1398" s="4" t="s">
        <v>13</v>
      </c>
      <c r="O1398" s="4" t="s">
        <v>13</v>
      </c>
      <c r="P1398" s="4" t="s">
        <v>13</v>
      </c>
      <c r="Q1398" s="4" t="s">
        <v>13</v>
      </c>
      <c r="R1398" s="4" t="s">
        <v>13</v>
      </c>
      <c r="S1398" s="4" t="s">
        <v>13</v>
      </c>
      <c r="T1398" s="4" t="s">
        <v>13</v>
      </c>
    </row>
    <row r="1399" spans="1:20">
      <c r="A1399" t="n">
        <v>17117</v>
      </c>
      <c r="B1399" s="60" t="n">
        <v>161</v>
      </c>
      <c r="C1399" s="7" t="n">
        <v>0</v>
      </c>
      <c r="D1399" s="7" t="n">
        <v>5325</v>
      </c>
      <c r="E1399" s="7" t="n">
        <v>0</v>
      </c>
      <c r="F1399" s="7" t="n">
        <v>0</v>
      </c>
      <c r="G1399" s="7" t="n">
        <v>0</v>
      </c>
      <c r="H1399" s="7" t="n">
        <v>100</v>
      </c>
      <c r="I1399" s="7" t="n">
        <v>100</v>
      </c>
      <c r="J1399" s="7" t="n">
        <v>0</v>
      </c>
      <c r="K1399" s="7" t="n">
        <v>0</v>
      </c>
      <c r="L1399" s="7" t="n">
        <v>0</v>
      </c>
      <c r="M1399" s="7" t="n">
        <v>0</v>
      </c>
      <c r="N1399" s="7" t="n">
        <v>0</v>
      </c>
      <c r="O1399" s="7" t="n">
        <v>0</v>
      </c>
      <c r="P1399" s="7" t="n">
        <v>0</v>
      </c>
      <c r="Q1399" s="7" t="n">
        <v>0</v>
      </c>
      <c r="R1399" s="7" t="n">
        <v>0</v>
      </c>
      <c r="S1399" s="7" t="n">
        <v>0</v>
      </c>
      <c r="T1399" s="7" t="n">
        <v>0</v>
      </c>
    </row>
    <row r="1400" spans="1:20">
      <c r="A1400" t="s">
        <v>4</v>
      </c>
      <c r="B1400" s="4" t="s">
        <v>5</v>
      </c>
      <c r="C1400" s="4" t="s">
        <v>13</v>
      </c>
      <c r="D1400" s="4" t="s">
        <v>27</v>
      </c>
      <c r="E1400" s="4" t="s">
        <v>27</v>
      </c>
      <c r="F1400" s="4" t="s">
        <v>27</v>
      </c>
    </row>
    <row r="1401" spans="1:20">
      <c r="A1401" t="n">
        <v>17137</v>
      </c>
      <c r="B1401" s="60" t="n">
        <v>161</v>
      </c>
      <c r="C1401" s="7" t="n">
        <v>3</v>
      </c>
      <c r="D1401" s="7" t="n">
        <v>1</v>
      </c>
      <c r="E1401" s="7" t="n">
        <v>1.60000002384186</v>
      </c>
      <c r="F1401" s="7" t="n">
        <v>0.400000005960464</v>
      </c>
    </row>
    <row r="1402" spans="1:20">
      <c r="A1402" t="s">
        <v>4</v>
      </c>
      <c r="B1402" s="4" t="s">
        <v>5</v>
      </c>
      <c r="C1402" s="4" t="s">
        <v>13</v>
      </c>
      <c r="D1402" s="4" t="s">
        <v>10</v>
      </c>
      <c r="E1402" s="4" t="s">
        <v>13</v>
      </c>
      <c r="F1402" s="4" t="s">
        <v>13</v>
      </c>
      <c r="G1402" s="4" t="s">
        <v>13</v>
      </c>
      <c r="H1402" s="4" t="s">
        <v>13</v>
      </c>
      <c r="I1402" s="4" t="s">
        <v>13</v>
      </c>
      <c r="J1402" s="4" t="s">
        <v>13</v>
      </c>
      <c r="K1402" s="4" t="s">
        <v>13</v>
      </c>
      <c r="L1402" s="4" t="s">
        <v>13</v>
      </c>
      <c r="M1402" s="4" t="s">
        <v>13</v>
      </c>
      <c r="N1402" s="4" t="s">
        <v>13</v>
      </c>
      <c r="O1402" s="4" t="s">
        <v>13</v>
      </c>
      <c r="P1402" s="4" t="s">
        <v>13</v>
      </c>
      <c r="Q1402" s="4" t="s">
        <v>13</v>
      </c>
      <c r="R1402" s="4" t="s">
        <v>13</v>
      </c>
      <c r="S1402" s="4" t="s">
        <v>13</v>
      </c>
      <c r="T1402" s="4" t="s">
        <v>13</v>
      </c>
    </row>
    <row r="1403" spans="1:20">
      <c r="A1403" t="n">
        <v>17151</v>
      </c>
      <c r="B1403" s="60" t="n">
        <v>161</v>
      </c>
      <c r="C1403" s="7" t="n">
        <v>0</v>
      </c>
      <c r="D1403" s="7" t="n">
        <v>5336</v>
      </c>
      <c r="E1403" s="7" t="n">
        <v>0</v>
      </c>
      <c r="F1403" s="7" t="n">
        <v>0</v>
      </c>
      <c r="G1403" s="7" t="n">
        <v>2</v>
      </c>
      <c r="H1403" s="7" t="n">
        <v>0</v>
      </c>
      <c r="I1403" s="7" t="n">
        <v>0</v>
      </c>
      <c r="J1403" s="7" t="n">
        <v>0</v>
      </c>
      <c r="K1403" s="7" t="n">
        <v>0</v>
      </c>
      <c r="L1403" s="7" t="n">
        <v>0</v>
      </c>
      <c r="M1403" s="7" t="n">
        <v>0</v>
      </c>
      <c r="N1403" s="7" t="n">
        <v>0</v>
      </c>
      <c r="O1403" s="7" t="n">
        <v>0</v>
      </c>
      <c r="P1403" s="7" t="n">
        <v>0</v>
      </c>
      <c r="Q1403" s="7" t="n">
        <v>0</v>
      </c>
      <c r="R1403" s="7" t="n">
        <v>0</v>
      </c>
      <c r="S1403" s="7" t="n">
        <v>0</v>
      </c>
      <c r="T1403" s="7" t="n">
        <v>0</v>
      </c>
    </row>
    <row r="1404" spans="1:20">
      <c r="A1404" t="s">
        <v>4</v>
      </c>
      <c r="B1404" s="4" t="s">
        <v>5</v>
      </c>
      <c r="C1404" s="4" t="s">
        <v>13</v>
      </c>
      <c r="D1404" s="4" t="s">
        <v>27</v>
      </c>
      <c r="E1404" s="4" t="s">
        <v>27</v>
      </c>
      <c r="F1404" s="4" t="s">
        <v>27</v>
      </c>
    </row>
    <row r="1405" spans="1:20">
      <c r="A1405" t="n">
        <v>17171</v>
      </c>
      <c r="B1405" s="60" t="n">
        <v>161</v>
      </c>
      <c r="C1405" s="7" t="n">
        <v>3</v>
      </c>
      <c r="D1405" s="7" t="n">
        <v>1</v>
      </c>
      <c r="E1405" s="7" t="n">
        <v>1.60000002384186</v>
      </c>
      <c r="F1405" s="7" t="n">
        <v>0.0900000035762787</v>
      </c>
    </row>
    <row r="1406" spans="1:20">
      <c r="A1406" t="s">
        <v>4</v>
      </c>
      <c r="B1406" s="4" t="s">
        <v>5</v>
      </c>
      <c r="C1406" s="4" t="s">
        <v>13</v>
      </c>
      <c r="D1406" s="4" t="s">
        <v>10</v>
      </c>
      <c r="E1406" s="4" t="s">
        <v>13</v>
      </c>
      <c r="F1406" s="4" t="s">
        <v>13</v>
      </c>
      <c r="G1406" s="4" t="s">
        <v>13</v>
      </c>
      <c r="H1406" s="4" t="s">
        <v>13</v>
      </c>
      <c r="I1406" s="4" t="s">
        <v>13</v>
      </c>
      <c r="J1406" s="4" t="s">
        <v>13</v>
      </c>
      <c r="K1406" s="4" t="s">
        <v>13</v>
      </c>
      <c r="L1406" s="4" t="s">
        <v>13</v>
      </c>
      <c r="M1406" s="4" t="s">
        <v>13</v>
      </c>
      <c r="N1406" s="4" t="s">
        <v>13</v>
      </c>
      <c r="O1406" s="4" t="s">
        <v>13</v>
      </c>
      <c r="P1406" s="4" t="s">
        <v>13</v>
      </c>
      <c r="Q1406" s="4" t="s">
        <v>13</v>
      </c>
      <c r="R1406" s="4" t="s">
        <v>13</v>
      </c>
      <c r="S1406" s="4" t="s">
        <v>13</v>
      </c>
      <c r="T1406" s="4" t="s">
        <v>13</v>
      </c>
    </row>
    <row r="1407" spans="1:20">
      <c r="A1407" t="n">
        <v>17185</v>
      </c>
      <c r="B1407" s="60" t="n">
        <v>161</v>
      </c>
      <c r="C1407" s="7" t="n">
        <v>0</v>
      </c>
      <c r="D1407" s="7" t="n">
        <v>106</v>
      </c>
      <c r="E1407" s="7" t="n">
        <v>1</v>
      </c>
      <c r="F1407" s="7" t="n">
        <v>1</v>
      </c>
      <c r="G1407" s="7" t="n">
        <v>2</v>
      </c>
      <c r="H1407" s="7" t="n">
        <v>0</v>
      </c>
      <c r="I1407" s="7" t="n">
        <v>0</v>
      </c>
      <c r="J1407" s="7" t="n">
        <v>0</v>
      </c>
      <c r="K1407" s="7" t="n">
        <v>0</v>
      </c>
      <c r="L1407" s="7" t="n">
        <v>0</v>
      </c>
      <c r="M1407" s="7" t="n">
        <v>0</v>
      </c>
      <c r="N1407" s="7" t="n">
        <v>0</v>
      </c>
      <c r="O1407" s="7" t="n">
        <v>0</v>
      </c>
      <c r="P1407" s="7" t="n">
        <v>0</v>
      </c>
      <c r="Q1407" s="7" t="n">
        <v>0</v>
      </c>
      <c r="R1407" s="7" t="n">
        <v>0</v>
      </c>
      <c r="S1407" s="7" t="n">
        <v>0</v>
      </c>
      <c r="T1407" s="7" t="n">
        <v>0</v>
      </c>
    </row>
    <row r="1408" spans="1:20">
      <c r="A1408" t="s">
        <v>4</v>
      </c>
      <c r="B1408" s="4" t="s">
        <v>5</v>
      </c>
      <c r="C1408" s="4" t="s">
        <v>13</v>
      </c>
      <c r="D1408" s="4" t="s">
        <v>27</v>
      </c>
      <c r="E1408" s="4" t="s">
        <v>27</v>
      </c>
      <c r="F1408" s="4" t="s">
        <v>27</v>
      </c>
    </row>
    <row r="1409" spans="1:20">
      <c r="A1409" t="n">
        <v>17205</v>
      </c>
      <c r="B1409" s="60" t="n">
        <v>161</v>
      </c>
      <c r="C1409" s="7" t="n">
        <v>3</v>
      </c>
      <c r="D1409" s="7" t="n">
        <v>1</v>
      </c>
      <c r="E1409" s="7" t="n">
        <v>1.60000002384186</v>
      </c>
      <c r="F1409" s="7" t="n">
        <v>0.0900000035762787</v>
      </c>
    </row>
    <row r="1410" spans="1:20">
      <c r="A1410" t="s">
        <v>4</v>
      </c>
      <c r="B1410" s="4" t="s">
        <v>5</v>
      </c>
      <c r="C1410" s="4" t="s">
        <v>13</v>
      </c>
      <c r="D1410" s="4" t="s">
        <v>10</v>
      </c>
      <c r="E1410" s="4" t="s">
        <v>13</v>
      </c>
      <c r="F1410" s="4" t="s">
        <v>13</v>
      </c>
      <c r="G1410" s="4" t="s">
        <v>13</v>
      </c>
      <c r="H1410" s="4" t="s">
        <v>13</v>
      </c>
      <c r="I1410" s="4" t="s">
        <v>13</v>
      </c>
      <c r="J1410" s="4" t="s">
        <v>13</v>
      </c>
      <c r="K1410" s="4" t="s">
        <v>13</v>
      </c>
      <c r="L1410" s="4" t="s">
        <v>13</v>
      </c>
      <c r="M1410" s="4" t="s">
        <v>13</v>
      </c>
      <c r="N1410" s="4" t="s">
        <v>13</v>
      </c>
      <c r="O1410" s="4" t="s">
        <v>13</v>
      </c>
      <c r="P1410" s="4" t="s">
        <v>13</v>
      </c>
      <c r="Q1410" s="4" t="s">
        <v>13</v>
      </c>
      <c r="R1410" s="4" t="s">
        <v>13</v>
      </c>
      <c r="S1410" s="4" t="s">
        <v>13</v>
      </c>
      <c r="T1410" s="4" t="s">
        <v>13</v>
      </c>
    </row>
    <row r="1411" spans="1:20">
      <c r="A1411" t="n">
        <v>17219</v>
      </c>
      <c r="B1411" s="60" t="n">
        <v>161</v>
      </c>
      <c r="C1411" s="7" t="n">
        <v>0</v>
      </c>
      <c r="D1411" s="7" t="n">
        <v>114</v>
      </c>
      <c r="E1411" s="7" t="n">
        <v>1</v>
      </c>
      <c r="F1411" s="7" t="n">
        <v>0</v>
      </c>
      <c r="G1411" s="7" t="n">
        <v>0</v>
      </c>
      <c r="H1411" s="7" t="n">
        <v>3</v>
      </c>
      <c r="I1411" s="7" t="n">
        <v>0</v>
      </c>
      <c r="J1411" s="7" t="n">
        <v>0</v>
      </c>
      <c r="K1411" s="7" t="n">
        <v>0</v>
      </c>
      <c r="L1411" s="7" t="n">
        <v>0</v>
      </c>
      <c r="M1411" s="7" t="n">
        <v>0</v>
      </c>
      <c r="N1411" s="7" t="n">
        <v>0</v>
      </c>
      <c r="O1411" s="7" t="n">
        <v>0</v>
      </c>
      <c r="P1411" s="7" t="n">
        <v>0</v>
      </c>
      <c r="Q1411" s="7" t="n">
        <v>0</v>
      </c>
      <c r="R1411" s="7" t="n">
        <v>0</v>
      </c>
      <c r="S1411" s="7" t="n">
        <v>0</v>
      </c>
      <c r="T1411" s="7" t="n">
        <v>0</v>
      </c>
    </row>
    <row r="1412" spans="1:20">
      <c r="A1412" t="s">
        <v>4</v>
      </c>
      <c r="B1412" s="4" t="s">
        <v>5</v>
      </c>
      <c r="C1412" s="4" t="s">
        <v>13</v>
      </c>
      <c r="D1412" s="4" t="s">
        <v>27</v>
      </c>
      <c r="E1412" s="4" t="s">
        <v>27</v>
      </c>
      <c r="F1412" s="4" t="s">
        <v>27</v>
      </c>
    </row>
    <row r="1413" spans="1:20">
      <c r="A1413" t="n">
        <v>17239</v>
      </c>
      <c r="B1413" s="60" t="n">
        <v>161</v>
      </c>
      <c r="C1413" s="7" t="n">
        <v>3</v>
      </c>
      <c r="D1413" s="7" t="n">
        <v>1</v>
      </c>
      <c r="E1413" s="7" t="n">
        <v>1.60000002384186</v>
      </c>
      <c r="F1413" s="7" t="n">
        <v>0.0900000035762787</v>
      </c>
    </row>
    <row r="1414" spans="1:20">
      <c r="A1414" t="s">
        <v>4</v>
      </c>
      <c r="B1414" s="4" t="s">
        <v>5</v>
      </c>
      <c r="C1414" s="4" t="s">
        <v>13</v>
      </c>
      <c r="D1414" s="4" t="s">
        <v>10</v>
      </c>
      <c r="E1414" s="4" t="s">
        <v>13</v>
      </c>
      <c r="F1414" s="4" t="s">
        <v>13</v>
      </c>
      <c r="G1414" s="4" t="s">
        <v>13</v>
      </c>
      <c r="H1414" s="4" t="s">
        <v>13</v>
      </c>
      <c r="I1414" s="4" t="s">
        <v>13</v>
      </c>
      <c r="J1414" s="4" t="s">
        <v>13</v>
      </c>
      <c r="K1414" s="4" t="s">
        <v>13</v>
      </c>
      <c r="L1414" s="4" t="s">
        <v>13</v>
      </c>
      <c r="M1414" s="4" t="s">
        <v>13</v>
      </c>
      <c r="N1414" s="4" t="s">
        <v>13</v>
      </c>
      <c r="O1414" s="4" t="s">
        <v>13</v>
      </c>
      <c r="P1414" s="4" t="s">
        <v>13</v>
      </c>
      <c r="Q1414" s="4" t="s">
        <v>13</v>
      </c>
      <c r="R1414" s="4" t="s">
        <v>13</v>
      </c>
      <c r="S1414" s="4" t="s">
        <v>13</v>
      </c>
      <c r="T1414" s="4" t="s">
        <v>13</v>
      </c>
    </row>
    <row r="1415" spans="1:20">
      <c r="A1415" t="n">
        <v>17253</v>
      </c>
      <c r="B1415" s="60" t="n">
        <v>161</v>
      </c>
      <c r="C1415" s="7" t="n">
        <v>0</v>
      </c>
      <c r="D1415" s="7" t="n">
        <v>7033</v>
      </c>
      <c r="E1415" s="7" t="n">
        <v>2</v>
      </c>
      <c r="F1415" s="7" t="n">
        <v>100</v>
      </c>
      <c r="G1415" s="7" t="n">
        <v>100</v>
      </c>
      <c r="H1415" s="7" t="n">
        <v>0</v>
      </c>
      <c r="I1415" s="7" t="n">
        <v>0</v>
      </c>
      <c r="J1415" s="7" t="n">
        <v>0</v>
      </c>
      <c r="K1415" s="7" t="n">
        <v>0</v>
      </c>
      <c r="L1415" s="7" t="n">
        <v>0</v>
      </c>
      <c r="M1415" s="7" t="n">
        <v>0</v>
      </c>
      <c r="N1415" s="7" t="n">
        <v>0</v>
      </c>
      <c r="O1415" s="7" t="n">
        <v>0</v>
      </c>
      <c r="P1415" s="7" t="n">
        <v>0</v>
      </c>
      <c r="Q1415" s="7" t="n">
        <v>0</v>
      </c>
      <c r="R1415" s="7" t="n">
        <v>0</v>
      </c>
      <c r="S1415" s="7" t="n">
        <v>0</v>
      </c>
      <c r="T1415" s="7" t="n">
        <v>0</v>
      </c>
    </row>
    <row r="1416" spans="1:20">
      <c r="A1416" t="s">
        <v>4</v>
      </c>
      <c r="B1416" s="4" t="s">
        <v>5</v>
      </c>
      <c r="C1416" s="4" t="s">
        <v>13</v>
      </c>
      <c r="D1416" s="4" t="s">
        <v>27</v>
      </c>
      <c r="E1416" s="4" t="s">
        <v>27</v>
      </c>
      <c r="F1416" s="4" t="s">
        <v>27</v>
      </c>
    </row>
    <row r="1417" spans="1:20">
      <c r="A1417" t="n">
        <v>17273</v>
      </c>
      <c r="B1417" s="60" t="n">
        <v>161</v>
      </c>
      <c r="C1417" s="7" t="n">
        <v>3</v>
      </c>
      <c r="D1417" s="7" t="n">
        <v>1</v>
      </c>
      <c r="E1417" s="7" t="n">
        <v>1.60000002384186</v>
      </c>
      <c r="F1417" s="7" t="n">
        <v>0.0900000035762787</v>
      </c>
    </row>
    <row r="1418" spans="1:20">
      <c r="A1418" t="s">
        <v>4</v>
      </c>
      <c r="B1418" s="4" t="s">
        <v>5</v>
      </c>
      <c r="C1418" s="4" t="s">
        <v>13</v>
      </c>
      <c r="D1418" s="4" t="s">
        <v>10</v>
      </c>
      <c r="E1418" s="4" t="s">
        <v>13</v>
      </c>
      <c r="F1418" s="4" t="s">
        <v>13</v>
      </c>
      <c r="G1418" s="4" t="s">
        <v>13</v>
      </c>
      <c r="H1418" s="4" t="s">
        <v>13</v>
      </c>
      <c r="I1418" s="4" t="s">
        <v>13</v>
      </c>
      <c r="J1418" s="4" t="s">
        <v>13</v>
      </c>
      <c r="K1418" s="4" t="s">
        <v>13</v>
      </c>
      <c r="L1418" s="4" t="s">
        <v>13</v>
      </c>
      <c r="M1418" s="4" t="s">
        <v>13</v>
      </c>
      <c r="N1418" s="4" t="s">
        <v>13</v>
      </c>
      <c r="O1418" s="4" t="s">
        <v>13</v>
      </c>
      <c r="P1418" s="4" t="s">
        <v>13</v>
      </c>
      <c r="Q1418" s="4" t="s">
        <v>13</v>
      </c>
      <c r="R1418" s="4" t="s">
        <v>13</v>
      </c>
      <c r="S1418" s="4" t="s">
        <v>13</v>
      </c>
      <c r="T1418" s="4" t="s">
        <v>13</v>
      </c>
    </row>
    <row r="1419" spans="1:20">
      <c r="A1419" t="n">
        <v>17287</v>
      </c>
      <c r="B1419" s="60" t="n">
        <v>161</v>
      </c>
      <c r="C1419" s="7" t="n">
        <v>0</v>
      </c>
      <c r="D1419" s="7" t="n">
        <v>5338</v>
      </c>
      <c r="E1419" s="7" t="n">
        <v>2</v>
      </c>
      <c r="F1419" s="7" t="n">
        <v>100</v>
      </c>
      <c r="G1419" s="7" t="n">
        <v>0</v>
      </c>
      <c r="H1419" s="7" t="n">
        <v>0</v>
      </c>
      <c r="I1419" s="7" t="n">
        <v>0</v>
      </c>
      <c r="J1419" s="7" t="n">
        <v>0</v>
      </c>
      <c r="K1419" s="7" t="n">
        <v>0</v>
      </c>
      <c r="L1419" s="7" t="n">
        <v>0</v>
      </c>
      <c r="M1419" s="7" t="n">
        <v>0</v>
      </c>
      <c r="N1419" s="7" t="n">
        <v>0</v>
      </c>
      <c r="O1419" s="7" t="n">
        <v>0</v>
      </c>
      <c r="P1419" s="7" t="n">
        <v>0</v>
      </c>
      <c r="Q1419" s="7" t="n">
        <v>0</v>
      </c>
      <c r="R1419" s="7" t="n">
        <v>0</v>
      </c>
      <c r="S1419" s="7" t="n">
        <v>0</v>
      </c>
      <c r="T1419" s="7" t="n">
        <v>0</v>
      </c>
    </row>
    <row r="1420" spans="1:20">
      <c r="A1420" t="s">
        <v>4</v>
      </c>
      <c r="B1420" s="4" t="s">
        <v>5</v>
      </c>
      <c r="C1420" s="4" t="s">
        <v>13</v>
      </c>
    </row>
    <row r="1421" spans="1:20">
      <c r="A1421" t="n">
        <v>17307</v>
      </c>
      <c r="B1421" s="60" t="n">
        <v>161</v>
      </c>
      <c r="C1421" s="7" t="n">
        <v>1</v>
      </c>
    </row>
    <row r="1422" spans="1:20">
      <c r="A1422" t="s">
        <v>4</v>
      </c>
      <c r="B1422" s="4" t="s">
        <v>5</v>
      </c>
    </row>
    <row r="1423" spans="1:20">
      <c r="A1423" t="n">
        <v>17309</v>
      </c>
      <c r="B1423" s="5" t="n">
        <v>1</v>
      </c>
    </row>
    <row r="1424" spans="1:20" s="3" customFormat="1" customHeight="0">
      <c r="A1424" s="3" t="s">
        <v>2</v>
      </c>
      <c r="B1424" s="3" t="s">
        <v>174</v>
      </c>
    </row>
    <row r="1425" spans="1:20">
      <c r="A1425" t="s">
        <v>4</v>
      </c>
      <c r="B1425" s="4" t="s">
        <v>5</v>
      </c>
      <c r="C1425" s="4" t="s">
        <v>13</v>
      </c>
      <c r="D1425" s="4" t="s">
        <v>10</v>
      </c>
      <c r="E1425" s="4" t="s">
        <v>13</v>
      </c>
      <c r="F1425" s="4" t="s">
        <v>13</v>
      </c>
      <c r="G1425" s="4" t="s">
        <v>13</v>
      </c>
      <c r="H1425" s="4" t="s">
        <v>10</v>
      </c>
      <c r="I1425" s="4" t="s">
        <v>26</v>
      </c>
      <c r="J1425" s="4" t="s">
        <v>10</v>
      </c>
      <c r="K1425" s="4" t="s">
        <v>26</v>
      </c>
      <c r="L1425" s="4" t="s">
        <v>26</v>
      </c>
    </row>
    <row r="1426" spans="1:20">
      <c r="A1426" t="n">
        <v>17312</v>
      </c>
      <c r="B1426" s="51" t="n">
        <v>6</v>
      </c>
      <c r="C1426" s="7" t="n">
        <v>33</v>
      </c>
      <c r="D1426" s="7" t="n">
        <v>65534</v>
      </c>
      <c r="E1426" s="7" t="n">
        <v>9</v>
      </c>
      <c r="F1426" s="7" t="n">
        <v>1</v>
      </c>
      <c r="G1426" s="7" t="n">
        <v>2</v>
      </c>
      <c r="H1426" s="7" t="n">
        <v>1</v>
      </c>
      <c r="I1426" s="14" t="n">
        <f t="normal" ca="1">A1428</f>
        <v>0</v>
      </c>
      <c r="J1426" s="7" t="n">
        <v>2</v>
      </c>
      <c r="K1426" s="14" t="n">
        <f t="normal" ca="1">A1432</f>
        <v>0</v>
      </c>
      <c r="L1426" s="14" t="n">
        <f t="normal" ca="1">A1436</f>
        <v>0</v>
      </c>
    </row>
    <row r="1427" spans="1:20">
      <c r="A1427" t="s">
        <v>4</v>
      </c>
      <c r="B1427" s="4" t="s">
        <v>5</v>
      </c>
      <c r="C1427" s="4" t="s">
        <v>10</v>
      </c>
      <c r="D1427" s="4" t="s">
        <v>27</v>
      </c>
      <c r="E1427" s="4" t="s">
        <v>27</v>
      </c>
      <c r="F1427" s="4" t="s">
        <v>27</v>
      </c>
      <c r="G1427" s="4" t="s">
        <v>27</v>
      </c>
    </row>
    <row r="1428" spans="1:20">
      <c r="A1428" t="n">
        <v>17335</v>
      </c>
      <c r="B1428" s="57" t="n">
        <v>46</v>
      </c>
      <c r="C1428" s="7" t="n">
        <v>65534</v>
      </c>
      <c r="D1428" s="7" t="n">
        <v>-415.470001220703</v>
      </c>
      <c r="E1428" s="7" t="n">
        <v>22.0499992370605</v>
      </c>
      <c r="F1428" s="7" t="n">
        <v>441.75</v>
      </c>
      <c r="G1428" s="7" t="n">
        <v>249.699996948242</v>
      </c>
    </row>
    <row r="1429" spans="1:20">
      <c r="A1429" t="s">
        <v>4</v>
      </c>
      <c r="B1429" s="4" t="s">
        <v>5</v>
      </c>
      <c r="C1429" s="4" t="s">
        <v>26</v>
      </c>
    </row>
    <row r="1430" spans="1:20">
      <c r="A1430" t="n">
        <v>17354</v>
      </c>
      <c r="B1430" s="16" t="n">
        <v>3</v>
      </c>
      <c r="C1430" s="14" t="n">
        <f t="normal" ca="1">A1436</f>
        <v>0</v>
      </c>
    </row>
    <row r="1431" spans="1:20">
      <c r="A1431" t="s">
        <v>4</v>
      </c>
      <c r="B1431" s="4" t="s">
        <v>5</v>
      </c>
      <c r="C1431" s="4" t="s">
        <v>10</v>
      </c>
      <c r="D1431" s="4" t="s">
        <v>27</v>
      </c>
      <c r="E1431" s="4" t="s">
        <v>27</v>
      </c>
      <c r="F1431" s="4" t="s">
        <v>27</v>
      </c>
      <c r="G1431" s="4" t="s">
        <v>27</v>
      </c>
    </row>
    <row r="1432" spans="1:20">
      <c r="A1432" t="n">
        <v>17359</v>
      </c>
      <c r="B1432" s="57" t="n">
        <v>46</v>
      </c>
      <c r="C1432" s="7" t="n">
        <v>65534</v>
      </c>
      <c r="D1432" s="7" t="n">
        <v>-416.529998779297</v>
      </c>
      <c r="E1432" s="7" t="n">
        <v>21.9400005340576</v>
      </c>
      <c r="F1432" s="7" t="n">
        <v>444.25</v>
      </c>
      <c r="G1432" s="7" t="n">
        <v>234.5</v>
      </c>
    </row>
    <row r="1433" spans="1:20">
      <c r="A1433" t="s">
        <v>4</v>
      </c>
      <c r="B1433" s="4" t="s">
        <v>5</v>
      </c>
      <c r="C1433" s="4" t="s">
        <v>26</v>
      </c>
    </row>
    <row r="1434" spans="1:20">
      <c r="A1434" t="n">
        <v>17378</v>
      </c>
      <c r="B1434" s="16" t="n">
        <v>3</v>
      </c>
      <c r="C1434" s="14" t="n">
        <f t="normal" ca="1">A1436</f>
        <v>0</v>
      </c>
    </row>
    <row r="1435" spans="1:20">
      <c r="A1435" t="s">
        <v>4</v>
      </c>
      <c r="B1435" s="4" t="s">
        <v>5</v>
      </c>
    </row>
    <row r="1436" spans="1:20">
      <c r="A1436" t="n">
        <v>17383</v>
      </c>
      <c r="B1436" s="5" t="n">
        <v>1</v>
      </c>
    </row>
    <row r="1437" spans="1:20" s="3" customFormat="1" customHeight="0">
      <c r="A1437" s="3" t="s">
        <v>2</v>
      </c>
      <c r="B1437" s="3" t="s">
        <v>175</v>
      </c>
    </row>
    <row r="1438" spans="1:20">
      <c r="A1438" t="s">
        <v>4</v>
      </c>
      <c r="B1438" s="4" t="s">
        <v>5</v>
      </c>
      <c r="C1438" s="4" t="s">
        <v>13</v>
      </c>
      <c r="D1438" s="4" t="s">
        <v>10</v>
      </c>
      <c r="E1438" s="4" t="s">
        <v>13</v>
      </c>
      <c r="F1438" s="4" t="s">
        <v>13</v>
      </c>
      <c r="G1438" s="4" t="s">
        <v>13</v>
      </c>
      <c r="H1438" s="4" t="s">
        <v>10</v>
      </c>
      <c r="I1438" s="4" t="s">
        <v>26</v>
      </c>
      <c r="J1438" s="4" t="s">
        <v>26</v>
      </c>
    </row>
    <row r="1439" spans="1:20">
      <c r="A1439" t="n">
        <v>17384</v>
      </c>
      <c r="B1439" s="51" t="n">
        <v>6</v>
      </c>
      <c r="C1439" s="7" t="n">
        <v>33</v>
      </c>
      <c r="D1439" s="7" t="n">
        <v>65534</v>
      </c>
      <c r="E1439" s="7" t="n">
        <v>9</v>
      </c>
      <c r="F1439" s="7" t="n">
        <v>1</v>
      </c>
      <c r="G1439" s="7" t="n">
        <v>1</v>
      </c>
      <c r="H1439" s="7" t="n">
        <v>3</v>
      </c>
      <c r="I1439" s="14" t="n">
        <f t="normal" ca="1">A1441</f>
        <v>0</v>
      </c>
      <c r="J1439" s="14" t="n">
        <f t="normal" ca="1">A1451</f>
        <v>0</v>
      </c>
    </row>
    <row r="1440" spans="1:20">
      <c r="A1440" t="s">
        <v>4</v>
      </c>
      <c r="B1440" s="4" t="s">
        <v>5</v>
      </c>
      <c r="C1440" s="4" t="s">
        <v>13</v>
      </c>
      <c r="D1440" s="4" t="s">
        <v>10</v>
      </c>
      <c r="E1440" s="4" t="s">
        <v>13</v>
      </c>
      <c r="F1440" s="4" t="s">
        <v>13</v>
      </c>
      <c r="G1440" s="4" t="s">
        <v>26</v>
      </c>
    </row>
    <row r="1441" spans="1:12">
      <c r="A1441" t="n">
        <v>17401</v>
      </c>
      <c r="B1441" s="13" t="n">
        <v>5</v>
      </c>
      <c r="C1441" s="7" t="n">
        <v>30</v>
      </c>
      <c r="D1441" s="7" t="n">
        <v>9715</v>
      </c>
      <c r="E1441" s="7" t="n">
        <v>8</v>
      </c>
      <c r="F1441" s="7" t="n">
        <v>1</v>
      </c>
      <c r="G1441" s="14" t="n">
        <f t="normal" ca="1">A1447</f>
        <v>0</v>
      </c>
    </row>
    <row r="1442" spans="1:12">
      <c r="A1442" t="s">
        <v>4</v>
      </c>
      <c r="B1442" s="4" t="s">
        <v>5</v>
      </c>
      <c r="C1442" s="4" t="s">
        <v>10</v>
      </c>
      <c r="D1442" s="4" t="s">
        <v>27</v>
      </c>
      <c r="E1442" s="4" t="s">
        <v>27</v>
      </c>
      <c r="F1442" s="4" t="s">
        <v>27</v>
      </c>
      <c r="G1442" s="4" t="s">
        <v>27</v>
      </c>
    </row>
    <row r="1443" spans="1:12">
      <c r="A1443" t="n">
        <v>17411</v>
      </c>
      <c r="B1443" s="57" t="n">
        <v>46</v>
      </c>
      <c r="C1443" s="7" t="n">
        <v>65534</v>
      </c>
      <c r="D1443" s="7" t="n">
        <v>-222.940002441406</v>
      </c>
      <c r="E1443" s="7" t="n">
        <v>34.4500007629395</v>
      </c>
      <c r="F1443" s="7" t="n">
        <v>-215.639999389648</v>
      </c>
      <c r="G1443" s="7" t="n">
        <v>247.800003051758</v>
      </c>
    </row>
    <row r="1444" spans="1:12">
      <c r="A1444" t="s">
        <v>4</v>
      </c>
      <c r="B1444" s="4" t="s">
        <v>5</v>
      </c>
      <c r="C1444" s="4" t="s">
        <v>26</v>
      </c>
    </row>
    <row r="1445" spans="1:12">
      <c r="A1445" t="n">
        <v>17430</v>
      </c>
      <c r="B1445" s="16" t="n">
        <v>3</v>
      </c>
      <c r="C1445" s="14" t="n">
        <f t="normal" ca="1">A1449</f>
        <v>0</v>
      </c>
    </row>
    <row r="1446" spans="1:12">
      <c r="A1446" t="s">
        <v>4</v>
      </c>
      <c r="B1446" s="4" t="s">
        <v>5</v>
      </c>
      <c r="C1446" s="4" t="s">
        <v>10</v>
      </c>
      <c r="D1446" s="4" t="s">
        <v>9</v>
      </c>
    </row>
    <row r="1447" spans="1:12">
      <c r="A1447" t="n">
        <v>17435</v>
      </c>
      <c r="B1447" s="61" t="n">
        <v>43</v>
      </c>
      <c r="C1447" s="7" t="n">
        <v>65534</v>
      </c>
      <c r="D1447" s="7" t="n">
        <v>1</v>
      </c>
    </row>
    <row r="1448" spans="1:12">
      <c r="A1448" t="s">
        <v>4</v>
      </c>
      <c r="B1448" s="4" t="s">
        <v>5</v>
      </c>
      <c r="C1448" s="4" t="s">
        <v>26</v>
      </c>
    </row>
    <row r="1449" spans="1:12">
      <c r="A1449" t="n">
        <v>17442</v>
      </c>
      <c r="B1449" s="16" t="n">
        <v>3</v>
      </c>
      <c r="C1449" s="14" t="n">
        <f t="normal" ca="1">A1451</f>
        <v>0</v>
      </c>
    </row>
    <row r="1450" spans="1:12">
      <c r="A1450" t="s">
        <v>4</v>
      </c>
      <c r="B1450" s="4" t="s">
        <v>5</v>
      </c>
    </row>
    <row r="1451" spans="1:12">
      <c r="A1451" t="n">
        <v>17447</v>
      </c>
      <c r="B1451" s="5" t="n">
        <v>1</v>
      </c>
    </row>
    <row r="1452" spans="1:12" s="3" customFormat="1" customHeight="0">
      <c r="A1452" s="3" t="s">
        <v>2</v>
      </c>
      <c r="B1452" s="3" t="s">
        <v>176</v>
      </c>
    </row>
    <row r="1453" spans="1:12">
      <c r="A1453" t="s">
        <v>4</v>
      </c>
      <c r="B1453" s="4" t="s">
        <v>5</v>
      </c>
      <c r="C1453" s="4" t="s">
        <v>13</v>
      </c>
      <c r="D1453" s="4" t="s">
        <v>10</v>
      </c>
      <c r="E1453" s="4" t="s">
        <v>13</v>
      </c>
      <c r="F1453" s="4" t="s">
        <v>13</v>
      </c>
      <c r="G1453" s="4" t="s">
        <v>13</v>
      </c>
      <c r="H1453" s="4" t="s">
        <v>10</v>
      </c>
      <c r="I1453" s="4" t="s">
        <v>26</v>
      </c>
      <c r="J1453" s="4" t="s">
        <v>26</v>
      </c>
    </row>
    <row r="1454" spans="1:12">
      <c r="A1454" t="n">
        <v>17448</v>
      </c>
      <c r="B1454" s="51" t="n">
        <v>6</v>
      </c>
      <c r="C1454" s="7" t="n">
        <v>33</v>
      </c>
      <c r="D1454" s="7" t="n">
        <v>65534</v>
      </c>
      <c r="E1454" s="7" t="n">
        <v>9</v>
      </c>
      <c r="F1454" s="7" t="n">
        <v>1</v>
      </c>
      <c r="G1454" s="7" t="n">
        <v>1</v>
      </c>
      <c r="H1454" s="7" t="n">
        <v>100</v>
      </c>
      <c r="I1454" s="14" t="n">
        <f t="normal" ca="1">A1456</f>
        <v>0</v>
      </c>
      <c r="J1454" s="14" t="n">
        <f t="normal" ca="1">A1478</f>
        <v>0</v>
      </c>
    </row>
    <row r="1455" spans="1:12">
      <c r="A1455" t="s">
        <v>4</v>
      </c>
      <c r="B1455" s="4" t="s">
        <v>5</v>
      </c>
      <c r="C1455" s="4" t="s">
        <v>10</v>
      </c>
      <c r="D1455" s="4" t="s">
        <v>27</v>
      </c>
      <c r="E1455" s="4" t="s">
        <v>27</v>
      </c>
      <c r="F1455" s="4" t="s">
        <v>27</v>
      </c>
      <c r="G1455" s="4" t="s">
        <v>27</v>
      </c>
    </row>
    <row r="1456" spans="1:12">
      <c r="A1456" t="n">
        <v>17465</v>
      </c>
      <c r="B1456" s="57" t="n">
        <v>46</v>
      </c>
      <c r="C1456" s="7" t="n">
        <v>65534</v>
      </c>
      <c r="D1456" s="7" t="n">
        <v>-222.5</v>
      </c>
      <c r="E1456" s="7" t="n">
        <v>34.4500007629395</v>
      </c>
      <c r="F1456" s="7" t="n">
        <v>-219.300003051758</v>
      </c>
      <c r="G1456" s="7" t="n">
        <v>0</v>
      </c>
    </row>
    <row r="1457" spans="1:10">
      <c r="A1457" t="s">
        <v>4</v>
      </c>
      <c r="B1457" s="4" t="s">
        <v>5</v>
      </c>
      <c r="C1457" s="4" t="s">
        <v>10</v>
      </c>
      <c r="D1457" s="4" t="s">
        <v>6</v>
      </c>
      <c r="E1457" s="4" t="s">
        <v>13</v>
      </c>
      <c r="F1457" s="4" t="s">
        <v>13</v>
      </c>
      <c r="G1457" s="4" t="s">
        <v>13</v>
      </c>
      <c r="H1457" s="4" t="s">
        <v>13</v>
      </c>
      <c r="I1457" s="4" t="s">
        <v>13</v>
      </c>
      <c r="J1457" s="4" t="s">
        <v>27</v>
      </c>
      <c r="K1457" s="4" t="s">
        <v>27</v>
      </c>
      <c r="L1457" s="4" t="s">
        <v>27</v>
      </c>
      <c r="M1457" s="4" t="s">
        <v>27</v>
      </c>
      <c r="N1457" s="4" t="s">
        <v>13</v>
      </c>
    </row>
    <row r="1458" spans="1:10">
      <c r="A1458" t="n">
        <v>17484</v>
      </c>
      <c r="B1458" s="62" t="n">
        <v>34</v>
      </c>
      <c r="C1458" s="7" t="n">
        <v>65534</v>
      </c>
      <c r="D1458" s="7" t="s">
        <v>177</v>
      </c>
      <c r="E1458" s="7" t="n">
        <v>1</v>
      </c>
      <c r="F1458" s="7" t="n">
        <v>0</v>
      </c>
      <c r="G1458" s="7" t="n">
        <v>0</v>
      </c>
      <c r="H1458" s="7" t="n">
        <v>0</v>
      </c>
      <c r="I1458" s="7" t="n">
        <v>0</v>
      </c>
      <c r="J1458" s="7" t="n">
        <v>0</v>
      </c>
      <c r="K1458" s="7" t="n">
        <v>-1</v>
      </c>
      <c r="L1458" s="7" t="n">
        <v>-1</v>
      </c>
      <c r="M1458" s="7" t="n">
        <v>-1</v>
      </c>
      <c r="N1458" s="7" t="n">
        <v>0</v>
      </c>
    </row>
    <row r="1459" spans="1:10">
      <c r="A1459" t="s">
        <v>4</v>
      </c>
      <c r="B1459" s="4" t="s">
        <v>5</v>
      </c>
      <c r="C1459" s="4" t="s">
        <v>13</v>
      </c>
      <c r="D1459" s="4" t="s">
        <v>6</v>
      </c>
      <c r="E1459" s="4" t="s">
        <v>10</v>
      </c>
    </row>
    <row r="1460" spans="1:10">
      <c r="A1460" t="n">
        <v>17518</v>
      </c>
      <c r="B1460" s="25" t="n">
        <v>94</v>
      </c>
      <c r="C1460" s="7" t="n">
        <v>0</v>
      </c>
      <c r="D1460" s="7" t="s">
        <v>178</v>
      </c>
      <c r="E1460" s="7" t="n">
        <v>1</v>
      </c>
    </row>
    <row r="1461" spans="1:10">
      <c r="A1461" t="s">
        <v>4</v>
      </c>
      <c r="B1461" s="4" t="s">
        <v>5</v>
      </c>
      <c r="C1461" s="4" t="s">
        <v>13</v>
      </c>
      <c r="D1461" s="4" t="s">
        <v>6</v>
      </c>
      <c r="E1461" s="4" t="s">
        <v>10</v>
      </c>
    </row>
    <row r="1462" spans="1:10">
      <c r="A1462" t="n">
        <v>17535</v>
      </c>
      <c r="B1462" s="25" t="n">
        <v>94</v>
      </c>
      <c r="C1462" s="7" t="n">
        <v>0</v>
      </c>
      <c r="D1462" s="7" t="s">
        <v>178</v>
      </c>
      <c r="E1462" s="7" t="n">
        <v>2</v>
      </c>
    </row>
    <row r="1463" spans="1:10">
      <c r="A1463" t="s">
        <v>4</v>
      </c>
      <c r="B1463" s="4" t="s">
        <v>5</v>
      </c>
      <c r="C1463" s="4" t="s">
        <v>13</v>
      </c>
      <c r="D1463" s="4" t="s">
        <v>6</v>
      </c>
      <c r="E1463" s="4" t="s">
        <v>10</v>
      </c>
    </row>
    <row r="1464" spans="1:10">
      <c r="A1464" t="n">
        <v>17552</v>
      </c>
      <c r="B1464" s="25" t="n">
        <v>94</v>
      </c>
      <c r="C1464" s="7" t="n">
        <v>1</v>
      </c>
      <c r="D1464" s="7" t="s">
        <v>178</v>
      </c>
      <c r="E1464" s="7" t="n">
        <v>4</v>
      </c>
    </row>
    <row r="1465" spans="1:10">
      <c r="A1465" t="s">
        <v>4</v>
      </c>
      <c r="B1465" s="4" t="s">
        <v>5</v>
      </c>
      <c r="C1465" s="4" t="s">
        <v>13</v>
      </c>
      <c r="D1465" s="4" t="s">
        <v>6</v>
      </c>
    </row>
    <row r="1466" spans="1:10">
      <c r="A1466" t="n">
        <v>17569</v>
      </c>
      <c r="B1466" s="25" t="n">
        <v>94</v>
      </c>
      <c r="C1466" s="7" t="n">
        <v>5</v>
      </c>
      <c r="D1466" s="7" t="s">
        <v>178</v>
      </c>
    </row>
    <row r="1467" spans="1:10">
      <c r="A1467" t="s">
        <v>4</v>
      </c>
      <c r="B1467" s="4" t="s">
        <v>5</v>
      </c>
      <c r="C1467" s="4" t="s">
        <v>13</v>
      </c>
      <c r="D1467" s="4" t="s">
        <v>6</v>
      </c>
      <c r="E1467" s="4" t="s">
        <v>27</v>
      </c>
      <c r="F1467" s="4" t="s">
        <v>27</v>
      </c>
      <c r="G1467" s="4" t="s">
        <v>27</v>
      </c>
    </row>
    <row r="1468" spans="1:10">
      <c r="A1468" t="n">
        <v>17584</v>
      </c>
      <c r="B1468" s="25" t="n">
        <v>94</v>
      </c>
      <c r="C1468" s="7" t="n">
        <v>2</v>
      </c>
      <c r="D1468" s="7" t="s">
        <v>178</v>
      </c>
      <c r="E1468" s="7" t="n">
        <v>-222.5</v>
      </c>
      <c r="F1468" s="7" t="n">
        <v>34.4500007629395</v>
      </c>
      <c r="G1468" s="7" t="n">
        <v>-219.300003051758</v>
      </c>
    </row>
    <row r="1469" spans="1:10">
      <c r="A1469" t="s">
        <v>4</v>
      </c>
      <c r="B1469" s="4" t="s">
        <v>5</v>
      </c>
      <c r="C1469" s="4" t="s">
        <v>13</v>
      </c>
      <c r="D1469" s="4" t="s">
        <v>6</v>
      </c>
      <c r="E1469" s="4" t="s">
        <v>27</v>
      </c>
      <c r="F1469" s="4" t="s">
        <v>27</v>
      </c>
      <c r="G1469" s="4" t="s">
        <v>27</v>
      </c>
    </row>
    <row r="1470" spans="1:10">
      <c r="A1470" t="n">
        <v>17611</v>
      </c>
      <c r="B1470" s="25" t="n">
        <v>94</v>
      </c>
      <c r="C1470" s="7" t="n">
        <v>3</v>
      </c>
      <c r="D1470" s="7" t="s">
        <v>178</v>
      </c>
      <c r="E1470" s="7" t="n">
        <v>0</v>
      </c>
      <c r="F1470" s="7" t="n">
        <v>0</v>
      </c>
      <c r="G1470" s="7" t="n">
        <v>0</v>
      </c>
    </row>
    <row r="1471" spans="1:10">
      <c r="A1471" t="s">
        <v>4</v>
      </c>
      <c r="B1471" s="4" t="s">
        <v>5</v>
      </c>
      <c r="C1471" s="4" t="s">
        <v>13</v>
      </c>
      <c r="D1471" s="4" t="s">
        <v>10</v>
      </c>
      <c r="E1471" s="4" t="s">
        <v>13</v>
      </c>
      <c r="F1471" s="4" t="s">
        <v>6</v>
      </c>
      <c r="G1471" s="4" t="s">
        <v>6</v>
      </c>
      <c r="H1471" s="4" t="s">
        <v>6</v>
      </c>
      <c r="I1471" s="4" t="s">
        <v>6</v>
      </c>
      <c r="J1471" s="4" t="s">
        <v>6</v>
      </c>
      <c r="K1471" s="4" t="s">
        <v>6</v>
      </c>
      <c r="L1471" s="4" t="s">
        <v>6</v>
      </c>
      <c r="M1471" s="4" t="s">
        <v>6</v>
      </c>
      <c r="N1471" s="4" t="s">
        <v>6</v>
      </c>
      <c r="O1471" s="4" t="s">
        <v>6</v>
      </c>
      <c r="P1471" s="4" t="s">
        <v>6</v>
      </c>
      <c r="Q1471" s="4" t="s">
        <v>6</v>
      </c>
      <c r="R1471" s="4" t="s">
        <v>6</v>
      </c>
      <c r="S1471" s="4" t="s">
        <v>6</v>
      </c>
      <c r="T1471" s="4" t="s">
        <v>6</v>
      </c>
      <c r="U1471" s="4" t="s">
        <v>6</v>
      </c>
    </row>
    <row r="1472" spans="1:10">
      <c r="A1472" t="n">
        <v>17638</v>
      </c>
      <c r="B1472" s="63" t="n">
        <v>36</v>
      </c>
      <c r="C1472" s="7" t="n">
        <v>8</v>
      </c>
      <c r="D1472" s="7" t="n">
        <v>65534</v>
      </c>
      <c r="E1472" s="7" t="n">
        <v>0</v>
      </c>
      <c r="F1472" s="7" t="s">
        <v>179</v>
      </c>
      <c r="G1472" s="7" t="s">
        <v>21</v>
      </c>
      <c r="H1472" s="7" t="s">
        <v>21</v>
      </c>
      <c r="I1472" s="7" t="s">
        <v>21</v>
      </c>
      <c r="J1472" s="7" t="s">
        <v>21</v>
      </c>
      <c r="K1472" s="7" t="s">
        <v>21</v>
      </c>
      <c r="L1472" s="7" t="s">
        <v>21</v>
      </c>
      <c r="M1472" s="7" t="s">
        <v>21</v>
      </c>
      <c r="N1472" s="7" t="s">
        <v>21</v>
      </c>
      <c r="O1472" s="7" t="s">
        <v>21</v>
      </c>
      <c r="P1472" s="7" t="s">
        <v>21</v>
      </c>
      <c r="Q1472" s="7" t="s">
        <v>21</v>
      </c>
      <c r="R1472" s="7" t="s">
        <v>21</v>
      </c>
      <c r="S1472" s="7" t="s">
        <v>21</v>
      </c>
      <c r="T1472" s="7" t="s">
        <v>21</v>
      </c>
      <c r="U1472" s="7" t="s">
        <v>21</v>
      </c>
    </row>
    <row r="1473" spans="1:21">
      <c r="A1473" t="s">
        <v>4</v>
      </c>
      <c r="B1473" s="4" t="s">
        <v>5</v>
      </c>
      <c r="C1473" s="4" t="s">
        <v>10</v>
      </c>
      <c r="D1473" s="4" t="s">
        <v>13</v>
      </c>
      <c r="E1473" s="4" t="s">
        <v>6</v>
      </c>
      <c r="F1473" s="4" t="s">
        <v>27</v>
      </c>
      <c r="G1473" s="4" t="s">
        <v>27</v>
      </c>
      <c r="H1473" s="4" t="s">
        <v>27</v>
      </c>
    </row>
    <row r="1474" spans="1:21">
      <c r="A1474" t="n">
        <v>17669</v>
      </c>
      <c r="B1474" s="64" t="n">
        <v>48</v>
      </c>
      <c r="C1474" s="7" t="n">
        <v>65534</v>
      </c>
      <c r="D1474" s="7" t="n">
        <v>0</v>
      </c>
      <c r="E1474" s="7" t="s">
        <v>179</v>
      </c>
      <c r="F1474" s="7" t="n">
        <v>-1</v>
      </c>
      <c r="G1474" s="7" t="n">
        <v>1</v>
      </c>
      <c r="H1474" s="7" t="n">
        <v>0</v>
      </c>
    </row>
    <row r="1475" spans="1:21">
      <c r="A1475" t="s">
        <v>4</v>
      </c>
      <c r="B1475" s="4" t="s">
        <v>5</v>
      </c>
      <c r="C1475" s="4" t="s">
        <v>26</v>
      </c>
    </row>
    <row r="1476" spans="1:21">
      <c r="A1476" t="n">
        <v>17696</v>
      </c>
      <c r="B1476" s="16" t="n">
        <v>3</v>
      </c>
      <c r="C1476" s="14" t="n">
        <f t="normal" ca="1">A1478</f>
        <v>0</v>
      </c>
    </row>
    <row r="1477" spans="1:21">
      <c r="A1477" t="s">
        <v>4</v>
      </c>
      <c r="B1477" s="4" t="s">
        <v>5</v>
      </c>
    </row>
    <row r="1478" spans="1:21">
      <c r="A1478" t="n">
        <v>17701</v>
      </c>
      <c r="B1478" s="5" t="n">
        <v>1</v>
      </c>
    </row>
    <row r="1479" spans="1:21" s="3" customFormat="1" customHeight="0">
      <c r="A1479" s="3" t="s">
        <v>2</v>
      </c>
      <c r="B1479" s="3" t="s">
        <v>180</v>
      </c>
    </row>
    <row r="1480" spans="1:21">
      <c r="A1480" t="s">
        <v>4</v>
      </c>
      <c r="B1480" s="4" t="s">
        <v>5</v>
      </c>
      <c r="C1480" s="4" t="s">
        <v>13</v>
      </c>
    </row>
    <row r="1481" spans="1:21">
      <c r="A1481" t="n">
        <v>17704</v>
      </c>
      <c r="B1481" s="58" t="n">
        <v>73</v>
      </c>
      <c r="C1481" s="7" t="n">
        <v>1</v>
      </c>
    </row>
    <row r="1482" spans="1:21">
      <c r="A1482" t="s">
        <v>4</v>
      </c>
      <c r="B1482" s="4" t="s">
        <v>5</v>
      </c>
    </row>
    <row r="1483" spans="1:21">
      <c r="A1483" t="n">
        <v>17706</v>
      </c>
      <c r="B1483" s="5" t="n">
        <v>1</v>
      </c>
    </row>
    <row r="1484" spans="1:21" s="3" customFormat="1" customHeight="0">
      <c r="A1484" s="3" t="s">
        <v>2</v>
      </c>
      <c r="B1484" s="3" t="s">
        <v>181</v>
      </c>
    </row>
    <row r="1485" spans="1:21">
      <c r="A1485" t="s">
        <v>4</v>
      </c>
      <c r="B1485" s="4" t="s">
        <v>5</v>
      </c>
      <c r="C1485" s="4" t="s">
        <v>13</v>
      </c>
      <c r="D1485" s="4" t="s">
        <v>10</v>
      </c>
      <c r="E1485" s="4" t="s">
        <v>13</v>
      </c>
      <c r="F1485" s="4" t="s">
        <v>13</v>
      </c>
      <c r="G1485" s="4" t="s">
        <v>13</v>
      </c>
      <c r="H1485" s="4" t="s">
        <v>10</v>
      </c>
      <c r="I1485" s="4" t="s">
        <v>26</v>
      </c>
      <c r="J1485" s="4" t="s">
        <v>10</v>
      </c>
      <c r="K1485" s="4" t="s">
        <v>26</v>
      </c>
      <c r="L1485" s="4" t="s">
        <v>26</v>
      </c>
    </row>
    <row r="1486" spans="1:21">
      <c r="A1486" t="n">
        <v>17708</v>
      </c>
      <c r="B1486" s="51" t="n">
        <v>6</v>
      </c>
      <c r="C1486" s="7" t="n">
        <v>33</v>
      </c>
      <c r="D1486" s="7" t="n">
        <v>65534</v>
      </c>
      <c r="E1486" s="7" t="n">
        <v>9</v>
      </c>
      <c r="F1486" s="7" t="n">
        <v>1</v>
      </c>
      <c r="G1486" s="7" t="n">
        <v>2</v>
      </c>
      <c r="H1486" s="7" t="n">
        <v>1</v>
      </c>
      <c r="I1486" s="14" t="n">
        <f t="normal" ca="1">A1488</f>
        <v>0</v>
      </c>
      <c r="J1486" s="7" t="n">
        <v>2</v>
      </c>
      <c r="K1486" s="14" t="n">
        <f t="normal" ca="1">A1498</f>
        <v>0</v>
      </c>
      <c r="L1486" s="14" t="n">
        <f t="normal" ca="1">A1508</f>
        <v>0</v>
      </c>
    </row>
    <row r="1487" spans="1:21">
      <c r="A1487" t="s">
        <v>4</v>
      </c>
      <c r="B1487" s="4" t="s">
        <v>5</v>
      </c>
      <c r="C1487" s="4" t="s">
        <v>10</v>
      </c>
      <c r="D1487" s="4" t="s">
        <v>27</v>
      </c>
      <c r="E1487" s="4" t="s">
        <v>27</v>
      </c>
      <c r="F1487" s="4" t="s">
        <v>27</v>
      </c>
      <c r="G1487" s="4" t="s">
        <v>27</v>
      </c>
    </row>
    <row r="1488" spans="1:21">
      <c r="A1488" t="n">
        <v>17731</v>
      </c>
      <c r="B1488" s="57" t="n">
        <v>46</v>
      </c>
      <c r="C1488" s="7" t="n">
        <v>65534</v>
      </c>
      <c r="D1488" s="7" t="n">
        <v>-417.820007324219</v>
      </c>
      <c r="E1488" s="7" t="n">
        <v>21.9500007629395</v>
      </c>
      <c r="F1488" s="7" t="n">
        <v>449.079986572266</v>
      </c>
      <c r="G1488" s="7" t="n">
        <v>209</v>
      </c>
    </row>
    <row r="1489" spans="1:12">
      <c r="A1489" t="s">
        <v>4</v>
      </c>
      <c r="B1489" s="4" t="s">
        <v>5</v>
      </c>
      <c r="C1489" s="4" t="s">
        <v>13</v>
      </c>
      <c r="D1489" s="4" t="s">
        <v>10</v>
      </c>
      <c r="E1489" s="4" t="s">
        <v>13</v>
      </c>
      <c r="F1489" s="4" t="s">
        <v>6</v>
      </c>
      <c r="G1489" s="4" t="s">
        <v>6</v>
      </c>
      <c r="H1489" s="4" t="s">
        <v>6</v>
      </c>
      <c r="I1489" s="4" t="s">
        <v>6</v>
      </c>
      <c r="J1489" s="4" t="s">
        <v>6</v>
      </c>
      <c r="K1489" s="4" t="s">
        <v>6</v>
      </c>
      <c r="L1489" s="4" t="s">
        <v>6</v>
      </c>
      <c r="M1489" s="4" t="s">
        <v>6</v>
      </c>
      <c r="N1489" s="4" t="s">
        <v>6</v>
      </c>
      <c r="O1489" s="4" t="s">
        <v>6</v>
      </c>
      <c r="P1489" s="4" t="s">
        <v>6</v>
      </c>
      <c r="Q1489" s="4" t="s">
        <v>6</v>
      </c>
      <c r="R1489" s="4" t="s">
        <v>6</v>
      </c>
      <c r="S1489" s="4" t="s">
        <v>6</v>
      </c>
      <c r="T1489" s="4" t="s">
        <v>6</v>
      </c>
      <c r="U1489" s="4" t="s">
        <v>6</v>
      </c>
    </row>
    <row r="1490" spans="1:12">
      <c r="A1490" t="n">
        <v>17750</v>
      </c>
      <c r="B1490" s="63" t="n">
        <v>36</v>
      </c>
      <c r="C1490" s="7" t="n">
        <v>8</v>
      </c>
      <c r="D1490" s="7" t="n">
        <v>65534</v>
      </c>
      <c r="E1490" s="7" t="n">
        <v>0</v>
      </c>
      <c r="F1490" s="7" t="s">
        <v>182</v>
      </c>
      <c r="G1490" s="7" t="s">
        <v>21</v>
      </c>
      <c r="H1490" s="7" t="s">
        <v>21</v>
      </c>
      <c r="I1490" s="7" t="s">
        <v>21</v>
      </c>
      <c r="J1490" s="7" t="s">
        <v>21</v>
      </c>
      <c r="K1490" s="7" t="s">
        <v>21</v>
      </c>
      <c r="L1490" s="7" t="s">
        <v>21</v>
      </c>
      <c r="M1490" s="7" t="s">
        <v>21</v>
      </c>
      <c r="N1490" s="7" t="s">
        <v>21</v>
      </c>
      <c r="O1490" s="7" t="s">
        <v>21</v>
      </c>
      <c r="P1490" s="7" t="s">
        <v>21</v>
      </c>
      <c r="Q1490" s="7" t="s">
        <v>21</v>
      </c>
      <c r="R1490" s="7" t="s">
        <v>21</v>
      </c>
      <c r="S1490" s="7" t="s">
        <v>21</v>
      </c>
      <c r="T1490" s="7" t="s">
        <v>21</v>
      </c>
      <c r="U1490" s="7" t="s">
        <v>21</v>
      </c>
    </row>
    <row r="1491" spans="1:12">
      <c r="A1491" t="s">
        <v>4</v>
      </c>
      <c r="B1491" s="4" t="s">
        <v>5</v>
      </c>
      <c r="C1491" s="4" t="s">
        <v>10</v>
      </c>
      <c r="D1491" s="4" t="s">
        <v>13</v>
      </c>
      <c r="E1491" s="4" t="s">
        <v>6</v>
      </c>
      <c r="F1491" s="4" t="s">
        <v>27</v>
      </c>
      <c r="G1491" s="4" t="s">
        <v>27</v>
      </c>
      <c r="H1491" s="4" t="s">
        <v>27</v>
      </c>
    </row>
    <row r="1492" spans="1:12">
      <c r="A1492" t="n">
        <v>17783</v>
      </c>
      <c r="B1492" s="64" t="n">
        <v>48</v>
      </c>
      <c r="C1492" s="7" t="n">
        <v>65534</v>
      </c>
      <c r="D1492" s="7" t="n">
        <v>0</v>
      </c>
      <c r="E1492" s="7" t="s">
        <v>182</v>
      </c>
      <c r="F1492" s="7" t="n">
        <v>0</v>
      </c>
      <c r="G1492" s="7" t="n">
        <v>1</v>
      </c>
      <c r="H1492" s="7" t="n">
        <v>1.40129846432482e-45</v>
      </c>
    </row>
    <row r="1493" spans="1:12">
      <c r="A1493" t="s">
        <v>4</v>
      </c>
      <c r="B1493" s="4" t="s">
        <v>5</v>
      </c>
      <c r="C1493" s="4" t="s">
        <v>10</v>
      </c>
      <c r="D1493" s="4" t="s">
        <v>9</v>
      </c>
    </row>
    <row r="1494" spans="1:12">
      <c r="A1494" t="n">
        <v>17812</v>
      </c>
      <c r="B1494" s="61" t="n">
        <v>43</v>
      </c>
      <c r="C1494" s="7" t="n">
        <v>65534</v>
      </c>
      <c r="D1494" s="7" t="n">
        <v>64</v>
      </c>
    </row>
    <row r="1495" spans="1:12">
      <c r="A1495" t="s">
        <v>4</v>
      </c>
      <c r="B1495" s="4" t="s">
        <v>5</v>
      </c>
      <c r="C1495" s="4" t="s">
        <v>26</v>
      </c>
    </row>
    <row r="1496" spans="1:12">
      <c r="A1496" t="n">
        <v>17819</v>
      </c>
      <c r="B1496" s="16" t="n">
        <v>3</v>
      </c>
      <c r="C1496" s="14" t="n">
        <f t="normal" ca="1">A1508</f>
        <v>0</v>
      </c>
    </row>
    <row r="1497" spans="1:12">
      <c r="A1497" t="s">
        <v>4</v>
      </c>
      <c r="B1497" s="4" t="s">
        <v>5</v>
      </c>
      <c r="C1497" s="4" t="s">
        <v>10</v>
      </c>
      <c r="D1497" s="4" t="s">
        <v>27</v>
      </c>
      <c r="E1497" s="4" t="s">
        <v>27</v>
      </c>
      <c r="F1497" s="4" t="s">
        <v>27</v>
      </c>
      <c r="G1497" s="4" t="s">
        <v>27</v>
      </c>
    </row>
    <row r="1498" spans="1:12">
      <c r="A1498" t="n">
        <v>17824</v>
      </c>
      <c r="B1498" s="57" t="n">
        <v>46</v>
      </c>
      <c r="C1498" s="7" t="n">
        <v>65534</v>
      </c>
      <c r="D1498" s="7" t="n">
        <v>-417.070007324219</v>
      </c>
      <c r="E1498" s="7" t="n">
        <v>21.9400005340576</v>
      </c>
      <c r="F1498" s="7" t="n">
        <v>446.019989013672</v>
      </c>
      <c r="G1498" s="7" t="n">
        <v>163.399993896484</v>
      </c>
    </row>
    <row r="1499" spans="1:12">
      <c r="A1499" t="s">
        <v>4</v>
      </c>
      <c r="B1499" s="4" t="s">
        <v>5</v>
      </c>
      <c r="C1499" s="4" t="s">
        <v>13</v>
      </c>
      <c r="D1499" s="4" t="s">
        <v>10</v>
      </c>
      <c r="E1499" s="4" t="s">
        <v>13</v>
      </c>
      <c r="F1499" s="4" t="s">
        <v>6</v>
      </c>
      <c r="G1499" s="4" t="s">
        <v>6</v>
      </c>
      <c r="H1499" s="4" t="s">
        <v>6</v>
      </c>
      <c r="I1499" s="4" t="s">
        <v>6</v>
      </c>
      <c r="J1499" s="4" t="s">
        <v>6</v>
      </c>
      <c r="K1499" s="4" t="s">
        <v>6</v>
      </c>
      <c r="L1499" s="4" t="s">
        <v>6</v>
      </c>
      <c r="M1499" s="4" t="s">
        <v>6</v>
      </c>
      <c r="N1499" s="4" t="s">
        <v>6</v>
      </c>
      <c r="O1499" s="4" t="s">
        <v>6</v>
      </c>
      <c r="P1499" s="4" t="s">
        <v>6</v>
      </c>
      <c r="Q1499" s="4" t="s">
        <v>6</v>
      </c>
      <c r="R1499" s="4" t="s">
        <v>6</v>
      </c>
      <c r="S1499" s="4" t="s">
        <v>6</v>
      </c>
      <c r="T1499" s="4" t="s">
        <v>6</v>
      </c>
      <c r="U1499" s="4" t="s">
        <v>6</v>
      </c>
    </row>
    <row r="1500" spans="1:12">
      <c r="A1500" t="n">
        <v>17843</v>
      </c>
      <c r="B1500" s="63" t="n">
        <v>36</v>
      </c>
      <c r="C1500" s="7" t="n">
        <v>8</v>
      </c>
      <c r="D1500" s="7" t="n">
        <v>65534</v>
      </c>
      <c r="E1500" s="7" t="n">
        <v>0</v>
      </c>
      <c r="F1500" s="7" t="s">
        <v>182</v>
      </c>
      <c r="G1500" s="7" t="s">
        <v>21</v>
      </c>
      <c r="H1500" s="7" t="s">
        <v>21</v>
      </c>
      <c r="I1500" s="7" t="s">
        <v>21</v>
      </c>
      <c r="J1500" s="7" t="s">
        <v>21</v>
      </c>
      <c r="K1500" s="7" t="s">
        <v>21</v>
      </c>
      <c r="L1500" s="7" t="s">
        <v>21</v>
      </c>
      <c r="M1500" s="7" t="s">
        <v>21</v>
      </c>
      <c r="N1500" s="7" t="s">
        <v>21</v>
      </c>
      <c r="O1500" s="7" t="s">
        <v>21</v>
      </c>
      <c r="P1500" s="7" t="s">
        <v>21</v>
      </c>
      <c r="Q1500" s="7" t="s">
        <v>21</v>
      </c>
      <c r="R1500" s="7" t="s">
        <v>21</v>
      </c>
      <c r="S1500" s="7" t="s">
        <v>21</v>
      </c>
      <c r="T1500" s="7" t="s">
        <v>21</v>
      </c>
      <c r="U1500" s="7" t="s">
        <v>21</v>
      </c>
    </row>
    <row r="1501" spans="1:12">
      <c r="A1501" t="s">
        <v>4</v>
      </c>
      <c r="B1501" s="4" t="s">
        <v>5</v>
      </c>
      <c r="C1501" s="4" t="s">
        <v>10</v>
      </c>
      <c r="D1501" s="4" t="s">
        <v>13</v>
      </c>
      <c r="E1501" s="4" t="s">
        <v>6</v>
      </c>
      <c r="F1501" s="4" t="s">
        <v>27</v>
      </c>
      <c r="G1501" s="4" t="s">
        <v>27</v>
      </c>
      <c r="H1501" s="4" t="s">
        <v>27</v>
      </c>
    </row>
    <row r="1502" spans="1:12">
      <c r="A1502" t="n">
        <v>17876</v>
      </c>
      <c r="B1502" s="64" t="n">
        <v>48</v>
      </c>
      <c r="C1502" s="7" t="n">
        <v>65534</v>
      </c>
      <c r="D1502" s="7" t="n">
        <v>0</v>
      </c>
      <c r="E1502" s="7" t="s">
        <v>182</v>
      </c>
      <c r="F1502" s="7" t="n">
        <v>0</v>
      </c>
      <c r="G1502" s="7" t="n">
        <v>1</v>
      </c>
      <c r="H1502" s="7" t="n">
        <v>1.40129846432482e-45</v>
      </c>
    </row>
    <row r="1503" spans="1:12">
      <c r="A1503" t="s">
        <v>4</v>
      </c>
      <c r="B1503" s="4" t="s">
        <v>5</v>
      </c>
      <c r="C1503" s="4" t="s">
        <v>10</v>
      </c>
      <c r="D1503" s="4" t="s">
        <v>9</v>
      </c>
    </row>
    <row r="1504" spans="1:12">
      <c r="A1504" t="n">
        <v>17905</v>
      </c>
      <c r="B1504" s="61" t="n">
        <v>43</v>
      </c>
      <c r="C1504" s="7" t="n">
        <v>65534</v>
      </c>
      <c r="D1504" s="7" t="n">
        <v>64</v>
      </c>
    </row>
    <row r="1505" spans="1:21">
      <c r="A1505" t="s">
        <v>4</v>
      </c>
      <c r="B1505" s="4" t="s">
        <v>5</v>
      </c>
      <c r="C1505" s="4" t="s">
        <v>26</v>
      </c>
    </row>
    <row r="1506" spans="1:21">
      <c r="A1506" t="n">
        <v>17912</v>
      </c>
      <c r="B1506" s="16" t="n">
        <v>3</v>
      </c>
      <c r="C1506" s="14" t="n">
        <f t="normal" ca="1">A1508</f>
        <v>0</v>
      </c>
    </row>
    <row r="1507" spans="1:21">
      <c r="A1507" t="s">
        <v>4</v>
      </c>
      <c r="B1507" s="4" t="s">
        <v>5</v>
      </c>
    </row>
    <row r="1508" spans="1:21">
      <c r="A1508" t="n">
        <v>17917</v>
      </c>
      <c r="B1508" s="5" t="n">
        <v>1</v>
      </c>
    </row>
    <row r="1509" spans="1:21" s="3" customFormat="1" customHeight="0">
      <c r="A1509" s="3" t="s">
        <v>2</v>
      </c>
      <c r="B1509" s="3" t="s">
        <v>183</v>
      </c>
    </row>
    <row r="1510" spans="1:21">
      <c r="A1510" t="s">
        <v>4</v>
      </c>
      <c r="B1510" s="4" t="s">
        <v>5</v>
      </c>
      <c r="C1510" s="4" t="s">
        <v>13</v>
      </c>
      <c r="D1510" s="4" t="s">
        <v>10</v>
      </c>
      <c r="E1510" s="4" t="s">
        <v>13</v>
      </c>
      <c r="F1510" s="4" t="s">
        <v>26</v>
      </c>
    </row>
    <row r="1511" spans="1:21">
      <c r="A1511" t="n">
        <v>17920</v>
      </c>
      <c r="B1511" s="13" t="n">
        <v>5</v>
      </c>
      <c r="C1511" s="7" t="n">
        <v>30</v>
      </c>
      <c r="D1511" s="7" t="n">
        <v>10225</v>
      </c>
      <c r="E1511" s="7" t="n">
        <v>1</v>
      </c>
      <c r="F1511" s="14" t="n">
        <f t="normal" ca="1">A1515</f>
        <v>0</v>
      </c>
    </row>
    <row r="1512" spans="1:21">
      <c r="A1512" t="s">
        <v>4</v>
      </c>
      <c r="B1512" s="4" t="s">
        <v>5</v>
      </c>
      <c r="C1512" s="4" t="s">
        <v>26</v>
      </c>
    </row>
    <row r="1513" spans="1:21">
      <c r="A1513" t="n">
        <v>17929</v>
      </c>
      <c r="B1513" s="16" t="n">
        <v>3</v>
      </c>
      <c r="C1513" s="14" t="n">
        <f t="normal" ca="1">A1641</f>
        <v>0</v>
      </c>
    </row>
    <row r="1514" spans="1:21">
      <c r="A1514" t="s">
        <v>4</v>
      </c>
      <c r="B1514" s="4" t="s">
        <v>5</v>
      </c>
      <c r="C1514" s="4" t="s">
        <v>13</v>
      </c>
      <c r="D1514" s="4" t="s">
        <v>10</v>
      </c>
      <c r="E1514" s="4" t="s">
        <v>13</v>
      </c>
      <c r="F1514" s="4" t="s">
        <v>26</v>
      </c>
    </row>
    <row r="1515" spans="1:21">
      <c r="A1515" t="n">
        <v>17934</v>
      </c>
      <c r="B1515" s="13" t="n">
        <v>5</v>
      </c>
      <c r="C1515" s="7" t="n">
        <v>30</v>
      </c>
      <c r="D1515" s="7" t="n">
        <v>9724</v>
      </c>
      <c r="E1515" s="7" t="n">
        <v>1</v>
      </c>
      <c r="F1515" s="14" t="n">
        <f t="normal" ca="1">A1519</f>
        <v>0</v>
      </c>
    </row>
    <row r="1516" spans="1:21">
      <c r="A1516" t="s">
        <v>4</v>
      </c>
      <c r="B1516" s="4" t="s">
        <v>5</v>
      </c>
      <c r="C1516" s="4" t="s">
        <v>26</v>
      </c>
    </row>
    <row r="1517" spans="1:21">
      <c r="A1517" t="n">
        <v>17943</v>
      </c>
      <c r="B1517" s="16" t="n">
        <v>3</v>
      </c>
      <c r="C1517" s="14" t="n">
        <f t="normal" ca="1">A1641</f>
        <v>0</v>
      </c>
    </row>
    <row r="1518" spans="1:21">
      <c r="A1518" t="s">
        <v>4</v>
      </c>
      <c r="B1518" s="4" t="s">
        <v>5</v>
      </c>
      <c r="C1518" s="4" t="s">
        <v>13</v>
      </c>
      <c r="D1518" s="4" t="s">
        <v>10</v>
      </c>
      <c r="E1518" s="4" t="s">
        <v>13</v>
      </c>
      <c r="F1518" s="4" t="s">
        <v>26</v>
      </c>
    </row>
    <row r="1519" spans="1:21">
      <c r="A1519" t="n">
        <v>17948</v>
      </c>
      <c r="B1519" s="13" t="n">
        <v>5</v>
      </c>
      <c r="C1519" s="7" t="n">
        <v>30</v>
      </c>
      <c r="D1519" s="7" t="n">
        <v>9721</v>
      </c>
      <c r="E1519" s="7" t="n">
        <v>1</v>
      </c>
      <c r="F1519" s="14" t="n">
        <f t="normal" ca="1">A1523</f>
        <v>0</v>
      </c>
    </row>
    <row r="1520" spans="1:21">
      <c r="A1520" t="s">
        <v>4</v>
      </c>
      <c r="B1520" s="4" t="s">
        <v>5</v>
      </c>
      <c r="C1520" s="4" t="s">
        <v>26</v>
      </c>
    </row>
    <row r="1521" spans="1:6">
      <c r="A1521" t="n">
        <v>17957</v>
      </c>
      <c r="B1521" s="16" t="n">
        <v>3</v>
      </c>
      <c r="C1521" s="14" t="n">
        <f t="normal" ca="1">A1641</f>
        <v>0</v>
      </c>
    </row>
    <row r="1522" spans="1:6">
      <c r="A1522" t="s">
        <v>4</v>
      </c>
      <c r="B1522" s="4" t="s">
        <v>5</v>
      </c>
      <c r="C1522" s="4" t="s">
        <v>13</v>
      </c>
      <c r="D1522" s="4" t="s">
        <v>10</v>
      </c>
      <c r="E1522" s="4" t="s">
        <v>13</v>
      </c>
      <c r="F1522" s="4" t="s">
        <v>26</v>
      </c>
    </row>
    <row r="1523" spans="1:6">
      <c r="A1523" t="n">
        <v>17962</v>
      </c>
      <c r="B1523" s="13" t="n">
        <v>5</v>
      </c>
      <c r="C1523" s="7" t="n">
        <v>30</v>
      </c>
      <c r="D1523" s="7" t="n">
        <v>9712</v>
      </c>
      <c r="E1523" s="7" t="n">
        <v>1</v>
      </c>
      <c r="F1523" s="14" t="n">
        <f t="normal" ca="1">A1527</f>
        <v>0</v>
      </c>
    </row>
    <row r="1524" spans="1:6">
      <c r="A1524" t="s">
        <v>4</v>
      </c>
      <c r="B1524" s="4" t="s">
        <v>5</v>
      </c>
      <c r="C1524" s="4" t="s">
        <v>26</v>
      </c>
    </row>
    <row r="1525" spans="1:6">
      <c r="A1525" t="n">
        <v>17971</v>
      </c>
      <c r="B1525" s="16" t="n">
        <v>3</v>
      </c>
      <c r="C1525" s="14" t="n">
        <f t="normal" ca="1">A1641</f>
        <v>0</v>
      </c>
    </row>
    <row r="1526" spans="1:6">
      <c r="A1526" t="s">
        <v>4</v>
      </c>
      <c r="B1526" s="4" t="s">
        <v>5</v>
      </c>
      <c r="C1526" s="4" t="s">
        <v>13</v>
      </c>
      <c r="D1526" s="4" t="s">
        <v>10</v>
      </c>
      <c r="E1526" s="4" t="s">
        <v>13</v>
      </c>
      <c r="F1526" s="4" t="s">
        <v>26</v>
      </c>
    </row>
    <row r="1527" spans="1:6">
      <c r="A1527" t="n">
        <v>17976</v>
      </c>
      <c r="B1527" s="13" t="n">
        <v>5</v>
      </c>
      <c r="C1527" s="7" t="n">
        <v>30</v>
      </c>
      <c r="D1527" s="7" t="n">
        <v>8952</v>
      </c>
      <c r="E1527" s="7" t="n">
        <v>1</v>
      </c>
      <c r="F1527" s="14" t="n">
        <f t="normal" ca="1">A1593</f>
        <v>0</v>
      </c>
    </row>
    <row r="1528" spans="1:6">
      <c r="A1528" t="s">
        <v>4</v>
      </c>
      <c r="B1528" s="4" t="s">
        <v>5</v>
      </c>
      <c r="C1528" s="4" t="s">
        <v>13</v>
      </c>
      <c r="D1528" s="4" t="s">
        <v>10</v>
      </c>
      <c r="E1528" s="4" t="s">
        <v>13</v>
      </c>
      <c r="F1528" s="4" t="s">
        <v>13</v>
      </c>
      <c r="G1528" s="4" t="s">
        <v>26</v>
      </c>
    </row>
    <row r="1529" spans="1:6">
      <c r="A1529" t="n">
        <v>17985</v>
      </c>
      <c r="B1529" s="13" t="n">
        <v>5</v>
      </c>
      <c r="C1529" s="7" t="n">
        <v>30</v>
      </c>
      <c r="D1529" s="7" t="n">
        <v>0</v>
      </c>
      <c r="E1529" s="7" t="n">
        <v>8</v>
      </c>
      <c r="F1529" s="7" t="n">
        <v>1</v>
      </c>
      <c r="G1529" s="14" t="n">
        <f t="normal" ca="1">A1577</f>
        <v>0</v>
      </c>
    </row>
    <row r="1530" spans="1:6">
      <c r="A1530" t="s">
        <v>4</v>
      </c>
      <c r="B1530" s="4" t="s">
        <v>5</v>
      </c>
      <c r="C1530" s="4" t="s">
        <v>10</v>
      </c>
      <c r="D1530" s="4" t="s">
        <v>13</v>
      </c>
      <c r="E1530" s="4" t="s">
        <v>13</v>
      </c>
      <c r="F1530" s="4" t="s">
        <v>6</v>
      </c>
    </row>
    <row r="1531" spans="1:6">
      <c r="A1531" t="n">
        <v>17995</v>
      </c>
      <c r="B1531" s="18" t="n">
        <v>20</v>
      </c>
      <c r="C1531" s="7" t="n">
        <v>65534</v>
      </c>
      <c r="D1531" s="7" t="n">
        <v>3</v>
      </c>
      <c r="E1531" s="7" t="n">
        <v>10</v>
      </c>
      <c r="F1531" s="7" t="s">
        <v>184</v>
      </c>
    </row>
    <row r="1532" spans="1:6">
      <c r="A1532" t="s">
        <v>4</v>
      </c>
      <c r="B1532" s="4" t="s">
        <v>5</v>
      </c>
      <c r="C1532" s="4" t="s">
        <v>10</v>
      </c>
    </row>
    <row r="1533" spans="1:6">
      <c r="A1533" t="n">
        <v>18016</v>
      </c>
      <c r="B1533" s="43" t="n">
        <v>16</v>
      </c>
      <c r="C1533" s="7" t="n">
        <v>0</v>
      </c>
    </row>
    <row r="1534" spans="1:6">
      <c r="A1534" t="s">
        <v>4</v>
      </c>
      <c r="B1534" s="4" t="s">
        <v>5</v>
      </c>
      <c r="C1534" s="4" t="s">
        <v>13</v>
      </c>
      <c r="D1534" s="4" t="s">
        <v>9</v>
      </c>
    </row>
    <row r="1535" spans="1:6">
      <c r="A1535" t="n">
        <v>18019</v>
      </c>
      <c r="B1535" s="8" t="n">
        <v>74</v>
      </c>
      <c r="C1535" s="7" t="n">
        <v>48</v>
      </c>
      <c r="D1535" s="7" t="n">
        <v>1088</v>
      </c>
    </row>
    <row r="1536" spans="1:6">
      <c r="A1536" t="s">
        <v>4</v>
      </c>
      <c r="B1536" s="4" t="s">
        <v>5</v>
      </c>
      <c r="C1536" s="4" t="s">
        <v>13</v>
      </c>
      <c r="D1536" s="4" t="s">
        <v>10</v>
      </c>
    </row>
    <row r="1537" spans="1:7">
      <c r="A1537" t="n">
        <v>18025</v>
      </c>
      <c r="B1537" s="35" t="n">
        <v>22</v>
      </c>
      <c r="C1537" s="7" t="n">
        <v>10</v>
      </c>
      <c r="D1537" s="7" t="n">
        <v>0</v>
      </c>
    </row>
    <row r="1538" spans="1:7">
      <c r="A1538" t="s">
        <v>4</v>
      </c>
      <c r="B1538" s="4" t="s">
        <v>5</v>
      </c>
      <c r="C1538" s="4" t="s">
        <v>13</v>
      </c>
      <c r="D1538" s="4" t="s">
        <v>10</v>
      </c>
      <c r="E1538" s="4" t="s">
        <v>6</v>
      </c>
    </row>
    <row r="1539" spans="1:7">
      <c r="A1539" t="n">
        <v>18029</v>
      </c>
      <c r="B1539" s="42" t="n">
        <v>51</v>
      </c>
      <c r="C1539" s="7" t="n">
        <v>4</v>
      </c>
      <c r="D1539" s="7" t="n">
        <v>106</v>
      </c>
      <c r="E1539" s="7" t="s">
        <v>106</v>
      </c>
    </row>
    <row r="1540" spans="1:7">
      <c r="A1540" t="s">
        <v>4</v>
      </c>
      <c r="B1540" s="4" t="s">
        <v>5</v>
      </c>
      <c r="C1540" s="4" t="s">
        <v>10</v>
      </c>
    </row>
    <row r="1541" spans="1:7">
      <c r="A1541" t="n">
        <v>18042</v>
      </c>
      <c r="B1541" s="43" t="n">
        <v>16</v>
      </c>
      <c r="C1541" s="7" t="n">
        <v>0</v>
      </c>
    </row>
    <row r="1542" spans="1:7">
      <c r="A1542" t="s">
        <v>4</v>
      </c>
      <c r="B1542" s="4" t="s">
        <v>5</v>
      </c>
      <c r="C1542" s="4" t="s">
        <v>10</v>
      </c>
      <c r="D1542" s="4" t="s">
        <v>104</v>
      </c>
      <c r="E1542" s="4" t="s">
        <v>13</v>
      </c>
      <c r="F1542" s="4" t="s">
        <v>13</v>
      </c>
      <c r="G1542" s="4" t="s">
        <v>104</v>
      </c>
      <c r="H1542" s="4" t="s">
        <v>13</v>
      </c>
      <c r="I1542" s="4" t="s">
        <v>13</v>
      </c>
    </row>
    <row r="1543" spans="1:7">
      <c r="A1543" t="n">
        <v>18045</v>
      </c>
      <c r="B1543" s="44" t="n">
        <v>26</v>
      </c>
      <c r="C1543" s="7" t="n">
        <v>106</v>
      </c>
      <c r="D1543" s="7" t="s">
        <v>185</v>
      </c>
      <c r="E1543" s="7" t="n">
        <v>2</v>
      </c>
      <c r="F1543" s="7" t="n">
        <v>3</v>
      </c>
      <c r="G1543" s="7" t="s">
        <v>186</v>
      </c>
      <c r="H1543" s="7" t="n">
        <v>2</v>
      </c>
      <c r="I1543" s="7" t="n">
        <v>0</v>
      </c>
    </row>
    <row r="1544" spans="1:7">
      <c r="A1544" t="s">
        <v>4</v>
      </c>
      <c r="B1544" s="4" t="s">
        <v>5</v>
      </c>
    </row>
    <row r="1545" spans="1:7">
      <c r="A1545" t="n">
        <v>18131</v>
      </c>
      <c r="B1545" s="38" t="n">
        <v>28</v>
      </c>
    </row>
    <row r="1546" spans="1:7">
      <c r="A1546" t="s">
        <v>4</v>
      </c>
      <c r="B1546" s="4" t="s">
        <v>5</v>
      </c>
      <c r="C1546" s="4" t="s">
        <v>10</v>
      </c>
      <c r="D1546" s="4" t="s">
        <v>13</v>
      </c>
      <c r="E1546" s="4" t="s">
        <v>27</v>
      </c>
      <c r="F1546" s="4" t="s">
        <v>10</v>
      </c>
    </row>
    <row r="1547" spans="1:7">
      <c r="A1547" t="n">
        <v>18132</v>
      </c>
      <c r="B1547" s="65" t="n">
        <v>59</v>
      </c>
      <c r="C1547" s="7" t="n">
        <v>5301</v>
      </c>
      <c r="D1547" s="7" t="n">
        <v>15</v>
      </c>
      <c r="E1547" s="7" t="n">
        <v>0.150000005960464</v>
      </c>
      <c r="F1547" s="7" t="n">
        <v>0</v>
      </c>
    </row>
    <row r="1548" spans="1:7">
      <c r="A1548" t="s">
        <v>4</v>
      </c>
      <c r="B1548" s="4" t="s">
        <v>5</v>
      </c>
      <c r="C1548" s="4" t="s">
        <v>10</v>
      </c>
    </row>
    <row r="1549" spans="1:7">
      <c r="A1549" t="n">
        <v>18142</v>
      </c>
      <c r="B1549" s="43" t="n">
        <v>16</v>
      </c>
      <c r="C1549" s="7" t="n">
        <v>1300</v>
      </c>
    </row>
    <row r="1550" spans="1:7">
      <c r="A1550" t="s">
        <v>4</v>
      </c>
      <c r="B1550" s="4" t="s">
        <v>5</v>
      </c>
      <c r="C1550" s="4" t="s">
        <v>10</v>
      </c>
      <c r="D1550" s="4" t="s">
        <v>13</v>
      </c>
      <c r="E1550" s="4" t="s">
        <v>27</v>
      </c>
      <c r="F1550" s="4" t="s">
        <v>10</v>
      </c>
    </row>
    <row r="1551" spans="1:7">
      <c r="A1551" t="n">
        <v>18145</v>
      </c>
      <c r="B1551" s="65" t="n">
        <v>59</v>
      </c>
      <c r="C1551" s="7" t="n">
        <v>5301</v>
      </c>
      <c r="D1551" s="7" t="n">
        <v>255</v>
      </c>
      <c r="E1551" s="7" t="n">
        <v>0</v>
      </c>
      <c r="F1551" s="7" t="n">
        <v>0</v>
      </c>
    </row>
    <row r="1552" spans="1:7">
      <c r="A1552" t="s">
        <v>4</v>
      </c>
      <c r="B1552" s="4" t="s">
        <v>5</v>
      </c>
      <c r="C1552" s="4" t="s">
        <v>13</v>
      </c>
      <c r="D1552" s="4" t="s">
        <v>10</v>
      </c>
      <c r="E1552" s="4" t="s">
        <v>6</v>
      </c>
    </row>
    <row r="1553" spans="1:9">
      <c r="A1553" t="n">
        <v>18155</v>
      </c>
      <c r="B1553" s="42" t="n">
        <v>51</v>
      </c>
      <c r="C1553" s="7" t="n">
        <v>4</v>
      </c>
      <c r="D1553" s="7" t="n">
        <v>65534</v>
      </c>
      <c r="E1553" s="7" t="s">
        <v>106</v>
      </c>
    </row>
    <row r="1554" spans="1:9">
      <c r="A1554" t="s">
        <v>4</v>
      </c>
      <c r="B1554" s="4" t="s">
        <v>5</v>
      </c>
      <c r="C1554" s="4" t="s">
        <v>10</v>
      </c>
    </row>
    <row r="1555" spans="1:9">
      <c r="A1555" t="n">
        <v>18168</v>
      </c>
      <c r="B1555" s="43" t="n">
        <v>16</v>
      </c>
      <c r="C1555" s="7" t="n">
        <v>0</v>
      </c>
    </row>
    <row r="1556" spans="1:9">
      <c r="A1556" t="s">
        <v>4</v>
      </c>
      <c r="B1556" s="4" t="s">
        <v>5</v>
      </c>
      <c r="C1556" s="4" t="s">
        <v>10</v>
      </c>
      <c r="D1556" s="4" t="s">
        <v>104</v>
      </c>
      <c r="E1556" s="4" t="s">
        <v>13</v>
      </c>
      <c r="F1556" s="4" t="s">
        <v>13</v>
      </c>
    </row>
    <row r="1557" spans="1:9">
      <c r="A1557" t="n">
        <v>18171</v>
      </c>
      <c r="B1557" s="44" t="n">
        <v>26</v>
      </c>
      <c r="C1557" s="7" t="n">
        <v>65534</v>
      </c>
      <c r="D1557" s="7" t="s">
        <v>187</v>
      </c>
      <c r="E1557" s="7" t="n">
        <v>2</v>
      </c>
      <c r="F1557" s="7" t="n">
        <v>0</v>
      </c>
    </row>
    <row r="1558" spans="1:9">
      <c r="A1558" t="s">
        <v>4</v>
      </c>
      <c r="B1558" s="4" t="s">
        <v>5</v>
      </c>
    </row>
    <row r="1559" spans="1:9">
      <c r="A1559" t="n">
        <v>18216</v>
      </c>
      <c r="B1559" s="38" t="n">
        <v>28</v>
      </c>
    </row>
    <row r="1560" spans="1:9">
      <c r="A1560" t="s">
        <v>4</v>
      </c>
      <c r="B1560" s="4" t="s">
        <v>5</v>
      </c>
      <c r="C1560" s="4" t="s">
        <v>10</v>
      </c>
      <c r="D1560" s="4" t="s">
        <v>10</v>
      </c>
      <c r="E1560" s="4" t="s">
        <v>10</v>
      </c>
    </row>
    <row r="1561" spans="1:9">
      <c r="A1561" t="n">
        <v>18217</v>
      </c>
      <c r="B1561" s="66" t="n">
        <v>61</v>
      </c>
      <c r="C1561" s="7" t="n">
        <v>106</v>
      </c>
      <c r="D1561" s="7" t="n">
        <v>65534</v>
      </c>
      <c r="E1561" s="7" t="n">
        <v>1000</v>
      </c>
    </row>
    <row r="1562" spans="1:9">
      <c r="A1562" t="s">
        <v>4</v>
      </c>
      <c r="B1562" s="4" t="s">
        <v>5</v>
      </c>
      <c r="C1562" s="4" t="s">
        <v>13</v>
      </c>
      <c r="D1562" s="4" t="s">
        <v>10</v>
      </c>
      <c r="E1562" s="4" t="s">
        <v>6</v>
      </c>
    </row>
    <row r="1563" spans="1:9">
      <c r="A1563" t="n">
        <v>18224</v>
      </c>
      <c r="B1563" s="42" t="n">
        <v>51</v>
      </c>
      <c r="C1563" s="7" t="n">
        <v>4</v>
      </c>
      <c r="D1563" s="7" t="n">
        <v>106</v>
      </c>
      <c r="E1563" s="7" t="s">
        <v>106</v>
      </c>
    </row>
    <row r="1564" spans="1:9">
      <c r="A1564" t="s">
        <v>4</v>
      </c>
      <c r="B1564" s="4" t="s">
        <v>5</v>
      </c>
      <c r="C1564" s="4" t="s">
        <v>10</v>
      </c>
    </row>
    <row r="1565" spans="1:9">
      <c r="A1565" t="n">
        <v>18237</v>
      </c>
      <c r="B1565" s="43" t="n">
        <v>16</v>
      </c>
      <c r="C1565" s="7" t="n">
        <v>0</v>
      </c>
    </row>
    <row r="1566" spans="1:9">
      <c r="A1566" t="s">
        <v>4</v>
      </c>
      <c r="B1566" s="4" t="s">
        <v>5</v>
      </c>
      <c r="C1566" s="4" t="s">
        <v>10</v>
      </c>
      <c r="D1566" s="4" t="s">
        <v>104</v>
      </c>
      <c r="E1566" s="4" t="s">
        <v>13</v>
      </c>
      <c r="F1566" s="4" t="s">
        <v>13</v>
      </c>
    </row>
    <row r="1567" spans="1:9">
      <c r="A1567" t="n">
        <v>18240</v>
      </c>
      <c r="B1567" s="44" t="n">
        <v>26</v>
      </c>
      <c r="C1567" s="7" t="n">
        <v>106</v>
      </c>
      <c r="D1567" s="7" t="s">
        <v>188</v>
      </c>
      <c r="E1567" s="7" t="n">
        <v>2</v>
      </c>
      <c r="F1567" s="7" t="n">
        <v>0</v>
      </c>
    </row>
    <row r="1568" spans="1:9">
      <c r="A1568" t="s">
        <v>4</v>
      </c>
      <c r="B1568" s="4" t="s">
        <v>5</v>
      </c>
    </row>
    <row r="1569" spans="1:6">
      <c r="A1569" t="n">
        <v>18269</v>
      </c>
      <c r="B1569" s="38" t="n">
        <v>28</v>
      </c>
    </row>
    <row r="1570" spans="1:6">
      <c r="A1570" t="s">
        <v>4</v>
      </c>
      <c r="B1570" s="4" t="s">
        <v>5</v>
      </c>
      <c r="C1570" s="4" t="s">
        <v>10</v>
      </c>
      <c r="D1570" s="4" t="s">
        <v>10</v>
      </c>
      <c r="E1570" s="4" t="s">
        <v>10</v>
      </c>
    </row>
    <row r="1571" spans="1:6">
      <c r="A1571" t="n">
        <v>18270</v>
      </c>
      <c r="B1571" s="66" t="n">
        <v>61</v>
      </c>
      <c r="C1571" s="7" t="n">
        <v>106</v>
      </c>
      <c r="D1571" s="7" t="n">
        <v>65533</v>
      </c>
      <c r="E1571" s="7" t="n">
        <v>1000</v>
      </c>
    </row>
    <row r="1572" spans="1:6">
      <c r="A1572" t="s">
        <v>4</v>
      </c>
      <c r="B1572" s="4" t="s">
        <v>5</v>
      </c>
      <c r="C1572" s="4" t="s">
        <v>10</v>
      </c>
    </row>
    <row r="1573" spans="1:6">
      <c r="A1573" t="n">
        <v>18277</v>
      </c>
      <c r="B1573" s="10" t="n">
        <v>12</v>
      </c>
      <c r="C1573" s="7" t="n">
        <v>0</v>
      </c>
    </row>
    <row r="1574" spans="1:6">
      <c r="A1574" t="s">
        <v>4</v>
      </c>
      <c r="B1574" s="4" t="s">
        <v>5</v>
      </c>
      <c r="C1574" s="4" t="s">
        <v>26</v>
      </c>
    </row>
    <row r="1575" spans="1:6">
      <c r="A1575" t="n">
        <v>18280</v>
      </c>
      <c r="B1575" s="16" t="n">
        <v>3</v>
      </c>
      <c r="C1575" s="14" t="n">
        <f t="normal" ca="1">A1591</f>
        <v>0</v>
      </c>
    </row>
    <row r="1576" spans="1:6">
      <c r="A1576" t="s">
        <v>4</v>
      </c>
      <c r="B1576" s="4" t="s">
        <v>5</v>
      </c>
      <c r="C1576" s="4" t="s">
        <v>10</v>
      </c>
      <c r="D1576" s="4" t="s">
        <v>13</v>
      </c>
      <c r="E1576" s="4" t="s">
        <v>13</v>
      </c>
      <c r="F1576" s="4" t="s">
        <v>6</v>
      </c>
    </row>
    <row r="1577" spans="1:6">
      <c r="A1577" t="n">
        <v>18285</v>
      </c>
      <c r="B1577" s="18" t="n">
        <v>20</v>
      </c>
      <c r="C1577" s="7" t="n">
        <v>65534</v>
      </c>
      <c r="D1577" s="7" t="n">
        <v>3</v>
      </c>
      <c r="E1577" s="7" t="n">
        <v>10</v>
      </c>
      <c r="F1577" s="7" t="s">
        <v>184</v>
      </c>
    </row>
    <row r="1578" spans="1:6">
      <c r="A1578" t="s">
        <v>4</v>
      </c>
      <c r="B1578" s="4" t="s">
        <v>5</v>
      </c>
      <c r="C1578" s="4" t="s">
        <v>10</v>
      </c>
    </row>
    <row r="1579" spans="1:6">
      <c r="A1579" t="n">
        <v>18306</v>
      </c>
      <c r="B1579" s="43" t="n">
        <v>16</v>
      </c>
      <c r="C1579" s="7" t="n">
        <v>0</v>
      </c>
    </row>
    <row r="1580" spans="1:6">
      <c r="A1580" t="s">
        <v>4</v>
      </c>
      <c r="B1580" s="4" t="s">
        <v>5</v>
      </c>
      <c r="C1580" s="4" t="s">
        <v>13</v>
      </c>
      <c r="D1580" s="4" t="s">
        <v>10</v>
      </c>
    </row>
    <row r="1581" spans="1:6">
      <c r="A1581" t="n">
        <v>18309</v>
      </c>
      <c r="B1581" s="35" t="n">
        <v>22</v>
      </c>
      <c r="C1581" s="7" t="n">
        <v>10</v>
      </c>
      <c r="D1581" s="7" t="n">
        <v>0</v>
      </c>
    </row>
    <row r="1582" spans="1:6">
      <c r="A1582" t="s">
        <v>4</v>
      </c>
      <c r="B1582" s="4" t="s">
        <v>5</v>
      </c>
      <c r="C1582" s="4" t="s">
        <v>13</v>
      </c>
      <c r="D1582" s="4" t="s">
        <v>10</v>
      </c>
      <c r="E1582" s="4" t="s">
        <v>6</v>
      </c>
    </row>
    <row r="1583" spans="1:6">
      <c r="A1583" t="n">
        <v>18313</v>
      </c>
      <c r="B1583" s="42" t="n">
        <v>51</v>
      </c>
      <c r="C1583" s="7" t="n">
        <v>4</v>
      </c>
      <c r="D1583" s="7" t="n">
        <v>65534</v>
      </c>
      <c r="E1583" s="7" t="s">
        <v>106</v>
      </c>
    </row>
    <row r="1584" spans="1:6">
      <c r="A1584" t="s">
        <v>4</v>
      </c>
      <c r="B1584" s="4" t="s">
        <v>5</v>
      </c>
      <c r="C1584" s="4" t="s">
        <v>10</v>
      </c>
    </row>
    <row r="1585" spans="1:6">
      <c r="A1585" t="n">
        <v>18326</v>
      </c>
      <c r="B1585" s="43" t="n">
        <v>16</v>
      </c>
      <c r="C1585" s="7" t="n">
        <v>0</v>
      </c>
    </row>
    <row r="1586" spans="1:6">
      <c r="A1586" t="s">
        <v>4</v>
      </c>
      <c r="B1586" s="4" t="s">
        <v>5</v>
      </c>
      <c r="C1586" s="4" t="s">
        <v>10</v>
      </c>
      <c r="D1586" s="4" t="s">
        <v>104</v>
      </c>
      <c r="E1586" s="4" t="s">
        <v>13</v>
      </c>
      <c r="F1586" s="4" t="s">
        <v>13</v>
      </c>
      <c r="G1586" s="4" t="s">
        <v>104</v>
      </c>
      <c r="H1586" s="4" t="s">
        <v>13</v>
      </c>
      <c r="I1586" s="4" t="s">
        <v>13</v>
      </c>
    </row>
    <row r="1587" spans="1:6">
      <c r="A1587" t="n">
        <v>18329</v>
      </c>
      <c r="B1587" s="44" t="n">
        <v>26</v>
      </c>
      <c r="C1587" s="7" t="n">
        <v>65534</v>
      </c>
      <c r="D1587" s="7" t="s">
        <v>189</v>
      </c>
      <c r="E1587" s="7" t="n">
        <v>2</v>
      </c>
      <c r="F1587" s="7" t="n">
        <v>3</v>
      </c>
      <c r="G1587" s="7" t="s">
        <v>190</v>
      </c>
      <c r="H1587" s="7" t="n">
        <v>2</v>
      </c>
      <c r="I1587" s="7" t="n">
        <v>0</v>
      </c>
    </row>
    <row r="1588" spans="1:6">
      <c r="A1588" t="s">
        <v>4</v>
      </c>
      <c r="B1588" s="4" t="s">
        <v>5</v>
      </c>
    </row>
    <row r="1589" spans="1:6">
      <c r="A1589" t="n">
        <v>18492</v>
      </c>
      <c r="B1589" s="38" t="n">
        <v>28</v>
      </c>
    </row>
    <row r="1590" spans="1:6">
      <c r="A1590" t="s">
        <v>4</v>
      </c>
      <c r="B1590" s="4" t="s">
        <v>5</v>
      </c>
      <c r="C1590" s="4" t="s">
        <v>26</v>
      </c>
    </row>
    <row r="1591" spans="1:6">
      <c r="A1591" t="n">
        <v>18493</v>
      </c>
      <c r="B1591" s="16" t="n">
        <v>3</v>
      </c>
      <c r="C1591" s="14" t="n">
        <f t="normal" ca="1">A1641</f>
        <v>0</v>
      </c>
    </row>
    <row r="1592" spans="1:6">
      <c r="A1592" t="s">
        <v>4</v>
      </c>
      <c r="B1592" s="4" t="s">
        <v>5</v>
      </c>
      <c r="C1592" s="4" t="s">
        <v>13</v>
      </c>
      <c r="D1592" s="4" t="s">
        <v>10</v>
      </c>
      <c r="E1592" s="4" t="s">
        <v>13</v>
      </c>
      <c r="F1592" s="4" t="s">
        <v>26</v>
      </c>
    </row>
    <row r="1593" spans="1:6">
      <c r="A1593" t="n">
        <v>18498</v>
      </c>
      <c r="B1593" s="13" t="n">
        <v>5</v>
      </c>
      <c r="C1593" s="7" t="n">
        <v>30</v>
      </c>
      <c r="D1593" s="7" t="n">
        <v>8951</v>
      </c>
      <c r="E1593" s="7" t="n">
        <v>1</v>
      </c>
      <c r="F1593" s="14" t="n">
        <f t="normal" ca="1">A1641</f>
        <v>0</v>
      </c>
    </row>
    <row r="1594" spans="1:6">
      <c r="A1594" t="s">
        <v>4</v>
      </c>
      <c r="B1594" s="4" t="s">
        <v>5</v>
      </c>
      <c r="C1594" s="4" t="s">
        <v>13</v>
      </c>
      <c r="D1594" s="4" t="s">
        <v>10</v>
      </c>
      <c r="E1594" s="4" t="s">
        <v>13</v>
      </c>
      <c r="F1594" s="4" t="s">
        <v>13</v>
      </c>
      <c r="G1594" s="4" t="s">
        <v>26</v>
      </c>
    </row>
    <row r="1595" spans="1:6">
      <c r="A1595" t="n">
        <v>18507</v>
      </c>
      <c r="B1595" s="13" t="n">
        <v>5</v>
      </c>
      <c r="C1595" s="7" t="n">
        <v>30</v>
      </c>
      <c r="D1595" s="7" t="n">
        <v>0</v>
      </c>
      <c r="E1595" s="7" t="n">
        <v>8</v>
      </c>
      <c r="F1595" s="7" t="n">
        <v>1</v>
      </c>
      <c r="G1595" s="14" t="n">
        <f t="normal" ca="1">A1627</f>
        <v>0</v>
      </c>
    </row>
    <row r="1596" spans="1:6">
      <c r="A1596" t="s">
        <v>4</v>
      </c>
      <c r="B1596" s="4" t="s">
        <v>5</v>
      </c>
      <c r="C1596" s="4" t="s">
        <v>10</v>
      </c>
      <c r="D1596" s="4" t="s">
        <v>13</v>
      </c>
      <c r="E1596" s="4" t="s">
        <v>13</v>
      </c>
      <c r="F1596" s="4" t="s">
        <v>6</v>
      </c>
    </row>
    <row r="1597" spans="1:6">
      <c r="A1597" t="n">
        <v>18517</v>
      </c>
      <c r="B1597" s="18" t="n">
        <v>20</v>
      </c>
      <c r="C1597" s="7" t="n">
        <v>65534</v>
      </c>
      <c r="D1597" s="7" t="n">
        <v>3</v>
      </c>
      <c r="E1597" s="7" t="n">
        <v>10</v>
      </c>
      <c r="F1597" s="7" t="s">
        <v>184</v>
      </c>
    </row>
    <row r="1598" spans="1:6">
      <c r="A1598" t="s">
        <v>4</v>
      </c>
      <c r="B1598" s="4" t="s">
        <v>5</v>
      </c>
      <c r="C1598" s="4" t="s">
        <v>10</v>
      </c>
    </row>
    <row r="1599" spans="1:6">
      <c r="A1599" t="n">
        <v>18538</v>
      </c>
      <c r="B1599" s="43" t="n">
        <v>16</v>
      </c>
      <c r="C1599" s="7" t="n">
        <v>0</v>
      </c>
    </row>
    <row r="1600" spans="1:6">
      <c r="A1600" t="s">
        <v>4</v>
      </c>
      <c r="B1600" s="4" t="s">
        <v>5</v>
      </c>
      <c r="C1600" s="4" t="s">
        <v>13</v>
      </c>
      <c r="D1600" s="4" t="s">
        <v>9</v>
      </c>
    </row>
    <row r="1601" spans="1:9">
      <c r="A1601" t="n">
        <v>18541</v>
      </c>
      <c r="B1601" s="8" t="n">
        <v>74</v>
      </c>
      <c r="C1601" s="7" t="n">
        <v>48</v>
      </c>
      <c r="D1601" s="7" t="n">
        <v>1088</v>
      </c>
    </row>
    <row r="1602" spans="1:9">
      <c r="A1602" t="s">
        <v>4</v>
      </c>
      <c r="B1602" s="4" t="s">
        <v>5</v>
      </c>
      <c r="C1602" s="4" t="s">
        <v>13</v>
      </c>
      <c r="D1602" s="4" t="s">
        <v>10</v>
      </c>
    </row>
    <row r="1603" spans="1:9">
      <c r="A1603" t="n">
        <v>18547</v>
      </c>
      <c r="B1603" s="35" t="n">
        <v>22</v>
      </c>
      <c r="C1603" s="7" t="n">
        <v>10</v>
      </c>
      <c r="D1603" s="7" t="n">
        <v>0</v>
      </c>
    </row>
    <row r="1604" spans="1:9">
      <c r="A1604" t="s">
        <v>4</v>
      </c>
      <c r="B1604" s="4" t="s">
        <v>5</v>
      </c>
      <c r="C1604" s="4" t="s">
        <v>13</v>
      </c>
      <c r="D1604" s="4" t="s">
        <v>10</v>
      </c>
      <c r="E1604" s="4" t="s">
        <v>6</v>
      </c>
    </row>
    <row r="1605" spans="1:9">
      <c r="A1605" t="n">
        <v>18551</v>
      </c>
      <c r="B1605" s="42" t="n">
        <v>51</v>
      </c>
      <c r="C1605" s="7" t="n">
        <v>4</v>
      </c>
      <c r="D1605" s="7" t="n">
        <v>65534</v>
      </c>
      <c r="E1605" s="7" t="s">
        <v>106</v>
      </c>
    </row>
    <row r="1606" spans="1:9">
      <c r="A1606" t="s">
        <v>4</v>
      </c>
      <c r="B1606" s="4" t="s">
        <v>5</v>
      </c>
      <c r="C1606" s="4" t="s">
        <v>10</v>
      </c>
    </row>
    <row r="1607" spans="1:9">
      <c r="A1607" t="n">
        <v>18564</v>
      </c>
      <c r="B1607" s="43" t="n">
        <v>16</v>
      </c>
      <c r="C1607" s="7" t="n">
        <v>0</v>
      </c>
    </row>
    <row r="1608" spans="1:9">
      <c r="A1608" t="s">
        <v>4</v>
      </c>
      <c r="B1608" s="4" t="s">
        <v>5</v>
      </c>
      <c r="C1608" s="4" t="s">
        <v>10</v>
      </c>
      <c r="D1608" s="4" t="s">
        <v>104</v>
      </c>
      <c r="E1608" s="4" t="s">
        <v>13</v>
      </c>
      <c r="F1608" s="4" t="s">
        <v>13</v>
      </c>
      <c r="G1608" s="4" t="s">
        <v>104</v>
      </c>
      <c r="H1608" s="4" t="s">
        <v>13</v>
      </c>
      <c r="I1608" s="4" t="s">
        <v>13</v>
      </c>
    </row>
    <row r="1609" spans="1:9">
      <c r="A1609" t="n">
        <v>18567</v>
      </c>
      <c r="B1609" s="44" t="n">
        <v>26</v>
      </c>
      <c r="C1609" s="7" t="n">
        <v>65534</v>
      </c>
      <c r="D1609" s="7" t="s">
        <v>191</v>
      </c>
      <c r="E1609" s="7" t="n">
        <v>2</v>
      </c>
      <c r="F1609" s="7" t="n">
        <v>3</v>
      </c>
      <c r="G1609" s="7" t="s">
        <v>192</v>
      </c>
      <c r="H1609" s="7" t="n">
        <v>2</v>
      </c>
      <c r="I1609" s="7" t="n">
        <v>0</v>
      </c>
    </row>
    <row r="1610" spans="1:9">
      <c r="A1610" t="s">
        <v>4</v>
      </c>
      <c r="B1610" s="4" t="s">
        <v>5</v>
      </c>
    </row>
    <row r="1611" spans="1:9">
      <c r="A1611" t="n">
        <v>18686</v>
      </c>
      <c r="B1611" s="38" t="n">
        <v>28</v>
      </c>
    </row>
    <row r="1612" spans="1:9">
      <c r="A1612" t="s">
        <v>4</v>
      </c>
      <c r="B1612" s="4" t="s">
        <v>5</v>
      </c>
      <c r="C1612" s="4" t="s">
        <v>13</v>
      </c>
      <c r="D1612" s="4" t="s">
        <v>10</v>
      </c>
      <c r="E1612" s="4" t="s">
        <v>6</v>
      </c>
    </row>
    <row r="1613" spans="1:9">
      <c r="A1613" t="n">
        <v>18687</v>
      </c>
      <c r="B1613" s="42" t="n">
        <v>51</v>
      </c>
      <c r="C1613" s="7" t="n">
        <v>4</v>
      </c>
      <c r="D1613" s="7" t="n">
        <v>5316</v>
      </c>
      <c r="E1613" s="7" t="s">
        <v>106</v>
      </c>
    </row>
    <row r="1614" spans="1:9">
      <c r="A1614" t="s">
        <v>4</v>
      </c>
      <c r="B1614" s="4" t="s">
        <v>5</v>
      </c>
      <c r="C1614" s="4" t="s">
        <v>10</v>
      </c>
    </row>
    <row r="1615" spans="1:9">
      <c r="A1615" t="n">
        <v>18700</v>
      </c>
      <c r="B1615" s="43" t="n">
        <v>16</v>
      </c>
      <c r="C1615" s="7" t="n">
        <v>0</v>
      </c>
    </row>
    <row r="1616" spans="1:9">
      <c r="A1616" t="s">
        <v>4</v>
      </c>
      <c r="B1616" s="4" t="s">
        <v>5</v>
      </c>
      <c r="C1616" s="4" t="s">
        <v>10</v>
      </c>
      <c r="D1616" s="4" t="s">
        <v>104</v>
      </c>
      <c r="E1616" s="4" t="s">
        <v>13</v>
      </c>
      <c r="F1616" s="4" t="s">
        <v>13</v>
      </c>
    </row>
    <row r="1617" spans="1:9">
      <c r="A1617" t="n">
        <v>18703</v>
      </c>
      <c r="B1617" s="44" t="n">
        <v>26</v>
      </c>
      <c r="C1617" s="7" t="n">
        <v>5316</v>
      </c>
      <c r="D1617" s="7" t="s">
        <v>193</v>
      </c>
      <c r="E1617" s="7" t="n">
        <v>2</v>
      </c>
      <c r="F1617" s="7" t="n">
        <v>0</v>
      </c>
    </row>
    <row r="1618" spans="1:9">
      <c r="A1618" t="s">
        <v>4</v>
      </c>
      <c r="B1618" s="4" t="s">
        <v>5</v>
      </c>
    </row>
    <row r="1619" spans="1:9">
      <c r="A1619" t="n">
        <v>18720</v>
      </c>
      <c r="B1619" s="38" t="n">
        <v>28</v>
      </c>
    </row>
    <row r="1620" spans="1:9">
      <c r="A1620" t="s">
        <v>4</v>
      </c>
      <c r="B1620" s="4" t="s">
        <v>5</v>
      </c>
      <c r="C1620" s="4" t="s">
        <v>10</v>
      </c>
    </row>
    <row r="1621" spans="1:9">
      <c r="A1621" t="n">
        <v>18721</v>
      </c>
      <c r="B1621" s="10" t="n">
        <v>12</v>
      </c>
      <c r="C1621" s="7" t="n">
        <v>0</v>
      </c>
    </row>
    <row r="1622" spans="1:9">
      <c r="A1622" t="s">
        <v>4</v>
      </c>
      <c r="B1622" s="4" t="s">
        <v>5</v>
      </c>
      <c r="C1622" s="4" t="s">
        <v>10</v>
      </c>
      <c r="D1622" s="4" t="s">
        <v>10</v>
      </c>
      <c r="E1622" s="4" t="s">
        <v>10</v>
      </c>
    </row>
    <row r="1623" spans="1:9">
      <c r="A1623" t="n">
        <v>18724</v>
      </c>
      <c r="B1623" s="66" t="n">
        <v>61</v>
      </c>
      <c r="C1623" s="7" t="n">
        <v>65534</v>
      </c>
      <c r="D1623" s="7" t="n">
        <v>65533</v>
      </c>
      <c r="E1623" s="7" t="n">
        <v>1000</v>
      </c>
    </row>
    <row r="1624" spans="1:9">
      <c r="A1624" t="s">
        <v>4</v>
      </c>
      <c r="B1624" s="4" t="s">
        <v>5</v>
      </c>
      <c r="C1624" s="4" t="s">
        <v>26</v>
      </c>
    </row>
    <row r="1625" spans="1:9">
      <c r="A1625" t="n">
        <v>18731</v>
      </c>
      <c r="B1625" s="16" t="n">
        <v>3</v>
      </c>
      <c r="C1625" s="14" t="n">
        <f t="normal" ca="1">A1641</f>
        <v>0</v>
      </c>
    </row>
    <row r="1626" spans="1:9">
      <c r="A1626" t="s">
        <v>4</v>
      </c>
      <c r="B1626" s="4" t="s">
        <v>5</v>
      </c>
      <c r="C1626" s="4" t="s">
        <v>10</v>
      </c>
      <c r="D1626" s="4" t="s">
        <v>13</v>
      </c>
      <c r="E1626" s="4" t="s">
        <v>13</v>
      </c>
      <c r="F1626" s="4" t="s">
        <v>6</v>
      </c>
    </row>
    <row r="1627" spans="1:9">
      <c r="A1627" t="n">
        <v>18736</v>
      </c>
      <c r="B1627" s="18" t="n">
        <v>20</v>
      </c>
      <c r="C1627" s="7" t="n">
        <v>65534</v>
      </c>
      <c r="D1627" s="7" t="n">
        <v>3</v>
      </c>
      <c r="E1627" s="7" t="n">
        <v>10</v>
      </c>
      <c r="F1627" s="7" t="s">
        <v>184</v>
      </c>
    </row>
    <row r="1628" spans="1:9">
      <c r="A1628" t="s">
        <v>4</v>
      </c>
      <c r="B1628" s="4" t="s">
        <v>5</v>
      </c>
      <c r="C1628" s="4" t="s">
        <v>10</v>
      </c>
    </row>
    <row r="1629" spans="1:9">
      <c r="A1629" t="n">
        <v>18757</v>
      </c>
      <c r="B1629" s="43" t="n">
        <v>16</v>
      </c>
      <c r="C1629" s="7" t="n">
        <v>0</v>
      </c>
    </row>
    <row r="1630" spans="1:9">
      <c r="A1630" t="s">
        <v>4</v>
      </c>
      <c r="B1630" s="4" t="s">
        <v>5</v>
      </c>
      <c r="C1630" s="4" t="s">
        <v>13</v>
      </c>
      <c r="D1630" s="4" t="s">
        <v>10</v>
      </c>
    </row>
    <row r="1631" spans="1:9">
      <c r="A1631" t="n">
        <v>18760</v>
      </c>
      <c r="B1631" s="35" t="n">
        <v>22</v>
      </c>
      <c r="C1631" s="7" t="n">
        <v>10</v>
      </c>
      <c r="D1631" s="7" t="n">
        <v>0</v>
      </c>
    </row>
    <row r="1632" spans="1:9">
      <c r="A1632" t="s">
        <v>4</v>
      </c>
      <c r="B1632" s="4" t="s">
        <v>5</v>
      </c>
      <c r="C1632" s="4" t="s">
        <v>13</v>
      </c>
      <c r="D1632" s="4" t="s">
        <v>10</v>
      </c>
      <c r="E1632" s="4" t="s">
        <v>6</v>
      </c>
    </row>
    <row r="1633" spans="1:6">
      <c r="A1633" t="n">
        <v>18764</v>
      </c>
      <c r="B1633" s="42" t="n">
        <v>51</v>
      </c>
      <c r="C1633" s="7" t="n">
        <v>4</v>
      </c>
      <c r="D1633" s="7" t="n">
        <v>65534</v>
      </c>
      <c r="E1633" s="7" t="s">
        <v>106</v>
      </c>
    </row>
    <row r="1634" spans="1:6">
      <c r="A1634" t="s">
        <v>4</v>
      </c>
      <c r="B1634" s="4" t="s">
        <v>5</v>
      </c>
      <c r="C1634" s="4" t="s">
        <v>10</v>
      </c>
    </row>
    <row r="1635" spans="1:6">
      <c r="A1635" t="n">
        <v>18777</v>
      </c>
      <c r="B1635" s="43" t="n">
        <v>16</v>
      </c>
      <c r="C1635" s="7" t="n">
        <v>0</v>
      </c>
    </row>
    <row r="1636" spans="1:6">
      <c r="A1636" t="s">
        <v>4</v>
      </c>
      <c r="B1636" s="4" t="s">
        <v>5</v>
      </c>
      <c r="C1636" s="4" t="s">
        <v>10</v>
      </c>
      <c r="D1636" s="4" t="s">
        <v>104</v>
      </c>
      <c r="E1636" s="4" t="s">
        <v>13</v>
      </c>
      <c r="F1636" s="4" t="s">
        <v>13</v>
      </c>
      <c r="G1636" s="4" t="s">
        <v>104</v>
      </c>
      <c r="H1636" s="4" t="s">
        <v>13</v>
      </c>
      <c r="I1636" s="4" t="s">
        <v>13</v>
      </c>
    </row>
    <row r="1637" spans="1:6">
      <c r="A1637" t="n">
        <v>18780</v>
      </c>
      <c r="B1637" s="44" t="n">
        <v>26</v>
      </c>
      <c r="C1637" s="7" t="n">
        <v>65534</v>
      </c>
      <c r="D1637" s="7" t="s">
        <v>194</v>
      </c>
      <c r="E1637" s="7" t="n">
        <v>2</v>
      </c>
      <c r="F1637" s="7" t="n">
        <v>3</v>
      </c>
      <c r="G1637" s="7" t="s">
        <v>195</v>
      </c>
      <c r="H1637" s="7" t="n">
        <v>2</v>
      </c>
      <c r="I1637" s="7" t="n">
        <v>0</v>
      </c>
    </row>
    <row r="1638" spans="1:6">
      <c r="A1638" t="s">
        <v>4</v>
      </c>
      <c r="B1638" s="4" t="s">
        <v>5</v>
      </c>
    </row>
    <row r="1639" spans="1:6">
      <c r="A1639" t="n">
        <v>18970</v>
      </c>
      <c r="B1639" s="38" t="n">
        <v>28</v>
      </c>
    </row>
    <row r="1640" spans="1:6">
      <c r="A1640" t="s">
        <v>4</v>
      </c>
      <c r="B1640" s="4" t="s">
        <v>5</v>
      </c>
      <c r="C1640" s="4" t="s">
        <v>13</v>
      </c>
    </row>
    <row r="1641" spans="1:6">
      <c r="A1641" t="n">
        <v>18971</v>
      </c>
      <c r="B1641" s="47" t="n">
        <v>23</v>
      </c>
      <c r="C1641" s="7" t="n">
        <v>10</v>
      </c>
    </row>
    <row r="1642" spans="1:6">
      <c r="A1642" t="s">
        <v>4</v>
      </c>
      <c r="B1642" s="4" t="s">
        <v>5</v>
      </c>
      <c r="C1642" s="4" t="s">
        <v>13</v>
      </c>
      <c r="D1642" s="4" t="s">
        <v>6</v>
      </c>
    </row>
    <row r="1643" spans="1:6">
      <c r="A1643" t="n">
        <v>18973</v>
      </c>
      <c r="B1643" s="11" t="n">
        <v>2</v>
      </c>
      <c r="C1643" s="7" t="n">
        <v>10</v>
      </c>
      <c r="D1643" s="7" t="s">
        <v>125</v>
      </c>
    </row>
    <row r="1644" spans="1:6">
      <c r="A1644" t="s">
        <v>4</v>
      </c>
      <c r="B1644" s="4" t="s">
        <v>5</v>
      </c>
      <c r="C1644" s="4" t="s">
        <v>13</v>
      </c>
    </row>
    <row r="1645" spans="1:6">
      <c r="A1645" t="n">
        <v>18996</v>
      </c>
      <c r="B1645" s="8" t="n">
        <v>74</v>
      </c>
      <c r="C1645" s="7" t="n">
        <v>46</v>
      </c>
    </row>
    <row r="1646" spans="1:6">
      <c r="A1646" t="s">
        <v>4</v>
      </c>
      <c r="B1646" s="4" t="s">
        <v>5</v>
      </c>
      <c r="C1646" s="4" t="s">
        <v>13</v>
      </c>
    </row>
    <row r="1647" spans="1:6">
      <c r="A1647" t="n">
        <v>18998</v>
      </c>
      <c r="B1647" s="8" t="n">
        <v>74</v>
      </c>
      <c r="C1647" s="7" t="n">
        <v>54</v>
      </c>
    </row>
    <row r="1648" spans="1:6">
      <c r="A1648" t="s">
        <v>4</v>
      </c>
      <c r="B1648" s="4" t="s">
        <v>5</v>
      </c>
    </row>
    <row r="1649" spans="1:9">
      <c r="A1649" t="n">
        <v>19000</v>
      </c>
      <c r="B1649" s="5" t="n">
        <v>1</v>
      </c>
    </row>
    <row r="1650" spans="1:9" s="3" customFormat="1" customHeight="0">
      <c r="A1650" s="3" t="s">
        <v>2</v>
      </c>
      <c r="B1650" s="3" t="s">
        <v>196</v>
      </c>
    </row>
    <row r="1651" spans="1:9">
      <c r="A1651" t="s">
        <v>4</v>
      </c>
      <c r="B1651" s="4" t="s">
        <v>5</v>
      </c>
      <c r="C1651" s="4" t="s">
        <v>13</v>
      </c>
      <c r="D1651" s="4" t="s">
        <v>10</v>
      </c>
      <c r="E1651" s="4" t="s">
        <v>13</v>
      </c>
      <c r="F1651" s="4" t="s">
        <v>13</v>
      </c>
      <c r="G1651" s="4" t="s">
        <v>13</v>
      </c>
      <c r="H1651" s="4" t="s">
        <v>10</v>
      </c>
      <c r="I1651" s="4" t="s">
        <v>26</v>
      </c>
      <c r="J1651" s="4" t="s">
        <v>10</v>
      </c>
      <c r="K1651" s="4" t="s">
        <v>26</v>
      </c>
      <c r="L1651" s="4" t="s">
        <v>26</v>
      </c>
    </row>
    <row r="1652" spans="1:9">
      <c r="A1652" t="n">
        <v>19004</v>
      </c>
      <c r="B1652" s="51" t="n">
        <v>6</v>
      </c>
      <c r="C1652" s="7" t="n">
        <v>33</v>
      </c>
      <c r="D1652" s="7" t="n">
        <v>65534</v>
      </c>
      <c r="E1652" s="7" t="n">
        <v>9</v>
      </c>
      <c r="F1652" s="7" t="n">
        <v>1</v>
      </c>
      <c r="G1652" s="7" t="n">
        <v>2</v>
      </c>
      <c r="H1652" s="7" t="n">
        <v>1</v>
      </c>
      <c r="I1652" s="14" t="n">
        <f t="normal" ca="1">A1654</f>
        <v>0</v>
      </c>
      <c r="J1652" s="7" t="n">
        <v>100</v>
      </c>
      <c r="K1652" s="14" t="n">
        <f t="normal" ca="1">A1670</f>
        <v>0</v>
      </c>
      <c r="L1652" s="14" t="n">
        <f t="normal" ca="1">A1682</f>
        <v>0</v>
      </c>
    </row>
    <row r="1653" spans="1:9">
      <c r="A1653" t="s">
        <v>4</v>
      </c>
      <c r="B1653" s="4" t="s">
        <v>5</v>
      </c>
      <c r="C1653" s="4" t="s">
        <v>10</v>
      </c>
      <c r="D1653" s="4" t="s">
        <v>27</v>
      </c>
      <c r="E1653" s="4" t="s">
        <v>27</v>
      </c>
      <c r="F1653" s="4" t="s">
        <v>27</v>
      </c>
      <c r="G1653" s="4" t="s">
        <v>27</v>
      </c>
    </row>
    <row r="1654" spans="1:9">
      <c r="A1654" t="n">
        <v>19027</v>
      </c>
      <c r="B1654" s="57" t="n">
        <v>46</v>
      </c>
      <c r="C1654" s="7" t="n">
        <v>65534</v>
      </c>
      <c r="D1654" s="7" t="n">
        <v>-375.470001220703</v>
      </c>
      <c r="E1654" s="7" t="n">
        <v>21.5699996948242</v>
      </c>
      <c r="F1654" s="7" t="n">
        <v>442.630004882813</v>
      </c>
      <c r="G1654" s="7" t="n">
        <v>109.400001525879</v>
      </c>
    </row>
    <row r="1655" spans="1:9">
      <c r="A1655" t="s">
        <v>4</v>
      </c>
      <c r="B1655" s="4" t="s">
        <v>5</v>
      </c>
      <c r="C1655" s="4" t="s">
        <v>10</v>
      </c>
      <c r="D1655" s="4" t="s">
        <v>9</v>
      </c>
    </row>
    <row r="1656" spans="1:9">
      <c r="A1656" t="n">
        <v>19046</v>
      </c>
      <c r="B1656" s="61" t="n">
        <v>43</v>
      </c>
      <c r="C1656" s="7" t="n">
        <v>65534</v>
      </c>
      <c r="D1656" s="7" t="n">
        <v>524288</v>
      </c>
    </row>
    <row r="1657" spans="1:9">
      <c r="A1657" t="s">
        <v>4</v>
      </c>
      <c r="B1657" s="4" t="s">
        <v>5</v>
      </c>
      <c r="C1657" s="4" t="s">
        <v>13</v>
      </c>
      <c r="D1657" s="4" t="s">
        <v>10</v>
      </c>
      <c r="E1657" s="4" t="s">
        <v>13</v>
      </c>
      <c r="F1657" s="4" t="s">
        <v>6</v>
      </c>
      <c r="G1657" s="4" t="s">
        <v>6</v>
      </c>
      <c r="H1657" s="4" t="s">
        <v>6</v>
      </c>
      <c r="I1657" s="4" t="s">
        <v>6</v>
      </c>
      <c r="J1657" s="4" t="s">
        <v>6</v>
      </c>
      <c r="K1657" s="4" t="s">
        <v>6</v>
      </c>
      <c r="L1657" s="4" t="s">
        <v>6</v>
      </c>
      <c r="M1657" s="4" t="s">
        <v>6</v>
      </c>
      <c r="N1657" s="4" t="s">
        <v>6</v>
      </c>
      <c r="O1657" s="4" t="s">
        <v>6</v>
      </c>
      <c r="P1657" s="4" t="s">
        <v>6</v>
      </c>
      <c r="Q1657" s="4" t="s">
        <v>6</v>
      </c>
      <c r="R1657" s="4" t="s">
        <v>6</v>
      </c>
      <c r="S1657" s="4" t="s">
        <v>6</v>
      </c>
      <c r="T1657" s="4" t="s">
        <v>6</v>
      </c>
      <c r="U1657" s="4" t="s">
        <v>6</v>
      </c>
    </row>
    <row r="1658" spans="1:9">
      <c r="A1658" t="n">
        <v>19053</v>
      </c>
      <c r="B1658" s="63" t="n">
        <v>36</v>
      </c>
      <c r="C1658" s="7" t="n">
        <v>8</v>
      </c>
      <c r="D1658" s="7" t="n">
        <v>65534</v>
      </c>
      <c r="E1658" s="7" t="n">
        <v>0</v>
      </c>
      <c r="F1658" s="7" t="s">
        <v>197</v>
      </c>
      <c r="G1658" s="7" t="s">
        <v>21</v>
      </c>
      <c r="H1658" s="7" t="s">
        <v>21</v>
      </c>
      <c r="I1658" s="7" t="s">
        <v>21</v>
      </c>
      <c r="J1658" s="7" t="s">
        <v>21</v>
      </c>
      <c r="K1658" s="7" t="s">
        <v>21</v>
      </c>
      <c r="L1658" s="7" t="s">
        <v>21</v>
      </c>
      <c r="M1658" s="7" t="s">
        <v>21</v>
      </c>
      <c r="N1658" s="7" t="s">
        <v>21</v>
      </c>
      <c r="O1658" s="7" t="s">
        <v>21</v>
      </c>
      <c r="P1658" s="7" t="s">
        <v>21</v>
      </c>
      <c r="Q1658" s="7" t="s">
        <v>21</v>
      </c>
      <c r="R1658" s="7" t="s">
        <v>21</v>
      </c>
      <c r="S1658" s="7" t="s">
        <v>21</v>
      </c>
      <c r="T1658" s="7" t="s">
        <v>21</v>
      </c>
      <c r="U1658" s="7" t="s">
        <v>21</v>
      </c>
    </row>
    <row r="1659" spans="1:9">
      <c r="A1659" t="s">
        <v>4</v>
      </c>
      <c r="B1659" s="4" t="s">
        <v>5</v>
      </c>
      <c r="C1659" s="4" t="s">
        <v>10</v>
      </c>
      <c r="D1659" s="4" t="s">
        <v>13</v>
      </c>
      <c r="E1659" s="4" t="s">
        <v>13</v>
      </c>
      <c r="F1659" s="4" t="s">
        <v>6</v>
      </c>
    </row>
    <row r="1660" spans="1:9">
      <c r="A1660" t="n">
        <v>19083</v>
      </c>
      <c r="B1660" s="67" t="n">
        <v>47</v>
      </c>
      <c r="C1660" s="7" t="n">
        <v>65534</v>
      </c>
      <c r="D1660" s="7" t="n">
        <v>0</v>
      </c>
      <c r="E1660" s="7" t="n">
        <v>0</v>
      </c>
      <c r="F1660" s="7" t="s">
        <v>198</v>
      </c>
    </row>
    <row r="1661" spans="1:9">
      <c r="A1661" t="s">
        <v>4</v>
      </c>
      <c r="B1661" s="4" t="s">
        <v>5</v>
      </c>
      <c r="C1661" s="4" t="s">
        <v>10</v>
      </c>
      <c r="D1661" s="4" t="s">
        <v>13</v>
      </c>
      <c r="E1661" s="4" t="s">
        <v>6</v>
      </c>
      <c r="F1661" s="4" t="s">
        <v>27</v>
      </c>
      <c r="G1661" s="4" t="s">
        <v>27</v>
      </c>
      <c r="H1661" s="4" t="s">
        <v>27</v>
      </c>
    </row>
    <row r="1662" spans="1:9">
      <c r="A1662" t="n">
        <v>19104</v>
      </c>
      <c r="B1662" s="64" t="n">
        <v>48</v>
      </c>
      <c r="C1662" s="7" t="n">
        <v>65534</v>
      </c>
      <c r="D1662" s="7" t="n">
        <v>0</v>
      </c>
      <c r="E1662" s="7" t="s">
        <v>197</v>
      </c>
      <c r="F1662" s="7" t="n">
        <v>0</v>
      </c>
      <c r="G1662" s="7" t="n">
        <v>1</v>
      </c>
      <c r="H1662" s="7" t="n">
        <v>0</v>
      </c>
    </row>
    <row r="1663" spans="1:9">
      <c r="A1663" t="s">
        <v>4</v>
      </c>
      <c r="B1663" s="4" t="s">
        <v>5</v>
      </c>
      <c r="C1663" s="4" t="s">
        <v>10</v>
      </c>
      <c r="D1663" s="4" t="s">
        <v>9</v>
      </c>
    </row>
    <row r="1664" spans="1:9">
      <c r="A1664" t="n">
        <v>19130</v>
      </c>
      <c r="B1664" s="61" t="n">
        <v>43</v>
      </c>
      <c r="C1664" s="7" t="n">
        <v>65534</v>
      </c>
      <c r="D1664" s="7" t="n">
        <v>64</v>
      </c>
    </row>
    <row r="1665" spans="1:21">
      <c r="A1665" t="s">
        <v>4</v>
      </c>
      <c r="B1665" s="4" t="s">
        <v>5</v>
      </c>
      <c r="C1665" s="4" t="s">
        <v>10</v>
      </c>
      <c r="D1665" s="4" t="s">
        <v>13</v>
      </c>
      <c r="E1665" s="4" t="s">
        <v>13</v>
      </c>
      <c r="F1665" s="4" t="s">
        <v>6</v>
      </c>
    </row>
    <row r="1666" spans="1:21">
      <c r="A1666" t="n">
        <v>19137</v>
      </c>
      <c r="B1666" s="67" t="n">
        <v>47</v>
      </c>
      <c r="C1666" s="7" t="n">
        <v>65534</v>
      </c>
      <c r="D1666" s="7" t="n">
        <v>0</v>
      </c>
      <c r="E1666" s="7" t="n">
        <v>0</v>
      </c>
      <c r="F1666" s="7" t="s">
        <v>199</v>
      </c>
    </row>
    <row r="1667" spans="1:21">
      <c r="A1667" t="s">
        <v>4</v>
      </c>
      <c r="B1667" s="4" t="s">
        <v>5</v>
      </c>
      <c r="C1667" s="4" t="s">
        <v>26</v>
      </c>
    </row>
    <row r="1668" spans="1:21">
      <c r="A1668" t="n">
        <v>19160</v>
      </c>
      <c r="B1668" s="16" t="n">
        <v>3</v>
      </c>
      <c r="C1668" s="14" t="n">
        <f t="normal" ca="1">A1682</f>
        <v>0</v>
      </c>
    </row>
    <row r="1669" spans="1:21">
      <c r="A1669" t="s">
        <v>4</v>
      </c>
      <c r="B1669" s="4" t="s">
        <v>5</v>
      </c>
      <c r="C1669" s="4" t="s">
        <v>10</v>
      </c>
      <c r="D1669" s="4" t="s">
        <v>27</v>
      </c>
      <c r="E1669" s="4" t="s">
        <v>27</v>
      </c>
      <c r="F1669" s="4" t="s">
        <v>27</v>
      </c>
      <c r="G1669" s="4" t="s">
        <v>27</v>
      </c>
    </row>
    <row r="1670" spans="1:21">
      <c r="A1670" t="n">
        <v>19165</v>
      </c>
      <c r="B1670" s="57" t="n">
        <v>46</v>
      </c>
      <c r="C1670" s="7" t="n">
        <v>65534</v>
      </c>
      <c r="D1670" s="7" t="n">
        <v>-436.160003662109</v>
      </c>
      <c r="E1670" s="7" t="n">
        <v>21.9500007629395</v>
      </c>
      <c r="F1670" s="7" t="n">
        <v>458.480010986328</v>
      </c>
      <c r="G1670" s="7" t="n">
        <v>109.800003051758</v>
      </c>
    </row>
    <row r="1671" spans="1:21">
      <c r="A1671" t="s">
        <v>4</v>
      </c>
      <c r="B1671" s="4" t="s">
        <v>5</v>
      </c>
      <c r="C1671" s="4" t="s">
        <v>13</v>
      </c>
      <c r="D1671" s="4" t="s">
        <v>10</v>
      </c>
      <c r="E1671" s="4" t="s">
        <v>13</v>
      </c>
      <c r="F1671" s="4" t="s">
        <v>6</v>
      </c>
      <c r="G1671" s="4" t="s">
        <v>6</v>
      </c>
      <c r="H1671" s="4" t="s">
        <v>6</v>
      </c>
      <c r="I1671" s="4" t="s">
        <v>6</v>
      </c>
      <c r="J1671" s="4" t="s">
        <v>6</v>
      </c>
      <c r="K1671" s="4" t="s">
        <v>6</v>
      </c>
      <c r="L1671" s="4" t="s">
        <v>6</v>
      </c>
      <c r="M1671" s="4" t="s">
        <v>6</v>
      </c>
      <c r="N1671" s="4" t="s">
        <v>6</v>
      </c>
      <c r="O1671" s="4" t="s">
        <v>6</v>
      </c>
      <c r="P1671" s="4" t="s">
        <v>6</v>
      </c>
      <c r="Q1671" s="4" t="s">
        <v>6</v>
      </c>
      <c r="R1671" s="4" t="s">
        <v>6</v>
      </c>
      <c r="S1671" s="4" t="s">
        <v>6</v>
      </c>
      <c r="T1671" s="4" t="s">
        <v>6</v>
      </c>
      <c r="U1671" s="4" t="s">
        <v>6</v>
      </c>
    </row>
    <row r="1672" spans="1:21">
      <c r="A1672" t="n">
        <v>19184</v>
      </c>
      <c r="B1672" s="63" t="n">
        <v>36</v>
      </c>
      <c r="C1672" s="7" t="n">
        <v>8</v>
      </c>
      <c r="D1672" s="7" t="n">
        <v>65534</v>
      </c>
      <c r="E1672" s="7" t="n">
        <v>0</v>
      </c>
      <c r="F1672" s="7" t="s">
        <v>200</v>
      </c>
      <c r="G1672" s="7" t="s">
        <v>21</v>
      </c>
      <c r="H1672" s="7" t="s">
        <v>21</v>
      </c>
      <c r="I1672" s="7" t="s">
        <v>21</v>
      </c>
      <c r="J1672" s="7" t="s">
        <v>21</v>
      </c>
      <c r="K1672" s="7" t="s">
        <v>21</v>
      </c>
      <c r="L1672" s="7" t="s">
        <v>21</v>
      </c>
      <c r="M1672" s="7" t="s">
        <v>21</v>
      </c>
      <c r="N1672" s="7" t="s">
        <v>21</v>
      </c>
      <c r="O1672" s="7" t="s">
        <v>21</v>
      </c>
      <c r="P1672" s="7" t="s">
        <v>21</v>
      </c>
      <c r="Q1672" s="7" t="s">
        <v>21</v>
      </c>
      <c r="R1672" s="7" t="s">
        <v>21</v>
      </c>
      <c r="S1672" s="7" t="s">
        <v>21</v>
      </c>
      <c r="T1672" s="7" t="s">
        <v>21</v>
      </c>
      <c r="U1672" s="7" t="s">
        <v>21</v>
      </c>
    </row>
    <row r="1673" spans="1:21">
      <c r="A1673" t="s">
        <v>4</v>
      </c>
      <c r="B1673" s="4" t="s">
        <v>5</v>
      </c>
      <c r="C1673" s="4" t="s">
        <v>10</v>
      </c>
      <c r="D1673" s="4" t="s">
        <v>13</v>
      </c>
      <c r="E1673" s="4" t="s">
        <v>13</v>
      </c>
      <c r="F1673" s="4" t="s">
        <v>6</v>
      </c>
    </row>
    <row r="1674" spans="1:21">
      <c r="A1674" t="n">
        <v>19214</v>
      </c>
      <c r="B1674" s="67" t="n">
        <v>47</v>
      </c>
      <c r="C1674" s="7" t="n">
        <v>65534</v>
      </c>
      <c r="D1674" s="7" t="n">
        <v>0</v>
      </c>
      <c r="E1674" s="7" t="n">
        <v>0</v>
      </c>
      <c r="F1674" s="7" t="s">
        <v>201</v>
      </c>
    </row>
    <row r="1675" spans="1:21">
      <c r="A1675" t="s">
        <v>4</v>
      </c>
      <c r="B1675" s="4" t="s">
        <v>5</v>
      </c>
      <c r="C1675" s="4" t="s">
        <v>10</v>
      </c>
      <c r="D1675" s="4" t="s">
        <v>13</v>
      </c>
      <c r="E1675" s="4" t="s">
        <v>6</v>
      </c>
      <c r="F1675" s="4" t="s">
        <v>27</v>
      </c>
      <c r="G1675" s="4" t="s">
        <v>27</v>
      </c>
      <c r="H1675" s="4" t="s">
        <v>27</v>
      </c>
    </row>
    <row r="1676" spans="1:21">
      <c r="A1676" t="n">
        <v>19236</v>
      </c>
      <c r="B1676" s="64" t="n">
        <v>48</v>
      </c>
      <c r="C1676" s="7" t="n">
        <v>65534</v>
      </c>
      <c r="D1676" s="7" t="n">
        <v>0</v>
      </c>
      <c r="E1676" s="7" t="s">
        <v>200</v>
      </c>
      <c r="F1676" s="7" t="n">
        <v>0</v>
      </c>
      <c r="G1676" s="7" t="n">
        <v>1</v>
      </c>
      <c r="H1676" s="7" t="n">
        <v>0</v>
      </c>
    </row>
    <row r="1677" spans="1:21">
      <c r="A1677" t="s">
        <v>4</v>
      </c>
      <c r="B1677" s="4" t="s">
        <v>5</v>
      </c>
      <c r="C1677" s="4" t="s">
        <v>10</v>
      </c>
      <c r="D1677" s="4" t="s">
        <v>9</v>
      </c>
    </row>
    <row r="1678" spans="1:21">
      <c r="A1678" t="n">
        <v>19262</v>
      </c>
      <c r="B1678" s="61" t="n">
        <v>43</v>
      </c>
      <c r="C1678" s="7" t="n">
        <v>65534</v>
      </c>
      <c r="D1678" s="7" t="n">
        <v>64</v>
      </c>
    </row>
    <row r="1679" spans="1:21">
      <c r="A1679" t="s">
        <v>4</v>
      </c>
      <c r="B1679" s="4" t="s">
        <v>5</v>
      </c>
      <c r="C1679" s="4" t="s">
        <v>26</v>
      </c>
    </row>
    <row r="1680" spans="1:21">
      <c r="A1680" t="n">
        <v>19269</v>
      </c>
      <c r="B1680" s="16" t="n">
        <v>3</v>
      </c>
      <c r="C1680" s="14" t="n">
        <f t="normal" ca="1">A1682</f>
        <v>0</v>
      </c>
    </row>
    <row r="1681" spans="1:21">
      <c r="A1681" t="s">
        <v>4</v>
      </c>
      <c r="B1681" s="4" t="s">
        <v>5</v>
      </c>
    </row>
    <row r="1682" spans="1:21">
      <c r="A1682" t="n">
        <v>19274</v>
      </c>
      <c r="B1682" s="5" t="n">
        <v>1</v>
      </c>
    </row>
    <row r="1683" spans="1:21" s="3" customFormat="1" customHeight="0">
      <c r="A1683" s="3" t="s">
        <v>2</v>
      </c>
      <c r="B1683" s="3" t="s">
        <v>202</v>
      </c>
    </row>
    <row r="1684" spans="1:21">
      <c r="A1684" t="s">
        <v>4</v>
      </c>
      <c r="B1684" s="4" t="s">
        <v>5</v>
      </c>
      <c r="C1684" s="4" t="s">
        <v>13</v>
      </c>
      <c r="D1684" s="4" t="s">
        <v>10</v>
      </c>
      <c r="E1684" s="4" t="s">
        <v>13</v>
      </c>
      <c r="F1684" s="4" t="s">
        <v>26</v>
      </c>
    </row>
    <row r="1685" spans="1:21">
      <c r="A1685" t="n">
        <v>19276</v>
      </c>
      <c r="B1685" s="13" t="n">
        <v>5</v>
      </c>
      <c r="C1685" s="7" t="n">
        <v>30</v>
      </c>
      <c r="D1685" s="7" t="n">
        <v>10225</v>
      </c>
      <c r="E1685" s="7" t="n">
        <v>1</v>
      </c>
      <c r="F1685" s="14" t="n">
        <f t="normal" ca="1">A1717</f>
        <v>0</v>
      </c>
    </row>
    <row r="1686" spans="1:21">
      <c r="A1686" t="s">
        <v>4</v>
      </c>
      <c r="B1686" s="4" t="s">
        <v>5</v>
      </c>
      <c r="C1686" s="4" t="s">
        <v>10</v>
      </c>
      <c r="D1686" s="4" t="s">
        <v>13</v>
      </c>
      <c r="E1686" s="4" t="s">
        <v>13</v>
      </c>
      <c r="F1686" s="4" t="s">
        <v>6</v>
      </c>
    </row>
    <row r="1687" spans="1:21">
      <c r="A1687" t="n">
        <v>19285</v>
      </c>
      <c r="B1687" s="18" t="n">
        <v>20</v>
      </c>
      <c r="C1687" s="7" t="n">
        <v>65534</v>
      </c>
      <c r="D1687" s="7" t="n">
        <v>3</v>
      </c>
      <c r="E1687" s="7" t="n">
        <v>10</v>
      </c>
      <c r="F1687" s="7" t="s">
        <v>184</v>
      </c>
    </row>
    <row r="1688" spans="1:21">
      <c r="A1688" t="s">
        <v>4</v>
      </c>
      <c r="B1688" s="4" t="s">
        <v>5</v>
      </c>
      <c r="C1688" s="4" t="s">
        <v>10</v>
      </c>
    </row>
    <row r="1689" spans="1:21">
      <c r="A1689" t="n">
        <v>19306</v>
      </c>
      <c r="B1689" s="43" t="n">
        <v>16</v>
      </c>
      <c r="C1689" s="7" t="n">
        <v>0</v>
      </c>
    </row>
    <row r="1690" spans="1:21">
      <c r="A1690" t="s">
        <v>4</v>
      </c>
      <c r="B1690" s="4" t="s">
        <v>5</v>
      </c>
      <c r="C1690" s="4" t="s">
        <v>13</v>
      </c>
      <c r="D1690" s="4" t="s">
        <v>10</v>
      </c>
    </row>
    <row r="1691" spans="1:21">
      <c r="A1691" t="n">
        <v>19309</v>
      </c>
      <c r="B1691" s="35" t="n">
        <v>22</v>
      </c>
      <c r="C1691" s="7" t="n">
        <v>10</v>
      </c>
      <c r="D1691" s="7" t="n">
        <v>0</v>
      </c>
    </row>
    <row r="1692" spans="1:21">
      <c r="A1692" t="s">
        <v>4</v>
      </c>
      <c r="B1692" s="4" t="s">
        <v>5</v>
      </c>
      <c r="C1692" s="4" t="s">
        <v>13</v>
      </c>
      <c r="D1692" s="4" t="s">
        <v>10</v>
      </c>
      <c r="E1692" s="4" t="s">
        <v>13</v>
      </c>
      <c r="F1692" s="4" t="s">
        <v>13</v>
      </c>
      <c r="G1692" s="4" t="s">
        <v>26</v>
      </c>
    </row>
    <row r="1693" spans="1:21">
      <c r="A1693" t="n">
        <v>19313</v>
      </c>
      <c r="B1693" s="13" t="n">
        <v>5</v>
      </c>
      <c r="C1693" s="7" t="n">
        <v>30</v>
      </c>
      <c r="D1693" s="7" t="n">
        <v>1</v>
      </c>
      <c r="E1693" s="7" t="n">
        <v>8</v>
      </c>
      <c r="F1693" s="7" t="n">
        <v>1</v>
      </c>
      <c r="G1693" s="14" t="n">
        <f t="normal" ca="1">A1707</f>
        <v>0</v>
      </c>
    </row>
    <row r="1694" spans="1:21">
      <c r="A1694" t="s">
        <v>4</v>
      </c>
      <c r="B1694" s="4" t="s">
        <v>5</v>
      </c>
      <c r="C1694" s="4" t="s">
        <v>13</v>
      </c>
      <c r="D1694" s="4" t="s">
        <v>10</v>
      </c>
      <c r="E1694" s="4" t="s">
        <v>6</v>
      </c>
    </row>
    <row r="1695" spans="1:21">
      <c r="A1695" t="n">
        <v>19323</v>
      </c>
      <c r="B1695" s="42" t="n">
        <v>51</v>
      </c>
      <c r="C1695" s="7" t="n">
        <v>4</v>
      </c>
      <c r="D1695" s="7" t="n">
        <v>65534</v>
      </c>
      <c r="E1695" s="7" t="s">
        <v>106</v>
      </c>
    </row>
    <row r="1696" spans="1:21">
      <c r="A1696" t="s">
        <v>4</v>
      </c>
      <c r="B1696" s="4" t="s">
        <v>5</v>
      </c>
      <c r="C1696" s="4" t="s">
        <v>10</v>
      </c>
    </row>
    <row r="1697" spans="1:7">
      <c r="A1697" t="n">
        <v>19336</v>
      </c>
      <c r="B1697" s="43" t="n">
        <v>16</v>
      </c>
      <c r="C1697" s="7" t="n">
        <v>0</v>
      </c>
    </row>
    <row r="1698" spans="1:7">
      <c r="A1698" t="s">
        <v>4</v>
      </c>
      <c r="B1698" s="4" t="s">
        <v>5</v>
      </c>
      <c r="C1698" s="4" t="s">
        <v>10</v>
      </c>
      <c r="D1698" s="4" t="s">
        <v>104</v>
      </c>
      <c r="E1698" s="4" t="s">
        <v>13</v>
      </c>
      <c r="F1698" s="4" t="s">
        <v>13</v>
      </c>
      <c r="G1698" s="4" t="s">
        <v>104</v>
      </c>
      <c r="H1698" s="4" t="s">
        <v>13</v>
      </c>
      <c r="I1698" s="4" t="s">
        <v>13</v>
      </c>
      <c r="J1698" s="4" t="s">
        <v>104</v>
      </c>
      <c r="K1698" s="4" t="s">
        <v>13</v>
      </c>
      <c r="L1698" s="4" t="s">
        <v>13</v>
      </c>
    </row>
    <row r="1699" spans="1:7">
      <c r="A1699" t="n">
        <v>19339</v>
      </c>
      <c r="B1699" s="44" t="n">
        <v>26</v>
      </c>
      <c r="C1699" s="7" t="n">
        <v>65534</v>
      </c>
      <c r="D1699" s="7" t="s">
        <v>203</v>
      </c>
      <c r="E1699" s="7" t="n">
        <v>2</v>
      </c>
      <c r="F1699" s="7" t="n">
        <v>3</v>
      </c>
      <c r="G1699" s="7" t="s">
        <v>204</v>
      </c>
      <c r="H1699" s="7" t="n">
        <v>2</v>
      </c>
      <c r="I1699" s="7" t="n">
        <v>3</v>
      </c>
      <c r="J1699" s="7" t="s">
        <v>205</v>
      </c>
      <c r="K1699" s="7" t="n">
        <v>2</v>
      </c>
      <c r="L1699" s="7" t="n">
        <v>0</v>
      </c>
    </row>
    <row r="1700" spans="1:7">
      <c r="A1700" t="s">
        <v>4</v>
      </c>
      <c r="B1700" s="4" t="s">
        <v>5</v>
      </c>
    </row>
    <row r="1701" spans="1:7">
      <c r="A1701" t="n">
        <v>19534</v>
      </c>
      <c r="B1701" s="38" t="n">
        <v>28</v>
      </c>
    </row>
    <row r="1702" spans="1:7">
      <c r="A1702" t="s">
        <v>4</v>
      </c>
      <c r="B1702" s="4" t="s">
        <v>5</v>
      </c>
      <c r="C1702" s="4" t="s">
        <v>10</v>
      </c>
    </row>
    <row r="1703" spans="1:7">
      <c r="A1703" t="n">
        <v>19535</v>
      </c>
      <c r="B1703" s="10" t="n">
        <v>12</v>
      </c>
      <c r="C1703" s="7" t="n">
        <v>1</v>
      </c>
    </row>
    <row r="1704" spans="1:7">
      <c r="A1704" t="s">
        <v>4</v>
      </c>
      <c r="B1704" s="4" t="s">
        <v>5</v>
      </c>
      <c r="C1704" s="4" t="s">
        <v>26</v>
      </c>
    </row>
    <row r="1705" spans="1:7">
      <c r="A1705" t="n">
        <v>19538</v>
      </c>
      <c r="B1705" s="16" t="n">
        <v>3</v>
      </c>
      <c r="C1705" s="14" t="n">
        <f t="normal" ca="1">A1715</f>
        <v>0</v>
      </c>
    </row>
    <row r="1706" spans="1:7">
      <c r="A1706" t="s">
        <v>4</v>
      </c>
      <c r="B1706" s="4" t="s">
        <v>5</v>
      </c>
      <c r="C1706" s="4" t="s">
        <v>13</v>
      </c>
      <c r="D1706" s="4" t="s">
        <v>10</v>
      </c>
      <c r="E1706" s="4" t="s">
        <v>6</v>
      </c>
    </row>
    <row r="1707" spans="1:7">
      <c r="A1707" t="n">
        <v>19543</v>
      </c>
      <c r="B1707" s="42" t="n">
        <v>51</v>
      </c>
      <c r="C1707" s="7" t="n">
        <v>4</v>
      </c>
      <c r="D1707" s="7" t="n">
        <v>65534</v>
      </c>
      <c r="E1707" s="7" t="s">
        <v>106</v>
      </c>
    </row>
    <row r="1708" spans="1:7">
      <c r="A1708" t="s">
        <v>4</v>
      </c>
      <c r="B1708" s="4" t="s">
        <v>5</v>
      </c>
      <c r="C1708" s="4" t="s">
        <v>10</v>
      </c>
    </row>
    <row r="1709" spans="1:7">
      <c r="A1709" t="n">
        <v>19556</v>
      </c>
      <c r="B1709" s="43" t="n">
        <v>16</v>
      </c>
      <c r="C1709" s="7" t="n">
        <v>0</v>
      </c>
    </row>
    <row r="1710" spans="1:7">
      <c r="A1710" t="s">
        <v>4</v>
      </c>
      <c r="B1710" s="4" t="s">
        <v>5</v>
      </c>
      <c r="C1710" s="4" t="s">
        <v>10</v>
      </c>
      <c r="D1710" s="4" t="s">
        <v>104</v>
      </c>
      <c r="E1710" s="4" t="s">
        <v>13</v>
      </c>
      <c r="F1710" s="4" t="s">
        <v>13</v>
      </c>
      <c r="G1710" s="4" t="s">
        <v>104</v>
      </c>
      <c r="H1710" s="4" t="s">
        <v>13</v>
      </c>
      <c r="I1710" s="4" t="s">
        <v>13</v>
      </c>
    </row>
    <row r="1711" spans="1:7">
      <c r="A1711" t="n">
        <v>19559</v>
      </c>
      <c r="B1711" s="44" t="n">
        <v>26</v>
      </c>
      <c r="C1711" s="7" t="n">
        <v>65534</v>
      </c>
      <c r="D1711" s="7" t="s">
        <v>206</v>
      </c>
      <c r="E1711" s="7" t="n">
        <v>2</v>
      </c>
      <c r="F1711" s="7" t="n">
        <v>3</v>
      </c>
      <c r="G1711" s="7" t="s">
        <v>207</v>
      </c>
      <c r="H1711" s="7" t="n">
        <v>2</v>
      </c>
      <c r="I1711" s="7" t="n">
        <v>0</v>
      </c>
    </row>
    <row r="1712" spans="1:7">
      <c r="A1712" t="s">
        <v>4</v>
      </c>
      <c r="B1712" s="4" t="s">
        <v>5</v>
      </c>
    </row>
    <row r="1713" spans="1:12">
      <c r="A1713" t="n">
        <v>19742</v>
      </c>
      <c r="B1713" s="38" t="n">
        <v>28</v>
      </c>
    </row>
    <row r="1714" spans="1:12">
      <c r="A1714" t="s">
        <v>4</v>
      </c>
      <c r="B1714" s="4" t="s">
        <v>5</v>
      </c>
      <c r="C1714" s="4" t="s">
        <v>26</v>
      </c>
    </row>
    <row r="1715" spans="1:12">
      <c r="A1715" t="n">
        <v>19743</v>
      </c>
      <c r="B1715" s="16" t="n">
        <v>3</v>
      </c>
      <c r="C1715" s="14" t="n">
        <f t="normal" ca="1">A1897</f>
        <v>0</v>
      </c>
    </row>
    <row r="1716" spans="1:12">
      <c r="A1716" t="s">
        <v>4</v>
      </c>
      <c r="B1716" s="4" t="s">
        <v>5</v>
      </c>
      <c r="C1716" s="4" t="s">
        <v>13</v>
      </c>
      <c r="D1716" s="4" t="s">
        <v>10</v>
      </c>
      <c r="E1716" s="4" t="s">
        <v>13</v>
      </c>
      <c r="F1716" s="4" t="s">
        <v>26</v>
      </c>
    </row>
    <row r="1717" spans="1:12">
      <c r="A1717" t="n">
        <v>19748</v>
      </c>
      <c r="B1717" s="13" t="n">
        <v>5</v>
      </c>
      <c r="C1717" s="7" t="n">
        <v>30</v>
      </c>
      <c r="D1717" s="7" t="n">
        <v>9724</v>
      </c>
      <c r="E1717" s="7" t="n">
        <v>1</v>
      </c>
      <c r="F1717" s="14" t="n">
        <f t="normal" ca="1">A1749</f>
        <v>0</v>
      </c>
    </row>
    <row r="1718" spans="1:12">
      <c r="A1718" t="s">
        <v>4</v>
      </c>
      <c r="B1718" s="4" t="s">
        <v>5</v>
      </c>
      <c r="C1718" s="4" t="s">
        <v>10</v>
      </c>
      <c r="D1718" s="4" t="s">
        <v>13</v>
      </c>
      <c r="E1718" s="4" t="s">
        <v>13</v>
      </c>
      <c r="F1718" s="4" t="s">
        <v>6</v>
      </c>
    </row>
    <row r="1719" spans="1:12">
      <c r="A1719" t="n">
        <v>19757</v>
      </c>
      <c r="B1719" s="18" t="n">
        <v>20</v>
      </c>
      <c r="C1719" s="7" t="n">
        <v>65534</v>
      </c>
      <c r="D1719" s="7" t="n">
        <v>3</v>
      </c>
      <c r="E1719" s="7" t="n">
        <v>10</v>
      </c>
      <c r="F1719" s="7" t="s">
        <v>184</v>
      </c>
    </row>
    <row r="1720" spans="1:12">
      <c r="A1720" t="s">
        <v>4</v>
      </c>
      <c r="B1720" s="4" t="s">
        <v>5</v>
      </c>
      <c r="C1720" s="4" t="s">
        <v>10</v>
      </c>
    </row>
    <row r="1721" spans="1:12">
      <c r="A1721" t="n">
        <v>19778</v>
      </c>
      <c r="B1721" s="43" t="n">
        <v>16</v>
      </c>
      <c r="C1721" s="7" t="n">
        <v>0</v>
      </c>
    </row>
    <row r="1722" spans="1:12">
      <c r="A1722" t="s">
        <v>4</v>
      </c>
      <c r="B1722" s="4" t="s">
        <v>5</v>
      </c>
      <c r="C1722" s="4" t="s">
        <v>13</v>
      </c>
      <c r="D1722" s="4" t="s">
        <v>10</v>
      </c>
    </row>
    <row r="1723" spans="1:12">
      <c r="A1723" t="n">
        <v>19781</v>
      </c>
      <c r="B1723" s="35" t="n">
        <v>22</v>
      </c>
      <c r="C1723" s="7" t="n">
        <v>10</v>
      </c>
      <c r="D1723" s="7" t="n">
        <v>0</v>
      </c>
    </row>
    <row r="1724" spans="1:12">
      <c r="A1724" t="s">
        <v>4</v>
      </c>
      <c r="B1724" s="4" t="s">
        <v>5</v>
      </c>
      <c r="C1724" s="4" t="s">
        <v>13</v>
      </c>
      <c r="D1724" s="4" t="s">
        <v>10</v>
      </c>
      <c r="E1724" s="4" t="s">
        <v>13</v>
      </c>
      <c r="F1724" s="4" t="s">
        <v>13</v>
      </c>
      <c r="G1724" s="4" t="s">
        <v>26</v>
      </c>
    </row>
    <row r="1725" spans="1:12">
      <c r="A1725" t="n">
        <v>19785</v>
      </c>
      <c r="B1725" s="13" t="n">
        <v>5</v>
      </c>
      <c r="C1725" s="7" t="n">
        <v>30</v>
      </c>
      <c r="D1725" s="7" t="n">
        <v>1</v>
      </c>
      <c r="E1725" s="7" t="n">
        <v>8</v>
      </c>
      <c r="F1725" s="7" t="n">
        <v>1</v>
      </c>
      <c r="G1725" s="14" t="n">
        <f t="normal" ca="1">A1739</f>
        <v>0</v>
      </c>
    </row>
    <row r="1726" spans="1:12">
      <c r="A1726" t="s">
        <v>4</v>
      </c>
      <c r="B1726" s="4" t="s">
        <v>5</v>
      </c>
      <c r="C1726" s="4" t="s">
        <v>13</v>
      </c>
      <c r="D1726" s="4" t="s">
        <v>10</v>
      </c>
      <c r="E1726" s="4" t="s">
        <v>6</v>
      </c>
    </row>
    <row r="1727" spans="1:12">
      <c r="A1727" t="n">
        <v>19795</v>
      </c>
      <c r="B1727" s="42" t="n">
        <v>51</v>
      </c>
      <c r="C1727" s="7" t="n">
        <v>4</v>
      </c>
      <c r="D1727" s="7" t="n">
        <v>65534</v>
      </c>
      <c r="E1727" s="7" t="s">
        <v>106</v>
      </c>
    </row>
    <row r="1728" spans="1:12">
      <c r="A1728" t="s">
        <v>4</v>
      </c>
      <c r="B1728" s="4" t="s">
        <v>5</v>
      </c>
      <c r="C1728" s="4" t="s">
        <v>10</v>
      </c>
    </row>
    <row r="1729" spans="1:7">
      <c r="A1729" t="n">
        <v>19808</v>
      </c>
      <c r="B1729" s="43" t="n">
        <v>16</v>
      </c>
      <c r="C1729" s="7" t="n">
        <v>0</v>
      </c>
    </row>
    <row r="1730" spans="1:7">
      <c r="A1730" t="s">
        <v>4</v>
      </c>
      <c r="B1730" s="4" t="s">
        <v>5</v>
      </c>
      <c r="C1730" s="4" t="s">
        <v>10</v>
      </c>
      <c r="D1730" s="4" t="s">
        <v>104</v>
      </c>
      <c r="E1730" s="4" t="s">
        <v>13</v>
      </c>
      <c r="F1730" s="4" t="s">
        <v>13</v>
      </c>
      <c r="G1730" s="4" t="s">
        <v>104</v>
      </c>
      <c r="H1730" s="4" t="s">
        <v>13</v>
      </c>
      <c r="I1730" s="4" t="s">
        <v>13</v>
      </c>
      <c r="J1730" s="4" t="s">
        <v>104</v>
      </c>
      <c r="K1730" s="4" t="s">
        <v>13</v>
      </c>
      <c r="L1730" s="4" t="s">
        <v>13</v>
      </c>
      <c r="M1730" s="4" t="s">
        <v>104</v>
      </c>
      <c r="N1730" s="4" t="s">
        <v>13</v>
      </c>
      <c r="O1730" s="4" t="s">
        <v>13</v>
      </c>
      <c r="P1730" s="4" t="s">
        <v>104</v>
      </c>
      <c r="Q1730" s="4" t="s">
        <v>13</v>
      </c>
      <c r="R1730" s="4" t="s">
        <v>13</v>
      </c>
    </row>
    <row r="1731" spans="1:7">
      <c r="A1731" t="n">
        <v>19811</v>
      </c>
      <c r="B1731" s="44" t="n">
        <v>26</v>
      </c>
      <c r="C1731" s="7" t="n">
        <v>65534</v>
      </c>
      <c r="D1731" s="7" t="s">
        <v>208</v>
      </c>
      <c r="E1731" s="7" t="n">
        <v>2</v>
      </c>
      <c r="F1731" s="7" t="n">
        <v>3</v>
      </c>
      <c r="G1731" s="7" t="s">
        <v>209</v>
      </c>
      <c r="H1731" s="7" t="n">
        <v>2</v>
      </c>
      <c r="I1731" s="7" t="n">
        <v>3</v>
      </c>
      <c r="J1731" s="7" t="s">
        <v>210</v>
      </c>
      <c r="K1731" s="7" t="n">
        <v>2</v>
      </c>
      <c r="L1731" s="7" t="n">
        <v>3</v>
      </c>
      <c r="M1731" s="7" t="s">
        <v>211</v>
      </c>
      <c r="N1731" s="7" t="n">
        <v>2</v>
      </c>
      <c r="O1731" s="7" t="n">
        <v>3</v>
      </c>
      <c r="P1731" s="7" t="s">
        <v>212</v>
      </c>
      <c r="Q1731" s="7" t="n">
        <v>2</v>
      </c>
      <c r="R1731" s="7" t="n">
        <v>0</v>
      </c>
    </row>
    <row r="1732" spans="1:7">
      <c r="A1732" t="s">
        <v>4</v>
      </c>
      <c r="B1732" s="4" t="s">
        <v>5</v>
      </c>
    </row>
    <row r="1733" spans="1:7">
      <c r="A1733" t="n">
        <v>20217</v>
      </c>
      <c r="B1733" s="38" t="n">
        <v>28</v>
      </c>
    </row>
    <row r="1734" spans="1:7">
      <c r="A1734" t="s">
        <v>4</v>
      </c>
      <c r="B1734" s="4" t="s">
        <v>5</v>
      </c>
      <c r="C1734" s="4" t="s">
        <v>10</v>
      </c>
    </row>
    <row r="1735" spans="1:7">
      <c r="A1735" t="n">
        <v>20218</v>
      </c>
      <c r="B1735" s="10" t="n">
        <v>12</v>
      </c>
      <c r="C1735" s="7" t="n">
        <v>1</v>
      </c>
    </row>
    <row r="1736" spans="1:7">
      <c r="A1736" t="s">
        <v>4</v>
      </c>
      <c r="B1736" s="4" t="s">
        <v>5</v>
      </c>
      <c r="C1736" s="4" t="s">
        <v>26</v>
      </c>
    </row>
    <row r="1737" spans="1:7">
      <c r="A1737" t="n">
        <v>20221</v>
      </c>
      <c r="B1737" s="16" t="n">
        <v>3</v>
      </c>
      <c r="C1737" s="14" t="n">
        <f t="normal" ca="1">A1747</f>
        <v>0</v>
      </c>
    </row>
    <row r="1738" spans="1:7">
      <c r="A1738" t="s">
        <v>4</v>
      </c>
      <c r="B1738" s="4" t="s">
        <v>5</v>
      </c>
      <c r="C1738" s="4" t="s">
        <v>13</v>
      </c>
      <c r="D1738" s="4" t="s">
        <v>10</v>
      </c>
      <c r="E1738" s="4" t="s">
        <v>6</v>
      </c>
    </row>
    <row r="1739" spans="1:7">
      <c r="A1739" t="n">
        <v>20226</v>
      </c>
      <c r="B1739" s="42" t="n">
        <v>51</v>
      </c>
      <c r="C1739" s="7" t="n">
        <v>4</v>
      </c>
      <c r="D1739" s="7" t="n">
        <v>65534</v>
      </c>
      <c r="E1739" s="7" t="s">
        <v>106</v>
      </c>
    </row>
    <row r="1740" spans="1:7">
      <c r="A1740" t="s">
        <v>4</v>
      </c>
      <c r="B1740" s="4" t="s">
        <v>5</v>
      </c>
      <c r="C1740" s="4" t="s">
        <v>10</v>
      </c>
    </row>
    <row r="1741" spans="1:7">
      <c r="A1741" t="n">
        <v>20239</v>
      </c>
      <c r="B1741" s="43" t="n">
        <v>16</v>
      </c>
      <c r="C1741" s="7" t="n">
        <v>0</v>
      </c>
    </row>
    <row r="1742" spans="1:7">
      <c r="A1742" t="s">
        <v>4</v>
      </c>
      <c r="B1742" s="4" t="s">
        <v>5</v>
      </c>
      <c r="C1742" s="4" t="s">
        <v>10</v>
      </c>
      <c r="D1742" s="4" t="s">
        <v>104</v>
      </c>
      <c r="E1742" s="4" t="s">
        <v>13</v>
      </c>
      <c r="F1742" s="4" t="s">
        <v>13</v>
      </c>
      <c r="G1742" s="4" t="s">
        <v>104</v>
      </c>
      <c r="H1742" s="4" t="s">
        <v>13</v>
      </c>
      <c r="I1742" s="4" t="s">
        <v>13</v>
      </c>
      <c r="J1742" s="4" t="s">
        <v>104</v>
      </c>
      <c r="K1742" s="4" t="s">
        <v>13</v>
      </c>
      <c r="L1742" s="4" t="s">
        <v>13</v>
      </c>
    </row>
    <row r="1743" spans="1:7">
      <c r="A1743" t="n">
        <v>20242</v>
      </c>
      <c r="B1743" s="44" t="n">
        <v>26</v>
      </c>
      <c r="C1743" s="7" t="n">
        <v>65534</v>
      </c>
      <c r="D1743" s="7" t="s">
        <v>213</v>
      </c>
      <c r="E1743" s="7" t="n">
        <v>2</v>
      </c>
      <c r="F1743" s="7" t="n">
        <v>3</v>
      </c>
      <c r="G1743" s="7" t="s">
        <v>214</v>
      </c>
      <c r="H1743" s="7" t="n">
        <v>2</v>
      </c>
      <c r="I1743" s="7" t="n">
        <v>3</v>
      </c>
      <c r="J1743" s="7" t="s">
        <v>215</v>
      </c>
      <c r="K1743" s="7" t="n">
        <v>2</v>
      </c>
      <c r="L1743" s="7" t="n">
        <v>0</v>
      </c>
    </row>
    <row r="1744" spans="1:7">
      <c r="A1744" t="s">
        <v>4</v>
      </c>
      <c r="B1744" s="4" t="s">
        <v>5</v>
      </c>
    </row>
    <row r="1745" spans="1:18">
      <c r="A1745" t="n">
        <v>20552</v>
      </c>
      <c r="B1745" s="38" t="n">
        <v>28</v>
      </c>
    </row>
    <row r="1746" spans="1:18">
      <c r="A1746" t="s">
        <v>4</v>
      </c>
      <c r="B1746" s="4" t="s">
        <v>5</v>
      </c>
      <c r="C1746" s="4" t="s">
        <v>26</v>
      </c>
    </row>
    <row r="1747" spans="1:18">
      <c r="A1747" t="n">
        <v>20553</v>
      </c>
      <c r="B1747" s="16" t="n">
        <v>3</v>
      </c>
      <c r="C1747" s="14" t="n">
        <f t="normal" ca="1">A1897</f>
        <v>0</v>
      </c>
    </row>
    <row r="1748" spans="1:18">
      <c r="A1748" t="s">
        <v>4</v>
      </c>
      <c r="B1748" s="4" t="s">
        <v>5</v>
      </c>
      <c r="C1748" s="4" t="s">
        <v>13</v>
      </c>
      <c r="D1748" s="4" t="s">
        <v>10</v>
      </c>
      <c r="E1748" s="4" t="s">
        <v>13</v>
      </c>
      <c r="F1748" s="4" t="s">
        <v>26</v>
      </c>
    </row>
    <row r="1749" spans="1:18">
      <c r="A1749" t="n">
        <v>20558</v>
      </c>
      <c r="B1749" s="13" t="n">
        <v>5</v>
      </c>
      <c r="C1749" s="7" t="n">
        <v>30</v>
      </c>
      <c r="D1749" s="7" t="n">
        <v>9721</v>
      </c>
      <c r="E1749" s="7" t="n">
        <v>1</v>
      </c>
      <c r="F1749" s="14" t="n">
        <f t="normal" ca="1">A1781</f>
        <v>0</v>
      </c>
    </row>
    <row r="1750" spans="1:18">
      <c r="A1750" t="s">
        <v>4</v>
      </c>
      <c r="B1750" s="4" t="s">
        <v>5</v>
      </c>
      <c r="C1750" s="4" t="s">
        <v>10</v>
      </c>
      <c r="D1750" s="4" t="s">
        <v>13</v>
      </c>
      <c r="E1750" s="4" t="s">
        <v>13</v>
      </c>
      <c r="F1750" s="4" t="s">
        <v>6</v>
      </c>
    </row>
    <row r="1751" spans="1:18">
      <c r="A1751" t="n">
        <v>20567</v>
      </c>
      <c r="B1751" s="18" t="n">
        <v>20</v>
      </c>
      <c r="C1751" s="7" t="n">
        <v>65534</v>
      </c>
      <c r="D1751" s="7" t="n">
        <v>3</v>
      </c>
      <c r="E1751" s="7" t="n">
        <v>10</v>
      </c>
      <c r="F1751" s="7" t="s">
        <v>184</v>
      </c>
    </row>
    <row r="1752" spans="1:18">
      <c r="A1752" t="s">
        <v>4</v>
      </c>
      <c r="B1752" s="4" t="s">
        <v>5</v>
      </c>
      <c r="C1752" s="4" t="s">
        <v>10</v>
      </c>
    </row>
    <row r="1753" spans="1:18">
      <c r="A1753" t="n">
        <v>20588</v>
      </c>
      <c r="B1753" s="43" t="n">
        <v>16</v>
      </c>
      <c r="C1753" s="7" t="n">
        <v>0</v>
      </c>
    </row>
    <row r="1754" spans="1:18">
      <c r="A1754" t="s">
        <v>4</v>
      </c>
      <c r="B1754" s="4" t="s">
        <v>5</v>
      </c>
      <c r="C1754" s="4" t="s">
        <v>13</v>
      </c>
      <c r="D1754" s="4" t="s">
        <v>10</v>
      </c>
    </row>
    <row r="1755" spans="1:18">
      <c r="A1755" t="n">
        <v>20591</v>
      </c>
      <c r="B1755" s="35" t="n">
        <v>22</v>
      </c>
      <c r="C1755" s="7" t="n">
        <v>10</v>
      </c>
      <c r="D1755" s="7" t="n">
        <v>0</v>
      </c>
    </row>
    <row r="1756" spans="1:18">
      <c r="A1756" t="s">
        <v>4</v>
      </c>
      <c r="B1756" s="4" t="s">
        <v>5</v>
      </c>
      <c r="C1756" s="4" t="s">
        <v>13</v>
      </c>
      <c r="D1756" s="4" t="s">
        <v>10</v>
      </c>
      <c r="E1756" s="4" t="s">
        <v>13</v>
      </c>
      <c r="F1756" s="4" t="s">
        <v>13</v>
      </c>
      <c r="G1756" s="4" t="s">
        <v>26</v>
      </c>
    </row>
    <row r="1757" spans="1:18">
      <c r="A1757" t="n">
        <v>20595</v>
      </c>
      <c r="B1757" s="13" t="n">
        <v>5</v>
      </c>
      <c r="C1757" s="7" t="n">
        <v>30</v>
      </c>
      <c r="D1757" s="7" t="n">
        <v>1</v>
      </c>
      <c r="E1757" s="7" t="n">
        <v>8</v>
      </c>
      <c r="F1757" s="7" t="n">
        <v>1</v>
      </c>
      <c r="G1757" s="14" t="n">
        <f t="normal" ca="1">A1771</f>
        <v>0</v>
      </c>
    </row>
    <row r="1758" spans="1:18">
      <c r="A1758" t="s">
        <v>4</v>
      </c>
      <c r="B1758" s="4" t="s">
        <v>5</v>
      </c>
      <c r="C1758" s="4" t="s">
        <v>13</v>
      </c>
      <c r="D1758" s="4" t="s">
        <v>10</v>
      </c>
      <c r="E1758" s="4" t="s">
        <v>6</v>
      </c>
    </row>
    <row r="1759" spans="1:18">
      <c r="A1759" t="n">
        <v>20605</v>
      </c>
      <c r="B1759" s="42" t="n">
        <v>51</v>
      </c>
      <c r="C1759" s="7" t="n">
        <v>4</v>
      </c>
      <c r="D1759" s="7" t="n">
        <v>65534</v>
      </c>
      <c r="E1759" s="7" t="s">
        <v>106</v>
      </c>
    </row>
    <row r="1760" spans="1:18">
      <c r="A1760" t="s">
        <v>4</v>
      </c>
      <c r="B1760" s="4" t="s">
        <v>5</v>
      </c>
      <c r="C1760" s="4" t="s">
        <v>10</v>
      </c>
    </row>
    <row r="1761" spans="1:7">
      <c r="A1761" t="n">
        <v>20618</v>
      </c>
      <c r="B1761" s="43" t="n">
        <v>16</v>
      </c>
      <c r="C1761" s="7" t="n">
        <v>0</v>
      </c>
    </row>
    <row r="1762" spans="1:7">
      <c r="A1762" t="s">
        <v>4</v>
      </c>
      <c r="B1762" s="4" t="s">
        <v>5</v>
      </c>
      <c r="C1762" s="4" t="s">
        <v>10</v>
      </c>
      <c r="D1762" s="4" t="s">
        <v>104</v>
      </c>
      <c r="E1762" s="4" t="s">
        <v>13</v>
      </c>
      <c r="F1762" s="4" t="s">
        <v>13</v>
      </c>
      <c r="G1762" s="4" t="s">
        <v>104</v>
      </c>
      <c r="H1762" s="4" t="s">
        <v>13</v>
      </c>
      <c r="I1762" s="4" t="s">
        <v>13</v>
      </c>
      <c r="J1762" s="4" t="s">
        <v>104</v>
      </c>
      <c r="K1762" s="4" t="s">
        <v>13</v>
      </c>
      <c r="L1762" s="4" t="s">
        <v>13</v>
      </c>
    </row>
    <row r="1763" spans="1:7">
      <c r="A1763" t="n">
        <v>20621</v>
      </c>
      <c r="B1763" s="44" t="n">
        <v>26</v>
      </c>
      <c r="C1763" s="7" t="n">
        <v>65534</v>
      </c>
      <c r="D1763" s="7" t="s">
        <v>216</v>
      </c>
      <c r="E1763" s="7" t="n">
        <v>2</v>
      </c>
      <c r="F1763" s="7" t="n">
        <v>3</v>
      </c>
      <c r="G1763" s="7" t="s">
        <v>217</v>
      </c>
      <c r="H1763" s="7" t="n">
        <v>2</v>
      </c>
      <c r="I1763" s="7" t="n">
        <v>3</v>
      </c>
      <c r="J1763" s="7" t="s">
        <v>218</v>
      </c>
      <c r="K1763" s="7" t="n">
        <v>2</v>
      </c>
      <c r="L1763" s="7" t="n">
        <v>0</v>
      </c>
    </row>
    <row r="1764" spans="1:7">
      <c r="A1764" t="s">
        <v>4</v>
      </c>
      <c r="B1764" s="4" t="s">
        <v>5</v>
      </c>
    </row>
    <row r="1765" spans="1:7">
      <c r="A1765" t="n">
        <v>20909</v>
      </c>
      <c r="B1765" s="38" t="n">
        <v>28</v>
      </c>
    </row>
    <row r="1766" spans="1:7">
      <c r="A1766" t="s">
        <v>4</v>
      </c>
      <c r="B1766" s="4" t="s">
        <v>5</v>
      </c>
      <c r="C1766" s="4" t="s">
        <v>10</v>
      </c>
    </row>
    <row r="1767" spans="1:7">
      <c r="A1767" t="n">
        <v>20910</v>
      </c>
      <c r="B1767" s="10" t="n">
        <v>12</v>
      </c>
      <c r="C1767" s="7" t="n">
        <v>1</v>
      </c>
    </row>
    <row r="1768" spans="1:7">
      <c r="A1768" t="s">
        <v>4</v>
      </c>
      <c r="B1768" s="4" t="s">
        <v>5</v>
      </c>
      <c r="C1768" s="4" t="s">
        <v>26</v>
      </c>
    </row>
    <row r="1769" spans="1:7">
      <c r="A1769" t="n">
        <v>20913</v>
      </c>
      <c r="B1769" s="16" t="n">
        <v>3</v>
      </c>
      <c r="C1769" s="14" t="n">
        <f t="normal" ca="1">A1779</f>
        <v>0</v>
      </c>
    </row>
    <row r="1770" spans="1:7">
      <c r="A1770" t="s">
        <v>4</v>
      </c>
      <c r="B1770" s="4" t="s">
        <v>5</v>
      </c>
      <c r="C1770" s="4" t="s">
        <v>13</v>
      </c>
      <c r="D1770" s="4" t="s">
        <v>10</v>
      </c>
      <c r="E1770" s="4" t="s">
        <v>6</v>
      </c>
    </row>
    <row r="1771" spans="1:7">
      <c r="A1771" t="n">
        <v>20918</v>
      </c>
      <c r="B1771" s="42" t="n">
        <v>51</v>
      </c>
      <c r="C1771" s="7" t="n">
        <v>4</v>
      </c>
      <c r="D1771" s="7" t="n">
        <v>65534</v>
      </c>
      <c r="E1771" s="7" t="s">
        <v>106</v>
      </c>
    </row>
    <row r="1772" spans="1:7">
      <c r="A1772" t="s">
        <v>4</v>
      </c>
      <c r="B1772" s="4" t="s">
        <v>5</v>
      </c>
      <c r="C1772" s="4" t="s">
        <v>10</v>
      </c>
    </row>
    <row r="1773" spans="1:7">
      <c r="A1773" t="n">
        <v>20931</v>
      </c>
      <c r="B1773" s="43" t="n">
        <v>16</v>
      </c>
      <c r="C1773" s="7" t="n">
        <v>0</v>
      </c>
    </row>
    <row r="1774" spans="1:7">
      <c r="A1774" t="s">
        <v>4</v>
      </c>
      <c r="B1774" s="4" t="s">
        <v>5</v>
      </c>
      <c r="C1774" s="4" t="s">
        <v>10</v>
      </c>
      <c r="D1774" s="4" t="s">
        <v>104</v>
      </c>
      <c r="E1774" s="4" t="s">
        <v>13</v>
      </c>
      <c r="F1774" s="4" t="s">
        <v>13</v>
      </c>
      <c r="G1774" s="4" t="s">
        <v>104</v>
      </c>
      <c r="H1774" s="4" t="s">
        <v>13</v>
      </c>
      <c r="I1774" s="4" t="s">
        <v>13</v>
      </c>
    </row>
    <row r="1775" spans="1:7">
      <c r="A1775" t="n">
        <v>20934</v>
      </c>
      <c r="B1775" s="44" t="n">
        <v>26</v>
      </c>
      <c r="C1775" s="7" t="n">
        <v>65534</v>
      </c>
      <c r="D1775" s="7" t="s">
        <v>219</v>
      </c>
      <c r="E1775" s="7" t="n">
        <v>2</v>
      </c>
      <c r="F1775" s="7" t="n">
        <v>3</v>
      </c>
      <c r="G1775" s="7" t="s">
        <v>220</v>
      </c>
      <c r="H1775" s="7" t="n">
        <v>2</v>
      </c>
      <c r="I1775" s="7" t="n">
        <v>0</v>
      </c>
    </row>
    <row r="1776" spans="1:7">
      <c r="A1776" t="s">
        <v>4</v>
      </c>
      <c r="B1776" s="4" t="s">
        <v>5</v>
      </c>
    </row>
    <row r="1777" spans="1:12">
      <c r="A1777" t="n">
        <v>21140</v>
      </c>
      <c r="B1777" s="38" t="n">
        <v>28</v>
      </c>
    </row>
    <row r="1778" spans="1:12">
      <c r="A1778" t="s">
        <v>4</v>
      </c>
      <c r="B1778" s="4" t="s">
        <v>5</v>
      </c>
      <c r="C1778" s="4" t="s">
        <v>26</v>
      </c>
    </row>
    <row r="1779" spans="1:12">
      <c r="A1779" t="n">
        <v>21141</v>
      </c>
      <c r="B1779" s="16" t="n">
        <v>3</v>
      </c>
      <c r="C1779" s="14" t="n">
        <f t="normal" ca="1">A1897</f>
        <v>0</v>
      </c>
    </row>
    <row r="1780" spans="1:12">
      <c r="A1780" t="s">
        <v>4</v>
      </c>
      <c r="B1780" s="4" t="s">
        <v>5</v>
      </c>
      <c r="C1780" s="4" t="s">
        <v>13</v>
      </c>
      <c r="D1780" s="4" t="s">
        <v>10</v>
      </c>
      <c r="E1780" s="4" t="s">
        <v>13</v>
      </c>
      <c r="F1780" s="4" t="s">
        <v>26</v>
      </c>
    </row>
    <row r="1781" spans="1:12">
      <c r="A1781" t="n">
        <v>21146</v>
      </c>
      <c r="B1781" s="13" t="n">
        <v>5</v>
      </c>
      <c r="C1781" s="7" t="n">
        <v>30</v>
      </c>
      <c r="D1781" s="7" t="n">
        <v>9712</v>
      </c>
      <c r="E1781" s="7" t="n">
        <v>1</v>
      </c>
      <c r="F1781" s="14" t="n">
        <f t="normal" ca="1">A1813</f>
        <v>0</v>
      </c>
    </row>
    <row r="1782" spans="1:12">
      <c r="A1782" t="s">
        <v>4</v>
      </c>
      <c r="B1782" s="4" t="s">
        <v>5</v>
      </c>
      <c r="C1782" s="4" t="s">
        <v>10</v>
      </c>
      <c r="D1782" s="4" t="s">
        <v>13</v>
      </c>
      <c r="E1782" s="4" t="s">
        <v>13</v>
      </c>
      <c r="F1782" s="4" t="s">
        <v>6</v>
      </c>
    </row>
    <row r="1783" spans="1:12">
      <c r="A1783" t="n">
        <v>21155</v>
      </c>
      <c r="B1783" s="18" t="n">
        <v>20</v>
      </c>
      <c r="C1783" s="7" t="n">
        <v>65534</v>
      </c>
      <c r="D1783" s="7" t="n">
        <v>3</v>
      </c>
      <c r="E1783" s="7" t="n">
        <v>10</v>
      </c>
      <c r="F1783" s="7" t="s">
        <v>184</v>
      </c>
    </row>
    <row r="1784" spans="1:12">
      <c r="A1784" t="s">
        <v>4</v>
      </c>
      <c r="B1784" s="4" t="s">
        <v>5</v>
      </c>
      <c r="C1784" s="4" t="s">
        <v>10</v>
      </c>
    </row>
    <row r="1785" spans="1:12">
      <c r="A1785" t="n">
        <v>21176</v>
      </c>
      <c r="B1785" s="43" t="n">
        <v>16</v>
      </c>
      <c r="C1785" s="7" t="n">
        <v>0</v>
      </c>
    </row>
    <row r="1786" spans="1:12">
      <c r="A1786" t="s">
        <v>4</v>
      </c>
      <c r="B1786" s="4" t="s">
        <v>5</v>
      </c>
      <c r="C1786" s="4" t="s">
        <v>13</v>
      </c>
      <c r="D1786" s="4" t="s">
        <v>10</v>
      </c>
    </row>
    <row r="1787" spans="1:12">
      <c r="A1787" t="n">
        <v>21179</v>
      </c>
      <c r="B1787" s="35" t="n">
        <v>22</v>
      </c>
      <c r="C1787" s="7" t="n">
        <v>10</v>
      </c>
      <c r="D1787" s="7" t="n">
        <v>0</v>
      </c>
    </row>
    <row r="1788" spans="1:12">
      <c r="A1788" t="s">
        <v>4</v>
      </c>
      <c r="B1788" s="4" t="s">
        <v>5</v>
      </c>
      <c r="C1788" s="4" t="s">
        <v>13</v>
      </c>
      <c r="D1788" s="4" t="s">
        <v>10</v>
      </c>
      <c r="E1788" s="4" t="s">
        <v>13</v>
      </c>
      <c r="F1788" s="4" t="s">
        <v>13</v>
      </c>
      <c r="G1788" s="4" t="s">
        <v>26</v>
      </c>
    </row>
    <row r="1789" spans="1:12">
      <c r="A1789" t="n">
        <v>21183</v>
      </c>
      <c r="B1789" s="13" t="n">
        <v>5</v>
      </c>
      <c r="C1789" s="7" t="n">
        <v>30</v>
      </c>
      <c r="D1789" s="7" t="n">
        <v>1</v>
      </c>
      <c r="E1789" s="7" t="n">
        <v>8</v>
      </c>
      <c r="F1789" s="7" t="n">
        <v>1</v>
      </c>
      <c r="G1789" s="14" t="n">
        <f t="normal" ca="1">A1803</f>
        <v>0</v>
      </c>
    </row>
    <row r="1790" spans="1:12">
      <c r="A1790" t="s">
        <v>4</v>
      </c>
      <c r="B1790" s="4" t="s">
        <v>5</v>
      </c>
      <c r="C1790" s="4" t="s">
        <v>13</v>
      </c>
      <c r="D1790" s="4" t="s">
        <v>10</v>
      </c>
      <c r="E1790" s="4" t="s">
        <v>6</v>
      </c>
    </row>
    <row r="1791" spans="1:12">
      <c r="A1791" t="n">
        <v>21193</v>
      </c>
      <c r="B1791" s="42" t="n">
        <v>51</v>
      </c>
      <c r="C1791" s="7" t="n">
        <v>4</v>
      </c>
      <c r="D1791" s="7" t="n">
        <v>65534</v>
      </c>
      <c r="E1791" s="7" t="s">
        <v>106</v>
      </c>
    </row>
    <row r="1792" spans="1:12">
      <c r="A1792" t="s">
        <v>4</v>
      </c>
      <c r="B1792" s="4" t="s">
        <v>5</v>
      </c>
      <c r="C1792" s="4" t="s">
        <v>10</v>
      </c>
    </row>
    <row r="1793" spans="1:7">
      <c r="A1793" t="n">
        <v>21206</v>
      </c>
      <c r="B1793" s="43" t="n">
        <v>16</v>
      </c>
      <c r="C1793" s="7" t="n">
        <v>0</v>
      </c>
    </row>
    <row r="1794" spans="1:7">
      <c r="A1794" t="s">
        <v>4</v>
      </c>
      <c r="B1794" s="4" t="s">
        <v>5</v>
      </c>
      <c r="C1794" s="4" t="s">
        <v>10</v>
      </c>
      <c r="D1794" s="4" t="s">
        <v>104</v>
      </c>
      <c r="E1794" s="4" t="s">
        <v>13</v>
      </c>
      <c r="F1794" s="4" t="s">
        <v>13</v>
      </c>
      <c r="G1794" s="4" t="s">
        <v>104</v>
      </c>
      <c r="H1794" s="4" t="s">
        <v>13</v>
      </c>
      <c r="I1794" s="4" t="s">
        <v>13</v>
      </c>
      <c r="J1794" s="4" t="s">
        <v>104</v>
      </c>
      <c r="K1794" s="4" t="s">
        <v>13</v>
      </c>
      <c r="L1794" s="4" t="s">
        <v>13</v>
      </c>
    </row>
    <row r="1795" spans="1:7">
      <c r="A1795" t="n">
        <v>21209</v>
      </c>
      <c r="B1795" s="44" t="n">
        <v>26</v>
      </c>
      <c r="C1795" s="7" t="n">
        <v>65534</v>
      </c>
      <c r="D1795" s="7" t="s">
        <v>221</v>
      </c>
      <c r="E1795" s="7" t="n">
        <v>2</v>
      </c>
      <c r="F1795" s="7" t="n">
        <v>3</v>
      </c>
      <c r="G1795" s="7" t="s">
        <v>222</v>
      </c>
      <c r="H1795" s="7" t="n">
        <v>2</v>
      </c>
      <c r="I1795" s="7" t="n">
        <v>3</v>
      </c>
      <c r="J1795" s="7" t="s">
        <v>223</v>
      </c>
      <c r="K1795" s="7" t="n">
        <v>2</v>
      </c>
      <c r="L1795" s="7" t="n">
        <v>0</v>
      </c>
    </row>
    <row r="1796" spans="1:7">
      <c r="A1796" t="s">
        <v>4</v>
      </c>
      <c r="B1796" s="4" t="s">
        <v>5</v>
      </c>
    </row>
    <row r="1797" spans="1:7">
      <c r="A1797" t="n">
        <v>21502</v>
      </c>
      <c r="B1797" s="38" t="n">
        <v>28</v>
      </c>
    </row>
    <row r="1798" spans="1:7">
      <c r="A1798" t="s">
        <v>4</v>
      </c>
      <c r="B1798" s="4" t="s">
        <v>5</v>
      </c>
      <c r="C1798" s="4" t="s">
        <v>10</v>
      </c>
    </row>
    <row r="1799" spans="1:7">
      <c r="A1799" t="n">
        <v>21503</v>
      </c>
      <c r="B1799" s="10" t="n">
        <v>12</v>
      </c>
      <c r="C1799" s="7" t="n">
        <v>1</v>
      </c>
    </row>
    <row r="1800" spans="1:7">
      <c r="A1800" t="s">
        <v>4</v>
      </c>
      <c r="B1800" s="4" t="s">
        <v>5</v>
      </c>
      <c r="C1800" s="4" t="s">
        <v>26</v>
      </c>
    </row>
    <row r="1801" spans="1:7">
      <c r="A1801" t="n">
        <v>21506</v>
      </c>
      <c r="B1801" s="16" t="n">
        <v>3</v>
      </c>
      <c r="C1801" s="14" t="n">
        <f t="normal" ca="1">A1811</f>
        <v>0</v>
      </c>
    </row>
    <row r="1802" spans="1:7">
      <c r="A1802" t="s">
        <v>4</v>
      </c>
      <c r="B1802" s="4" t="s">
        <v>5</v>
      </c>
      <c r="C1802" s="4" t="s">
        <v>13</v>
      </c>
      <c r="D1802" s="4" t="s">
        <v>10</v>
      </c>
      <c r="E1802" s="4" t="s">
        <v>6</v>
      </c>
    </row>
    <row r="1803" spans="1:7">
      <c r="A1803" t="n">
        <v>21511</v>
      </c>
      <c r="B1803" s="42" t="n">
        <v>51</v>
      </c>
      <c r="C1803" s="7" t="n">
        <v>4</v>
      </c>
      <c r="D1803" s="7" t="n">
        <v>65534</v>
      </c>
      <c r="E1803" s="7" t="s">
        <v>106</v>
      </c>
    </row>
    <row r="1804" spans="1:7">
      <c r="A1804" t="s">
        <v>4</v>
      </c>
      <c r="B1804" s="4" t="s">
        <v>5</v>
      </c>
      <c r="C1804" s="4" t="s">
        <v>10</v>
      </c>
    </row>
    <row r="1805" spans="1:7">
      <c r="A1805" t="n">
        <v>21524</v>
      </c>
      <c r="B1805" s="43" t="n">
        <v>16</v>
      </c>
      <c r="C1805" s="7" t="n">
        <v>0</v>
      </c>
    </row>
    <row r="1806" spans="1:7">
      <c r="A1806" t="s">
        <v>4</v>
      </c>
      <c r="B1806" s="4" t="s">
        <v>5</v>
      </c>
      <c r="C1806" s="4" t="s">
        <v>10</v>
      </c>
      <c r="D1806" s="4" t="s">
        <v>104</v>
      </c>
      <c r="E1806" s="4" t="s">
        <v>13</v>
      </c>
      <c r="F1806" s="4" t="s">
        <v>13</v>
      </c>
      <c r="G1806" s="4" t="s">
        <v>104</v>
      </c>
      <c r="H1806" s="4" t="s">
        <v>13</v>
      </c>
      <c r="I1806" s="4" t="s">
        <v>13</v>
      </c>
      <c r="J1806" s="4" t="s">
        <v>104</v>
      </c>
      <c r="K1806" s="4" t="s">
        <v>13</v>
      </c>
      <c r="L1806" s="4" t="s">
        <v>13</v>
      </c>
    </row>
    <row r="1807" spans="1:7">
      <c r="A1807" t="n">
        <v>21527</v>
      </c>
      <c r="B1807" s="44" t="n">
        <v>26</v>
      </c>
      <c r="C1807" s="7" t="n">
        <v>65534</v>
      </c>
      <c r="D1807" s="7" t="s">
        <v>224</v>
      </c>
      <c r="E1807" s="7" t="n">
        <v>2</v>
      </c>
      <c r="F1807" s="7" t="n">
        <v>3</v>
      </c>
      <c r="G1807" s="7" t="s">
        <v>225</v>
      </c>
      <c r="H1807" s="7" t="n">
        <v>2</v>
      </c>
      <c r="I1807" s="7" t="n">
        <v>3</v>
      </c>
      <c r="J1807" s="7" t="s">
        <v>226</v>
      </c>
      <c r="K1807" s="7" t="n">
        <v>2</v>
      </c>
      <c r="L1807" s="7" t="n">
        <v>0</v>
      </c>
    </row>
    <row r="1808" spans="1:7">
      <c r="A1808" t="s">
        <v>4</v>
      </c>
      <c r="B1808" s="4" t="s">
        <v>5</v>
      </c>
    </row>
    <row r="1809" spans="1:12">
      <c r="A1809" t="n">
        <v>21828</v>
      </c>
      <c r="B1809" s="38" t="n">
        <v>28</v>
      </c>
    </row>
    <row r="1810" spans="1:12">
      <c r="A1810" t="s">
        <v>4</v>
      </c>
      <c r="B1810" s="4" t="s">
        <v>5</v>
      </c>
      <c r="C1810" s="4" t="s">
        <v>26</v>
      </c>
    </row>
    <row r="1811" spans="1:12">
      <c r="A1811" t="n">
        <v>21829</v>
      </c>
      <c r="B1811" s="16" t="n">
        <v>3</v>
      </c>
      <c r="C1811" s="14" t="n">
        <f t="normal" ca="1">A1897</f>
        <v>0</v>
      </c>
    </row>
    <row r="1812" spans="1:12">
      <c r="A1812" t="s">
        <v>4</v>
      </c>
      <c r="B1812" s="4" t="s">
        <v>5</v>
      </c>
      <c r="C1812" s="4" t="s">
        <v>13</v>
      </c>
      <c r="D1812" s="4" t="s">
        <v>10</v>
      </c>
      <c r="E1812" s="4" t="s">
        <v>13</v>
      </c>
      <c r="F1812" s="4" t="s">
        <v>26</v>
      </c>
    </row>
    <row r="1813" spans="1:12">
      <c r="A1813" t="n">
        <v>21834</v>
      </c>
      <c r="B1813" s="13" t="n">
        <v>5</v>
      </c>
      <c r="C1813" s="7" t="n">
        <v>30</v>
      </c>
      <c r="D1813" s="7" t="n">
        <v>8952</v>
      </c>
      <c r="E1813" s="7" t="n">
        <v>1</v>
      </c>
      <c r="F1813" s="14" t="n">
        <f t="normal" ca="1">A1867</f>
        <v>0</v>
      </c>
    </row>
    <row r="1814" spans="1:12">
      <c r="A1814" t="s">
        <v>4</v>
      </c>
      <c r="B1814" s="4" t="s">
        <v>5</v>
      </c>
      <c r="C1814" s="4" t="s">
        <v>13</v>
      </c>
      <c r="D1814" s="4" t="s">
        <v>10</v>
      </c>
      <c r="E1814" s="4" t="s">
        <v>13</v>
      </c>
      <c r="F1814" s="4" t="s">
        <v>13</v>
      </c>
      <c r="G1814" s="4" t="s">
        <v>26</v>
      </c>
    </row>
    <row r="1815" spans="1:12">
      <c r="A1815" t="n">
        <v>21843</v>
      </c>
      <c r="B1815" s="13" t="n">
        <v>5</v>
      </c>
      <c r="C1815" s="7" t="n">
        <v>30</v>
      </c>
      <c r="D1815" s="7" t="n">
        <v>1</v>
      </c>
      <c r="E1815" s="7" t="n">
        <v>8</v>
      </c>
      <c r="F1815" s="7" t="n">
        <v>1</v>
      </c>
      <c r="G1815" s="14" t="n">
        <f t="normal" ca="1">A1851</f>
        <v>0</v>
      </c>
    </row>
    <row r="1816" spans="1:12">
      <c r="A1816" t="s">
        <v>4</v>
      </c>
      <c r="B1816" s="4" t="s">
        <v>5</v>
      </c>
      <c r="C1816" s="4" t="s">
        <v>10</v>
      </c>
      <c r="D1816" s="4" t="s">
        <v>13</v>
      </c>
      <c r="E1816" s="4" t="s">
        <v>13</v>
      </c>
      <c r="F1816" s="4" t="s">
        <v>6</v>
      </c>
    </row>
    <row r="1817" spans="1:12">
      <c r="A1817" t="n">
        <v>21853</v>
      </c>
      <c r="B1817" s="18" t="n">
        <v>20</v>
      </c>
      <c r="C1817" s="7" t="n">
        <v>65534</v>
      </c>
      <c r="D1817" s="7" t="n">
        <v>3</v>
      </c>
      <c r="E1817" s="7" t="n">
        <v>10</v>
      </c>
      <c r="F1817" s="7" t="s">
        <v>184</v>
      </c>
    </row>
    <row r="1818" spans="1:12">
      <c r="A1818" t="s">
        <v>4</v>
      </c>
      <c r="B1818" s="4" t="s">
        <v>5</v>
      </c>
      <c r="C1818" s="4" t="s">
        <v>10</v>
      </c>
    </row>
    <row r="1819" spans="1:12">
      <c r="A1819" t="n">
        <v>21874</v>
      </c>
      <c r="B1819" s="43" t="n">
        <v>16</v>
      </c>
      <c r="C1819" s="7" t="n">
        <v>0</v>
      </c>
    </row>
    <row r="1820" spans="1:12">
      <c r="A1820" t="s">
        <v>4</v>
      </c>
      <c r="B1820" s="4" t="s">
        <v>5</v>
      </c>
      <c r="C1820" s="4" t="s">
        <v>13</v>
      </c>
      <c r="D1820" s="4" t="s">
        <v>9</v>
      </c>
    </row>
    <row r="1821" spans="1:12">
      <c r="A1821" t="n">
        <v>21877</v>
      </c>
      <c r="B1821" s="8" t="n">
        <v>74</v>
      </c>
      <c r="C1821" s="7" t="n">
        <v>48</v>
      </c>
      <c r="D1821" s="7" t="n">
        <v>1088</v>
      </c>
    </row>
    <row r="1822" spans="1:12">
      <c r="A1822" t="s">
        <v>4</v>
      </c>
      <c r="B1822" s="4" t="s">
        <v>5</v>
      </c>
      <c r="C1822" s="4" t="s">
        <v>13</v>
      </c>
      <c r="D1822" s="4" t="s">
        <v>10</v>
      </c>
    </row>
    <row r="1823" spans="1:12">
      <c r="A1823" t="n">
        <v>21883</v>
      </c>
      <c r="B1823" s="35" t="n">
        <v>22</v>
      </c>
      <c r="C1823" s="7" t="n">
        <v>10</v>
      </c>
      <c r="D1823" s="7" t="n">
        <v>0</v>
      </c>
    </row>
    <row r="1824" spans="1:12">
      <c r="A1824" t="s">
        <v>4</v>
      </c>
      <c r="B1824" s="4" t="s">
        <v>5</v>
      </c>
      <c r="C1824" s="4" t="s">
        <v>13</v>
      </c>
      <c r="D1824" s="4" t="s">
        <v>10</v>
      </c>
      <c r="E1824" s="4" t="s">
        <v>6</v>
      </c>
    </row>
    <row r="1825" spans="1:7">
      <c r="A1825" t="n">
        <v>21887</v>
      </c>
      <c r="B1825" s="42" t="n">
        <v>51</v>
      </c>
      <c r="C1825" s="7" t="n">
        <v>4</v>
      </c>
      <c r="D1825" s="7" t="n">
        <v>65534</v>
      </c>
      <c r="E1825" s="7" t="s">
        <v>106</v>
      </c>
    </row>
    <row r="1826" spans="1:7">
      <c r="A1826" t="s">
        <v>4</v>
      </c>
      <c r="B1826" s="4" t="s">
        <v>5</v>
      </c>
      <c r="C1826" s="4" t="s">
        <v>10</v>
      </c>
    </row>
    <row r="1827" spans="1:7">
      <c r="A1827" t="n">
        <v>21900</v>
      </c>
      <c r="B1827" s="43" t="n">
        <v>16</v>
      </c>
      <c r="C1827" s="7" t="n">
        <v>0</v>
      </c>
    </row>
    <row r="1828" spans="1:7">
      <c r="A1828" t="s">
        <v>4</v>
      </c>
      <c r="B1828" s="4" t="s">
        <v>5</v>
      </c>
      <c r="C1828" s="4" t="s">
        <v>10</v>
      </c>
      <c r="D1828" s="4" t="s">
        <v>104</v>
      </c>
      <c r="E1828" s="4" t="s">
        <v>13</v>
      </c>
      <c r="F1828" s="4" t="s">
        <v>13</v>
      </c>
    </row>
    <row r="1829" spans="1:7">
      <c r="A1829" t="n">
        <v>21903</v>
      </c>
      <c r="B1829" s="44" t="n">
        <v>26</v>
      </c>
      <c r="C1829" s="7" t="n">
        <v>65534</v>
      </c>
      <c r="D1829" s="7" t="s">
        <v>227</v>
      </c>
      <c r="E1829" s="7" t="n">
        <v>2</v>
      </c>
      <c r="F1829" s="7" t="n">
        <v>0</v>
      </c>
    </row>
    <row r="1830" spans="1:7">
      <c r="A1830" t="s">
        <v>4</v>
      </c>
      <c r="B1830" s="4" t="s">
        <v>5</v>
      </c>
    </row>
    <row r="1831" spans="1:7">
      <c r="A1831" t="n">
        <v>21945</v>
      </c>
      <c r="B1831" s="38" t="n">
        <v>28</v>
      </c>
    </row>
    <row r="1832" spans="1:7">
      <c r="A1832" t="s">
        <v>4</v>
      </c>
      <c r="B1832" s="4" t="s">
        <v>5</v>
      </c>
      <c r="C1832" s="4" t="s">
        <v>10</v>
      </c>
      <c r="D1832" s="4" t="s">
        <v>10</v>
      </c>
      <c r="E1832" s="4" t="s">
        <v>10</v>
      </c>
    </row>
    <row r="1833" spans="1:7">
      <c r="A1833" t="n">
        <v>21946</v>
      </c>
      <c r="B1833" s="66" t="n">
        <v>61</v>
      </c>
      <c r="C1833" s="7" t="n">
        <v>65534</v>
      </c>
      <c r="D1833" s="7" t="n">
        <v>61456</v>
      </c>
      <c r="E1833" s="7" t="n">
        <v>1000</v>
      </c>
    </row>
    <row r="1834" spans="1:7">
      <c r="A1834" t="s">
        <v>4</v>
      </c>
      <c r="B1834" s="4" t="s">
        <v>5</v>
      </c>
      <c r="C1834" s="4" t="s">
        <v>10</v>
      </c>
    </row>
    <row r="1835" spans="1:7">
      <c r="A1835" t="n">
        <v>21953</v>
      </c>
      <c r="B1835" s="43" t="n">
        <v>16</v>
      </c>
      <c r="C1835" s="7" t="n">
        <v>300</v>
      </c>
    </row>
    <row r="1836" spans="1:7">
      <c r="A1836" t="s">
        <v>4</v>
      </c>
      <c r="B1836" s="4" t="s">
        <v>5</v>
      </c>
      <c r="C1836" s="4" t="s">
        <v>13</v>
      </c>
      <c r="D1836" s="4" t="s">
        <v>10</v>
      </c>
      <c r="E1836" s="4" t="s">
        <v>6</v>
      </c>
    </row>
    <row r="1837" spans="1:7">
      <c r="A1837" t="n">
        <v>21956</v>
      </c>
      <c r="B1837" s="42" t="n">
        <v>51</v>
      </c>
      <c r="C1837" s="7" t="n">
        <v>4</v>
      </c>
      <c r="D1837" s="7" t="n">
        <v>65534</v>
      </c>
      <c r="E1837" s="7" t="s">
        <v>106</v>
      </c>
    </row>
    <row r="1838" spans="1:7">
      <c r="A1838" t="s">
        <v>4</v>
      </c>
      <c r="B1838" s="4" t="s">
        <v>5</v>
      </c>
      <c r="C1838" s="4" t="s">
        <v>10</v>
      </c>
    </row>
    <row r="1839" spans="1:7">
      <c r="A1839" t="n">
        <v>21969</v>
      </c>
      <c r="B1839" s="43" t="n">
        <v>16</v>
      </c>
      <c r="C1839" s="7" t="n">
        <v>0</v>
      </c>
    </row>
    <row r="1840" spans="1:7">
      <c r="A1840" t="s">
        <v>4</v>
      </c>
      <c r="B1840" s="4" t="s">
        <v>5</v>
      </c>
      <c r="C1840" s="4" t="s">
        <v>10</v>
      </c>
      <c r="D1840" s="4" t="s">
        <v>104</v>
      </c>
      <c r="E1840" s="4" t="s">
        <v>13</v>
      </c>
      <c r="F1840" s="4" t="s">
        <v>13</v>
      </c>
      <c r="G1840" s="4" t="s">
        <v>104</v>
      </c>
      <c r="H1840" s="4" t="s">
        <v>13</v>
      </c>
      <c r="I1840" s="4" t="s">
        <v>13</v>
      </c>
    </row>
    <row r="1841" spans="1:9">
      <c r="A1841" t="n">
        <v>21972</v>
      </c>
      <c r="B1841" s="44" t="n">
        <v>26</v>
      </c>
      <c r="C1841" s="7" t="n">
        <v>65534</v>
      </c>
      <c r="D1841" s="7" t="s">
        <v>228</v>
      </c>
      <c r="E1841" s="7" t="n">
        <v>2</v>
      </c>
      <c r="F1841" s="7" t="n">
        <v>3</v>
      </c>
      <c r="G1841" s="7" t="s">
        <v>229</v>
      </c>
      <c r="H1841" s="7" t="n">
        <v>2</v>
      </c>
      <c r="I1841" s="7" t="n">
        <v>0</v>
      </c>
    </row>
    <row r="1842" spans="1:9">
      <c r="A1842" t="s">
        <v>4</v>
      </c>
      <c r="B1842" s="4" t="s">
        <v>5</v>
      </c>
    </row>
    <row r="1843" spans="1:9">
      <c r="A1843" t="n">
        <v>22055</v>
      </c>
      <c r="B1843" s="38" t="n">
        <v>28</v>
      </c>
    </row>
    <row r="1844" spans="1:9">
      <c r="A1844" t="s">
        <v>4</v>
      </c>
      <c r="B1844" s="4" t="s">
        <v>5</v>
      </c>
      <c r="C1844" s="4" t="s">
        <v>10</v>
      </c>
      <c r="D1844" s="4" t="s">
        <v>10</v>
      </c>
      <c r="E1844" s="4" t="s">
        <v>10</v>
      </c>
    </row>
    <row r="1845" spans="1:9">
      <c r="A1845" t="n">
        <v>22056</v>
      </c>
      <c r="B1845" s="66" t="n">
        <v>61</v>
      </c>
      <c r="C1845" s="7" t="n">
        <v>65534</v>
      </c>
      <c r="D1845" s="7" t="n">
        <v>65533</v>
      </c>
      <c r="E1845" s="7" t="n">
        <v>1000</v>
      </c>
    </row>
    <row r="1846" spans="1:9">
      <c r="A1846" t="s">
        <v>4</v>
      </c>
      <c r="B1846" s="4" t="s">
        <v>5</v>
      </c>
      <c r="C1846" s="4" t="s">
        <v>10</v>
      </c>
    </row>
    <row r="1847" spans="1:9">
      <c r="A1847" t="n">
        <v>22063</v>
      </c>
      <c r="B1847" s="10" t="n">
        <v>12</v>
      </c>
      <c r="C1847" s="7" t="n">
        <v>1</v>
      </c>
    </row>
    <row r="1848" spans="1:9">
      <c r="A1848" t="s">
        <v>4</v>
      </c>
      <c r="B1848" s="4" t="s">
        <v>5</v>
      </c>
      <c r="C1848" s="4" t="s">
        <v>26</v>
      </c>
    </row>
    <row r="1849" spans="1:9">
      <c r="A1849" t="n">
        <v>22066</v>
      </c>
      <c r="B1849" s="16" t="n">
        <v>3</v>
      </c>
      <c r="C1849" s="14" t="n">
        <f t="normal" ca="1">A1865</f>
        <v>0</v>
      </c>
    </row>
    <row r="1850" spans="1:9">
      <c r="A1850" t="s">
        <v>4</v>
      </c>
      <c r="B1850" s="4" t="s">
        <v>5</v>
      </c>
      <c r="C1850" s="4" t="s">
        <v>10</v>
      </c>
      <c r="D1850" s="4" t="s">
        <v>13</v>
      </c>
      <c r="E1850" s="4" t="s">
        <v>13</v>
      </c>
      <c r="F1850" s="4" t="s">
        <v>6</v>
      </c>
    </row>
    <row r="1851" spans="1:9">
      <c r="A1851" t="n">
        <v>22071</v>
      </c>
      <c r="B1851" s="18" t="n">
        <v>20</v>
      </c>
      <c r="C1851" s="7" t="n">
        <v>65534</v>
      </c>
      <c r="D1851" s="7" t="n">
        <v>3</v>
      </c>
      <c r="E1851" s="7" t="n">
        <v>10</v>
      </c>
      <c r="F1851" s="7" t="s">
        <v>184</v>
      </c>
    </row>
    <row r="1852" spans="1:9">
      <c r="A1852" t="s">
        <v>4</v>
      </c>
      <c r="B1852" s="4" t="s">
        <v>5</v>
      </c>
      <c r="C1852" s="4" t="s">
        <v>10</v>
      </c>
    </row>
    <row r="1853" spans="1:9">
      <c r="A1853" t="n">
        <v>22092</v>
      </c>
      <c r="B1853" s="43" t="n">
        <v>16</v>
      </c>
      <c r="C1853" s="7" t="n">
        <v>0</v>
      </c>
    </row>
    <row r="1854" spans="1:9">
      <c r="A1854" t="s">
        <v>4</v>
      </c>
      <c r="B1854" s="4" t="s">
        <v>5</v>
      </c>
      <c r="C1854" s="4" t="s">
        <v>13</v>
      </c>
      <c r="D1854" s="4" t="s">
        <v>10</v>
      </c>
    </row>
    <row r="1855" spans="1:9">
      <c r="A1855" t="n">
        <v>22095</v>
      </c>
      <c r="B1855" s="35" t="n">
        <v>22</v>
      </c>
      <c r="C1855" s="7" t="n">
        <v>10</v>
      </c>
      <c r="D1855" s="7" t="n">
        <v>0</v>
      </c>
    </row>
    <row r="1856" spans="1:9">
      <c r="A1856" t="s">
        <v>4</v>
      </c>
      <c r="B1856" s="4" t="s">
        <v>5</v>
      </c>
      <c r="C1856" s="4" t="s">
        <v>13</v>
      </c>
      <c r="D1856" s="4" t="s">
        <v>10</v>
      </c>
      <c r="E1856" s="4" t="s">
        <v>6</v>
      </c>
    </row>
    <row r="1857" spans="1:9">
      <c r="A1857" t="n">
        <v>22099</v>
      </c>
      <c r="B1857" s="42" t="n">
        <v>51</v>
      </c>
      <c r="C1857" s="7" t="n">
        <v>4</v>
      </c>
      <c r="D1857" s="7" t="n">
        <v>65534</v>
      </c>
      <c r="E1857" s="7" t="s">
        <v>106</v>
      </c>
    </row>
    <row r="1858" spans="1:9">
      <c r="A1858" t="s">
        <v>4</v>
      </c>
      <c r="B1858" s="4" t="s">
        <v>5</v>
      </c>
      <c r="C1858" s="4" t="s">
        <v>10</v>
      </c>
    </row>
    <row r="1859" spans="1:9">
      <c r="A1859" t="n">
        <v>22112</v>
      </c>
      <c r="B1859" s="43" t="n">
        <v>16</v>
      </c>
      <c r="C1859" s="7" t="n">
        <v>0</v>
      </c>
    </row>
    <row r="1860" spans="1:9">
      <c r="A1860" t="s">
        <v>4</v>
      </c>
      <c r="B1860" s="4" t="s">
        <v>5</v>
      </c>
      <c r="C1860" s="4" t="s">
        <v>10</v>
      </c>
      <c r="D1860" s="4" t="s">
        <v>104</v>
      </c>
      <c r="E1860" s="4" t="s">
        <v>13</v>
      </c>
      <c r="F1860" s="4" t="s">
        <v>13</v>
      </c>
      <c r="G1860" s="4" t="s">
        <v>104</v>
      </c>
      <c r="H1860" s="4" t="s">
        <v>13</v>
      </c>
      <c r="I1860" s="4" t="s">
        <v>13</v>
      </c>
    </row>
    <row r="1861" spans="1:9">
      <c r="A1861" t="n">
        <v>22115</v>
      </c>
      <c r="B1861" s="44" t="n">
        <v>26</v>
      </c>
      <c r="C1861" s="7" t="n">
        <v>65534</v>
      </c>
      <c r="D1861" s="7" t="s">
        <v>230</v>
      </c>
      <c r="E1861" s="7" t="n">
        <v>2</v>
      </c>
      <c r="F1861" s="7" t="n">
        <v>3</v>
      </c>
      <c r="G1861" s="7" t="s">
        <v>231</v>
      </c>
      <c r="H1861" s="7" t="n">
        <v>2</v>
      </c>
      <c r="I1861" s="7" t="n">
        <v>0</v>
      </c>
    </row>
    <row r="1862" spans="1:9">
      <c r="A1862" t="s">
        <v>4</v>
      </c>
      <c r="B1862" s="4" t="s">
        <v>5</v>
      </c>
    </row>
    <row r="1863" spans="1:9">
      <c r="A1863" t="n">
        <v>22222</v>
      </c>
      <c r="B1863" s="38" t="n">
        <v>28</v>
      </c>
    </row>
    <row r="1864" spans="1:9">
      <c r="A1864" t="s">
        <v>4</v>
      </c>
      <c r="B1864" s="4" t="s">
        <v>5</v>
      </c>
      <c r="C1864" s="4" t="s">
        <v>26</v>
      </c>
    </row>
    <row r="1865" spans="1:9">
      <c r="A1865" t="n">
        <v>22223</v>
      </c>
      <c r="B1865" s="16" t="n">
        <v>3</v>
      </c>
      <c r="C1865" s="14" t="n">
        <f t="normal" ca="1">A1897</f>
        <v>0</v>
      </c>
    </row>
    <row r="1866" spans="1:9">
      <c r="A1866" t="s">
        <v>4</v>
      </c>
      <c r="B1866" s="4" t="s">
        <v>5</v>
      </c>
      <c r="C1866" s="4" t="s">
        <v>13</v>
      </c>
      <c r="D1866" s="4" t="s">
        <v>10</v>
      </c>
      <c r="E1866" s="4" t="s">
        <v>13</v>
      </c>
      <c r="F1866" s="4" t="s">
        <v>26</v>
      </c>
    </row>
    <row r="1867" spans="1:9">
      <c r="A1867" t="n">
        <v>22228</v>
      </c>
      <c r="B1867" s="13" t="n">
        <v>5</v>
      </c>
      <c r="C1867" s="7" t="n">
        <v>30</v>
      </c>
      <c r="D1867" s="7" t="n">
        <v>8951</v>
      </c>
      <c r="E1867" s="7" t="n">
        <v>1</v>
      </c>
      <c r="F1867" s="14" t="n">
        <f t="normal" ca="1">A1897</f>
        <v>0</v>
      </c>
    </row>
    <row r="1868" spans="1:9">
      <c r="A1868" t="s">
        <v>4</v>
      </c>
      <c r="B1868" s="4" t="s">
        <v>5</v>
      </c>
      <c r="C1868" s="4" t="s">
        <v>10</v>
      </c>
      <c r="D1868" s="4" t="s">
        <v>13</v>
      </c>
      <c r="E1868" s="4" t="s">
        <v>13</v>
      </c>
      <c r="F1868" s="4" t="s">
        <v>6</v>
      </c>
    </row>
    <row r="1869" spans="1:9">
      <c r="A1869" t="n">
        <v>22237</v>
      </c>
      <c r="B1869" s="18" t="n">
        <v>20</v>
      </c>
      <c r="C1869" s="7" t="n">
        <v>65534</v>
      </c>
      <c r="D1869" s="7" t="n">
        <v>3</v>
      </c>
      <c r="E1869" s="7" t="n">
        <v>10</v>
      </c>
      <c r="F1869" s="7" t="s">
        <v>184</v>
      </c>
    </row>
    <row r="1870" spans="1:9">
      <c r="A1870" t="s">
        <v>4</v>
      </c>
      <c r="B1870" s="4" t="s">
        <v>5</v>
      </c>
      <c r="C1870" s="4" t="s">
        <v>10</v>
      </c>
    </row>
    <row r="1871" spans="1:9">
      <c r="A1871" t="n">
        <v>22258</v>
      </c>
      <c r="B1871" s="43" t="n">
        <v>16</v>
      </c>
      <c r="C1871" s="7" t="n">
        <v>0</v>
      </c>
    </row>
    <row r="1872" spans="1:9">
      <c r="A1872" t="s">
        <v>4</v>
      </c>
      <c r="B1872" s="4" t="s">
        <v>5</v>
      </c>
      <c r="C1872" s="4" t="s">
        <v>13</v>
      </c>
      <c r="D1872" s="4" t="s">
        <v>10</v>
      </c>
    </row>
    <row r="1873" spans="1:9">
      <c r="A1873" t="n">
        <v>22261</v>
      </c>
      <c r="B1873" s="35" t="n">
        <v>22</v>
      </c>
      <c r="C1873" s="7" t="n">
        <v>10</v>
      </c>
      <c r="D1873" s="7" t="n">
        <v>0</v>
      </c>
    </row>
    <row r="1874" spans="1:9">
      <c r="A1874" t="s">
        <v>4</v>
      </c>
      <c r="B1874" s="4" t="s">
        <v>5</v>
      </c>
      <c r="C1874" s="4" t="s">
        <v>13</v>
      </c>
      <c r="D1874" s="4" t="s">
        <v>10</v>
      </c>
      <c r="E1874" s="4" t="s">
        <v>13</v>
      </c>
      <c r="F1874" s="4" t="s">
        <v>13</v>
      </c>
      <c r="G1874" s="4" t="s">
        <v>26</v>
      </c>
    </row>
    <row r="1875" spans="1:9">
      <c r="A1875" t="n">
        <v>22265</v>
      </c>
      <c r="B1875" s="13" t="n">
        <v>5</v>
      </c>
      <c r="C1875" s="7" t="n">
        <v>30</v>
      </c>
      <c r="D1875" s="7" t="n">
        <v>1</v>
      </c>
      <c r="E1875" s="7" t="n">
        <v>8</v>
      </c>
      <c r="F1875" s="7" t="n">
        <v>1</v>
      </c>
      <c r="G1875" s="14" t="n">
        <f t="normal" ca="1">A1889</f>
        <v>0</v>
      </c>
    </row>
    <row r="1876" spans="1:9">
      <c r="A1876" t="s">
        <v>4</v>
      </c>
      <c r="B1876" s="4" t="s">
        <v>5</v>
      </c>
      <c r="C1876" s="4" t="s">
        <v>13</v>
      </c>
      <c r="D1876" s="4" t="s">
        <v>10</v>
      </c>
      <c r="E1876" s="4" t="s">
        <v>6</v>
      </c>
    </row>
    <row r="1877" spans="1:9">
      <c r="A1877" t="n">
        <v>22275</v>
      </c>
      <c r="B1877" s="42" t="n">
        <v>51</v>
      </c>
      <c r="C1877" s="7" t="n">
        <v>4</v>
      </c>
      <c r="D1877" s="7" t="n">
        <v>65534</v>
      </c>
      <c r="E1877" s="7" t="s">
        <v>106</v>
      </c>
    </row>
    <row r="1878" spans="1:9">
      <c r="A1878" t="s">
        <v>4</v>
      </c>
      <c r="B1878" s="4" t="s">
        <v>5</v>
      </c>
      <c r="C1878" s="4" t="s">
        <v>10</v>
      </c>
    </row>
    <row r="1879" spans="1:9">
      <c r="A1879" t="n">
        <v>22288</v>
      </c>
      <c r="B1879" s="43" t="n">
        <v>16</v>
      </c>
      <c r="C1879" s="7" t="n">
        <v>0</v>
      </c>
    </row>
    <row r="1880" spans="1:9">
      <c r="A1880" t="s">
        <v>4</v>
      </c>
      <c r="B1880" s="4" t="s">
        <v>5</v>
      </c>
      <c r="C1880" s="4" t="s">
        <v>10</v>
      </c>
      <c r="D1880" s="4" t="s">
        <v>104</v>
      </c>
      <c r="E1880" s="4" t="s">
        <v>13</v>
      </c>
      <c r="F1880" s="4" t="s">
        <v>13</v>
      </c>
      <c r="G1880" s="4" t="s">
        <v>104</v>
      </c>
      <c r="H1880" s="4" t="s">
        <v>13</v>
      </c>
      <c r="I1880" s="4" t="s">
        <v>13</v>
      </c>
      <c r="J1880" s="4" t="s">
        <v>104</v>
      </c>
      <c r="K1880" s="4" t="s">
        <v>13</v>
      </c>
      <c r="L1880" s="4" t="s">
        <v>13</v>
      </c>
    </row>
    <row r="1881" spans="1:9">
      <c r="A1881" t="n">
        <v>22291</v>
      </c>
      <c r="B1881" s="44" t="n">
        <v>26</v>
      </c>
      <c r="C1881" s="7" t="n">
        <v>65534</v>
      </c>
      <c r="D1881" s="7" t="s">
        <v>232</v>
      </c>
      <c r="E1881" s="7" t="n">
        <v>2</v>
      </c>
      <c r="F1881" s="7" t="n">
        <v>3</v>
      </c>
      <c r="G1881" s="7" t="s">
        <v>233</v>
      </c>
      <c r="H1881" s="7" t="n">
        <v>2</v>
      </c>
      <c r="I1881" s="7" t="n">
        <v>3</v>
      </c>
      <c r="J1881" s="7" t="s">
        <v>234</v>
      </c>
      <c r="K1881" s="7" t="n">
        <v>2</v>
      </c>
      <c r="L1881" s="7" t="n">
        <v>0</v>
      </c>
    </row>
    <row r="1882" spans="1:9">
      <c r="A1882" t="s">
        <v>4</v>
      </c>
      <c r="B1882" s="4" t="s">
        <v>5</v>
      </c>
    </row>
    <row r="1883" spans="1:9">
      <c r="A1883" t="n">
        <v>22538</v>
      </c>
      <c r="B1883" s="38" t="n">
        <v>28</v>
      </c>
    </row>
    <row r="1884" spans="1:9">
      <c r="A1884" t="s">
        <v>4</v>
      </c>
      <c r="B1884" s="4" t="s">
        <v>5</v>
      </c>
      <c r="C1884" s="4" t="s">
        <v>10</v>
      </c>
    </row>
    <row r="1885" spans="1:9">
      <c r="A1885" t="n">
        <v>22539</v>
      </c>
      <c r="B1885" s="10" t="n">
        <v>12</v>
      </c>
      <c r="C1885" s="7" t="n">
        <v>1</v>
      </c>
    </row>
    <row r="1886" spans="1:9">
      <c r="A1886" t="s">
        <v>4</v>
      </c>
      <c r="B1886" s="4" t="s">
        <v>5</v>
      </c>
      <c r="C1886" s="4" t="s">
        <v>26</v>
      </c>
    </row>
    <row r="1887" spans="1:9">
      <c r="A1887" t="n">
        <v>22542</v>
      </c>
      <c r="B1887" s="16" t="n">
        <v>3</v>
      </c>
      <c r="C1887" s="14" t="n">
        <f t="normal" ca="1">A1897</f>
        <v>0</v>
      </c>
    </row>
    <row r="1888" spans="1:9">
      <c r="A1888" t="s">
        <v>4</v>
      </c>
      <c r="B1888" s="4" t="s">
        <v>5</v>
      </c>
      <c r="C1888" s="4" t="s">
        <v>13</v>
      </c>
      <c r="D1888" s="4" t="s">
        <v>10</v>
      </c>
      <c r="E1888" s="4" t="s">
        <v>6</v>
      </c>
    </row>
    <row r="1889" spans="1:12">
      <c r="A1889" t="n">
        <v>22547</v>
      </c>
      <c r="B1889" s="42" t="n">
        <v>51</v>
      </c>
      <c r="C1889" s="7" t="n">
        <v>4</v>
      </c>
      <c r="D1889" s="7" t="n">
        <v>65534</v>
      </c>
      <c r="E1889" s="7" t="s">
        <v>106</v>
      </c>
    </row>
    <row r="1890" spans="1:12">
      <c r="A1890" t="s">
        <v>4</v>
      </c>
      <c r="B1890" s="4" t="s">
        <v>5</v>
      </c>
      <c r="C1890" s="4" t="s">
        <v>10</v>
      </c>
    </row>
    <row r="1891" spans="1:12">
      <c r="A1891" t="n">
        <v>22560</v>
      </c>
      <c r="B1891" s="43" t="n">
        <v>16</v>
      </c>
      <c r="C1891" s="7" t="n">
        <v>0</v>
      </c>
    </row>
    <row r="1892" spans="1:12">
      <c r="A1892" t="s">
        <v>4</v>
      </c>
      <c r="B1892" s="4" t="s">
        <v>5</v>
      </c>
      <c r="C1892" s="4" t="s">
        <v>10</v>
      </c>
      <c r="D1892" s="4" t="s">
        <v>104</v>
      </c>
      <c r="E1892" s="4" t="s">
        <v>13</v>
      </c>
      <c r="F1892" s="4" t="s">
        <v>13</v>
      </c>
      <c r="G1892" s="4" t="s">
        <v>104</v>
      </c>
      <c r="H1892" s="4" t="s">
        <v>13</v>
      </c>
      <c r="I1892" s="4" t="s">
        <v>13</v>
      </c>
    </row>
    <row r="1893" spans="1:12">
      <c r="A1893" t="n">
        <v>22563</v>
      </c>
      <c r="B1893" s="44" t="n">
        <v>26</v>
      </c>
      <c r="C1893" s="7" t="n">
        <v>65534</v>
      </c>
      <c r="D1893" s="7" t="s">
        <v>235</v>
      </c>
      <c r="E1893" s="7" t="n">
        <v>2</v>
      </c>
      <c r="F1893" s="7" t="n">
        <v>3</v>
      </c>
      <c r="G1893" s="7" t="s">
        <v>236</v>
      </c>
      <c r="H1893" s="7" t="n">
        <v>2</v>
      </c>
      <c r="I1893" s="7" t="n">
        <v>0</v>
      </c>
    </row>
    <row r="1894" spans="1:12">
      <c r="A1894" t="s">
        <v>4</v>
      </c>
      <c r="B1894" s="4" t="s">
        <v>5</v>
      </c>
    </row>
    <row r="1895" spans="1:12">
      <c r="A1895" t="n">
        <v>22703</v>
      </c>
      <c r="B1895" s="38" t="n">
        <v>28</v>
      </c>
    </row>
    <row r="1896" spans="1:12">
      <c r="A1896" t="s">
        <v>4</v>
      </c>
      <c r="B1896" s="4" t="s">
        <v>5</v>
      </c>
      <c r="C1896" s="4" t="s">
        <v>13</v>
      </c>
    </row>
    <row r="1897" spans="1:12">
      <c r="A1897" t="n">
        <v>22704</v>
      </c>
      <c r="B1897" s="47" t="n">
        <v>23</v>
      </c>
      <c r="C1897" s="7" t="n">
        <v>10</v>
      </c>
    </row>
    <row r="1898" spans="1:12">
      <c r="A1898" t="s">
        <v>4</v>
      </c>
      <c r="B1898" s="4" t="s">
        <v>5</v>
      </c>
      <c r="C1898" s="4" t="s">
        <v>13</v>
      </c>
      <c r="D1898" s="4" t="s">
        <v>6</v>
      </c>
    </row>
    <row r="1899" spans="1:12">
      <c r="A1899" t="n">
        <v>22706</v>
      </c>
      <c r="B1899" s="11" t="n">
        <v>2</v>
      </c>
      <c r="C1899" s="7" t="n">
        <v>10</v>
      </c>
      <c r="D1899" s="7" t="s">
        <v>125</v>
      </c>
    </row>
    <row r="1900" spans="1:12">
      <c r="A1900" t="s">
        <v>4</v>
      </c>
      <c r="B1900" s="4" t="s">
        <v>5</v>
      </c>
      <c r="C1900" s="4" t="s">
        <v>13</v>
      </c>
    </row>
    <row r="1901" spans="1:12">
      <c r="A1901" t="n">
        <v>22729</v>
      </c>
      <c r="B1901" s="8" t="n">
        <v>74</v>
      </c>
      <c r="C1901" s="7" t="n">
        <v>46</v>
      </c>
    </row>
    <row r="1902" spans="1:12">
      <c r="A1902" t="s">
        <v>4</v>
      </c>
      <c r="B1902" s="4" t="s">
        <v>5</v>
      </c>
      <c r="C1902" s="4" t="s">
        <v>13</v>
      </c>
    </row>
    <row r="1903" spans="1:12">
      <c r="A1903" t="n">
        <v>22731</v>
      </c>
      <c r="B1903" s="8" t="n">
        <v>74</v>
      </c>
      <c r="C1903" s="7" t="n">
        <v>54</v>
      </c>
    </row>
    <row r="1904" spans="1:12">
      <c r="A1904" t="s">
        <v>4</v>
      </c>
      <c r="B1904" s="4" t="s">
        <v>5</v>
      </c>
    </row>
    <row r="1905" spans="1:9">
      <c r="A1905" t="n">
        <v>22733</v>
      </c>
      <c r="B1905" s="5" t="n">
        <v>1</v>
      </c>
    </row>
    <row r="1906" spans="1:9" s="3" customFormat="1" customHeight="0">
      <c r="A1906" s="3" t="s">
        <v>2</v>
      </c>
      <c r="B1906" s="3" t="s">
        <v>237</v>
      </c>
    </row>
    <row r="1907" spans="1:9">
      <c r="A1907" t="s">
        <v>4</v>
      </c>
      <c r="B1907" s="4" t="s">
        <v>5</v>
      </c>
      <c r="C1907" s="4" t="s">
        <v>13</v>
      </c>
      <c r="D1907" s="4" t="s">
        <v>10</v>
      </c>
      <c r="E1907" s="4" t="s">
        <v>13</v>
      </c>
      <c r="F1907" s="4" t="s">
        <v>13</v>
      </c>
      <c r="G1907" s="4" t="s">
        <v>13</v>
      </c>
      <c r="H1907" s="4" t="s">
        <v>10</v>
      </c>
      <c r="I1907" s="4" t="s">
        <v>26</v>
      </c>
      <c r="J1907" s="4" t="s">
        <v>10</v>
      </c>
      <c r="K1907" s="4" t="s">
        <v>26</v>
      </c>
      <c r="L1907" s="4" t="s">
        <v>26</v>
      </c>
    </row>
    <row r="1908" spans="1:9">
      <c r="A1908" t="n">
        <v>22736</v>
      </c>
      <c r="B1908" s="51" t="n">
        <v>6</v>
      </c>
      <c r="C1908" s="7" t="n">
        <v>33</v>
      </c>
      <c r="D1908" s="7" t="n">
        <v>65534</v>
      </c>
      <c r="E1908" s="7" t="n">
        <v>9</v>
      </c>
      <c r="F1908" s="7" t="n">
        <v>1</v>
      </c>
      <c r="G1908" s="7" t="n">
        <v>2</v>
      </c>
      <c r="H1908" s="7" t="n">
        <v>1</v>
      </c>
      <c r="I1908" s="14" t="n">
        <f t="normal" ca="1">A1910</f>
        <v>0</v>
      </c>
      <c r="J1908" s="7" t="n">
        <v>3</v>
      </c>
      <c r="K1908" s="14" t="n">
        <f t="normal" ca="1">A1918</f>
        <v>0</v>
      </c>
      <c r="L1908" s="14" t="n">
        <f t="normal" ca="1">A1930</f>
        <v>0</v>
      </c>
    </row>
    <row r="1909" spans="1:9">
      <c r="A1909" t="s">
        <v>4</v>
      </c>
      <c r="B1909" s="4" t="s">
        <v>5</v>
      </c>
      <c r="C1909" s="4" t="s">
        <v>10</v>
      </c>
      <c r="D1909" s="4" t="s">
        <v>27</v>
      </c>
      <c r="E1909" s="4" t="s">
        <v>27</v>
      </c>
      <c r="F1909" s="4" t="s">
        <v>27</v>
      </c>
      <c r="G1909" s="4" t="s">
        <v>27</v>
      </c>
    </row>
    <row r="1910" spans="1:9">
      <c r="A1910" t="n">
        <v>22759</v>
      </c>
      <c r="B1910" s="57" t="n">
        <v>46</v>
      </c>
      <c r="C1910" s="7" t="n">
        <v>65534</v>
      </c>
      <c r="D1910" s="7" t="n">
        <v>-436.380004882813</v>
      </c>
      <c r="E1910" s="7" t="n">
        <v>21.9500007629395</v>
      </c>
      <c r="F1910" s="7" t="n">
        <v>450.869995117188</v>
      </c>
      <c r="G1910" s="7" t="n">
        <v>181.800003051758</v>
      </c>
    </row>
    <row r="1911" spans="1:9">
      <c r="A1911" t="s">
        <v>4</v>
      </c>
      <c r="B1911" s="4" t="s">
        <v>5</v>
      </c>
      <c r="C1911" s="4" t="s">
        <v>10</v>
      </c>
    </row>
    <row r="1912" spans="1:9">
      <c r="A1912" t="n">
        <v>22778</v>
      </c>
      <c r="B1912" s="43" t="n">
        <v>16</v>
      </c>
      <c r="C1912" s="7" t="n">
        <v>0</v>
      </c>
    </row>
    <row r="1913" spans="1:9">
      <c r="A1913" t="s">
        <v>4</v>
      </c>
      <c r="B1913" s="4" t="s">
        <v>5</v>
      </c>
      <c r="C1913" s="4" t="s">
        <v>10</v>
      </c>
      <c r="D1913" s="4" t="s">
        <v>27</v>
      </c>
      <c r="E1913" s="4" t="s">
        <v>27</v>
      </c>
      <c r="F1913" s="4" t="s">
        <v>27</v>
      </c>
      <c r="G1913" s="4" t="s">
        <v>10</v>
      </c>
      <c r="H1913" s="4" t="s">
        <v>10</v>
      </c>
    </row>
    <row r="1914" spans="1:9">
      <c r="A1914" t="n">
        <v>22781</v>
      </c>
      <c r="B1914" s="68" t="n">
        <v>60</v>
      </c>
      <c r="C1914" s="7" t="n">
        <v>65534</v>
      </c>
      <c r="D1914" s="7" t="n">
        <v>0</v>
      </c>
      <c r="E1914" s="7" t="n">
        <v>-10</v>
      </c>
      <c r="F1914" s="7" t="n">
        <v>0</v>
      </c>
      <c r="G1914" s="7" t="n">
        <v>0</v>
      </c>
      <c r="H1914" s="7" t="n">
        <v>0</v>
      </c>
    </row>
    <row r="1915" spans="1:9">
      <c r="A1915" t="s">
        <v>4</v>
      </c>
      <c r="B1915" s="4" t="s">
        <v>5</v>
      </c>
      <c r="C1915" s="4" t="s">
        <v>26</v>
      </c>
    </row>
    <row r="1916" spans="1:9">
      <c r="A1916" t="n">
        <v>22800</v>
      </c>
      <c r="B1916" s="16" t="n">
        <v>3</v>
      </c>
      <c r="C1916" s="14" t="n">
        <f t="normal" ca="1">A1930</f>
        <v>0</v>
      </c>
    </row>
    <row r="1917" spans="1:9">
      <c r="A1917" t="s">
        <v>4</v>
      </c>
      <c r="B1917" s="4" t="s">
        <v>5</v>
      </c>
      <c r="C1917" s="4" t="s">
        <v>10</v>
      </c>
      <c r="D1917" s="4" t="s">
        <v>27</v>
      </c>
      <c r="E1917" s="4" t="s">
        <v>27</v>
      </c>
      <c r="F1917" s="4" t="s">
        <v>27</v>
      </c>
      <c r="G1917" s="4" t="s">
        <v>27</v>
      </c>
    </row>
    <row r="1918" spans="1:9">
      <c r="A1918" t="n">
        <v>22805</v>
      </c>
      <c r="B1918" s="57" t="n">
        <v>46</v>
      </c>
      <c r="C1918" s="7" t="n">
        <v>65534</v>
      </c>
      <c r="D1918" s="7" t="n">
        <v>-403.549987792969</v>
      </c>
      <c r="E1918" s="7" t="n">
        <v>22.2399997711182</v>
      </c>
      <c r="F1918" s="7" t="n">
        <v>449.450012207031</v>
      </c>
      <c r="G1918" s="7" t="n">
        <v>20.1000003814697</v>
      </c>
    </row>
    <row r="1919" spans="1:9">
      <c r="A1919" t="s">
        <v>4</v>
      </c>
      <c r="B1919" s="4" t="s">
        <v>5</v>
      </c>
      <c r="C1919" s="4" t="s">
        <v>13</v>
      </c>
      <c r="D1919" s="4" t="s">
        <v>6</v>
      </c>
      <c r="E1919" s="4" t="s">
        <v>10</v>
      </c>
    </row>
    <row r="1920" spans="1:9">
      <c r="A1920" t="n">
        <v>22824</v>
      </c>
      <c r="B1920" s="25" t="n">
        <v>94</v>
      </c>
      <c r="C1920" s="7" t="n">
        <v>0</v>
      </c>
      <c r="D1920" s="7" t="s">
        <v>53</v>
      </c>
      <c r="E1920" s="7" t="n">
        <v>1</v>
      </c>
    </row>
    <row r="1921" spans="1:12">
      <c r="A1921" t="s">
        <v>4</v>
      </c>
      <c r="B1921" s="4" t="s">
        <v>5</v>
      </c>
      <c r="C1921" s="4" t="s">
        <v>13</v>
      </c>
      <c r="D1921" s="4" t="s">
        <v>6</v>
      </c>
      <c r="E1921" s="4" t="s">
        <v>10</v>
      </c>
    </row>
    <row r="1922" spans="1:12">
      <c r="A1922" t="n">
        <v>22838</v>
      </c>
      <c r="B1922" s="25" t="n">
        <v>94</v>
      </c>
      <c r="C1922" s="7" t="n">
        <v>0</v>
      </c>
      <c r="D1922" s="7" t="s">
        <v>53</v>
      </c>
      <c r="E1922" s="7" t="n">
        <v>2</v>
      </c>
    </row>
    <row r="1923" spans="1:12">
      <c r="A1923" t="s">
        <v>4</v>
      </c>
      <c r="B1923" s="4" t="s">
        <v>5</v>
      </c>
      <c r="C1923" s="4" t="s">
        <v>13</v>
      </c>
      <c r="D1923" s="4" t="s">
        <v>6</v>
      </c>
      <c r="E1923" s="4" t="s">
        <v>10</v>
      </c>
    </row>
    <row r="1924" spans="1:12">
      <c r="A1924" t="n">
        <v>22852</v>
      </c>
      <c r="B1924" s="25" t="n">
        <v>94</v>
      </c>
      <c r="C1924" s="7" t="n">
        <v>1</v>
      </c>
      <c r="D1924" s="7" t="s">
        <v>53</v>
      </c>
      <c r="E1924" s="7" t="n">
        <v>4</v>
      </c>
    </row>
    <row r="1925" spans="1:12">
      <c r="A1925" t="s">
        <v>4</v>
      </c>
      <c r="B1925" s="4" t="s">
        <v>5</v>
      </c>
      <c r="C1925" s="4" t="s">
        <v>13</v>
      </c>
      <c r="D1925" s="4" t="s">
        <v>6</v>
      </c>
    </row>
    <row r="1926" spans="1:12">
      <c r="A1926" t="n">
        <v>22866</v>
      </c>
      <c r="B1926" s="25" t="n">
        <v>94</v>
      </c>
      <c r="C1926" s="7" t="n">
        <v>5</v>
      </c>
      <c r="D1926" s="7" t="s">
        <v>53</v>
      </c>
    </row>
    <row r="1927" spans="1:12">
      <c r="A1927" t="s">
        <v>4</v>
      </c>
      <c r="B1927" s="4" t="s">
        <v>5</v>
      </c>
      <c r="C1927" s="4" t="s">
        <v>26</v>
      </c>
    </row>
    <row r="1928" spans="1:12">
      <c r="A1928" t="n">
        <v>22878</v>
      </c>
      <c r="B1928" s="16" t="n">
        <v>3</v>
      </c>
      <c r="C1928" s="14" t="n">
        <f t="normal" ca="1">A1930</f>
        <v>0</v>
      </c>
    </row>
    <row r="1929" spans="1:12">
      <c r="A1929" t="s">
        <v>4</v>
      </c>
      <c r="B1929" s="4" t="s">
        <v>5</v>
      </c>
    </row>
    <row r="1930" spans="1:12">
      <c r="A1930" t="n">
        <v>22883</v>
      </c>
      <c r="B1930" s="5" t="n">
        <v>1</v>
      </c>
    </row>
    <row r="1931" spans="1:12" s="3" customFormat="1" customHeight="0">
      <c r="A1931" s="3" t="s">
        <v>2</v>
      </c>
      <c r="B1931" s="3" t="s">
        <v>238</v>
      </c>
    </row>
    <row r="1932" spans="1:12">
      <c r="A1932" t="s">
        <v>4</v>
      </c>
      <c r="B1932" s="4" t="s">
        <v>5</v>
      </c>
      <c r="C1932" s="4" t="s">
        <v>13</v>
      </c>
      <c r="D1932" s="4" t="s">
        <v>10</v>
      </c>
      <c r="E1932" s="4" t="s">
        <v>13</v>
      </c>
      <c r="F1932" s="4" t="s">
        <v>26</v>
      </c>
    </row>
    <row r="1933" spans="1:12">
      <c r="A1933" t="n">
        <v>22884</v>
      </c>
      <c r="B1933" s="13" t="n">
        <v>5</v>
      </c>
      <c r="C1933" s="7" t="n">
        <v>30</v>
      </c>
      <c r="D1933" s="7" t="n">
        <v>10225</v>
      </c>
      <c r="E1933" s="7" t="n">
        <v>1</v>
      </c>
      <c r="F1933" s="14" t="n">
        <f t="normal" ca="1">A1937</f>
        <v>0</v>
      </c>
    </row>
    <row r="1934" spans="1:12">
      <c r="A1934" t="s">
        <v>4</v>
      </c>
      <c r="B1934" s="4" t="s">
        <v>5</v>
      </c>
      <c r="C1934" s="4" t="s">
        <v>26</v>
      </c>
    </row>
    <row r="1935" spans="1:12">
      <c r="A1935" t="n">
        <v>22893</v>
      </c>
      <c r="B1935" s="16" t="n">
        <v>3</v>
      </c>
      <c r="C1935" s="14" t="n">
        <f t="normal" ca="1">A2039</f>
        <v>0</v>
      </c>
    </row>
    <row r="1936" spans="1:12">
      <c r="A1936" t="s">
        <v>4</v>
      </c>
      <c r="B1936" s="4" t="s">
        <v>5</v>
      </c>
      <c r="C1936" s="4" t="s">
        <v>13</v>
      </c>
      <c r="D1936" s="4" t="s">
        <v>10</v>
      </c>
      <c r="E1936" s="4" t="s">
        <v>13</v>
      </c>
      <c r="F1936" s="4" t="s">
        <v>26</v>
      </c>
    </row>
    <row r="1937" spans="1:6">
      <c r="A1937" t="n">
        <v>22898</v>
      </c>
      <c r="B1937" s="13" t="n">
        <v>5</v>
      </c>
      <c r="C1937" s="7" t="n">
        <v>30</v>
      </c>
      <c r="D1937" s="7" t="n">
        <v>9724</v>
      </c>
      <c r="E1937" s="7" t="n">
        <v>1</v>
      </c>
      <c r="F1937" s="14" t="n">
        <f t="normal" ca="1">A1941</f>
        <v>0</v>
      </c>
    </row>
    <row r="1938" spans="1:6">
      <c r="A1938" t="s">
        <v>4</v>
      </c>
      <c r="B1938" s="4" t="s">
        <v>5</v>
      </c>
      <c r="C1938" s="4" t="s">
        <v>26</v>
      </c>
    </row>
    <row r="1939" spans="1:6">
      <c r="A1939" t="n">
        <v>22907</v>
      </c>
      <c r="B1939" s="16" t="n">
        <v>3</v>
      </c>
      <c r="C1939" s="14" t="n">
        <f t="normal" ca="1">A2039</f>
        <v>0</v>
      </c>
    </row>
    <row r="1940" spans="1:6">
      <c r="A1940" t="s">
        <v>4</v>
      </c>
      <c r="B1940" s="4" t="s">
        <v>5</v>
      </c>
      <c r="C1940" s="4" t="s">
        <v>13</v>
      </c>
      <c r="D1940" s="4" t="s">
        <v>10</v>
      </c>
      <c r="E1940" s="4" t="s">
        <v>13</v>
      </c>
      <c r="F1940" s="4" t="s">
        <v>26</v>
      </c>
    </row>
    <row r="1941" spans="1:6">
      <c r="A1941" t="n">
        <v>22912</v>
      </c>
      <c r="B1941" s="13" t="n">
        <v>5</v>
      </c>
      <c r="C1941" s="7" t="n">
        <v>30</v>
      </c>
      <c r="D1941" s="7" t="n">
        <v>9721</v>
      </c>
      <c r="E1941" s="7" t="n">
        <v>1</v>
      </c>
      <c r="F1941" s="14" t="n">
        <f t="normal" ca="1">A1945</f>
        <v>0</v>
      </c>
    </row>
    <row r="1942" spans="1:6">
      <c r="A1942" t="s">
        <v>4</v>
      </c>
      <c r="B1942" s="4" t="s">
        <v>5</v>
      </c>
      <c r="C1942" s="4" t="s">
        <v>26</v>
      </c>
    </row>
    <row r="1943" spans="1:6">
      <c r="A1943" t="n">
        <v>22921</v>
      </c>
      <c r="B1943" s="16" t="n">
        <v>3</v>
      </c>
      <c r="C1943" s="14" t="n">
        <f t="normal" ca="1">A2039</f>
        <v>0</v>
      </c>
    </row>
    <row r="1944" spans="1:6">
      <c r="A1944" t="s">
        <v>4</v>
      </c>
      <c r="B1944" s="4" t="s">
        <v>5</v>
      </c>
      <c r="C1944" s="4" t="s">
        <v>13</v>
      </c>
      <c r="D1944" s="4" t="s">
        <v>10</v>
      </c>
      <c r="E1944" s="4" t="s">
        <v>13</v>
      </c>
      <c r="F1944" s="4" t="s">
        <v>26</v>
      </c>
    </row>
    <row r="1945" spans="1:6">
      <c r="A1945" t="n">
        <v>22926</v>
      </c>
      <c r="B1945" s="13" t="n">
        <v>5</v>
      </c>
      <c r="C1945" s="7" t="n">
        <v>30</v>
      </c>
      <c r="D1945" s="7" t="n">
        <v>9712</v>
      </c>
      <c r="E1945" s="7" t="n">
        <v>1</v>
      </c>
      <c r="F1945" s="14" t="n">
        <f t="normal" ca="1">A1977</f>
        <v>0</v>
      </c>
    </row>
    <row r="1946" spans="1:6">
      <c r="A1946" t="s">
        <v>4</v>
      </c>
      <c r="B1946" s="4" t="s">
        <v>5</v>
      </c>
      <c r="C1946" s="4" t="s">
        <v>10</v>
      </c>
      <c r="D1946" s="4" t="s">
        <v>13</v>
      </c>
      <c r="E1946" s="4" t="s">
        <v>13</v>
      </c>
      <c r="F1946" s="4" t="s">
        <v>6</v>
      </c>
    </row>
    <row r="1947" spans="1:6">
      <c r="A1947" t="n">
        <v>22935</v>
      </c>
      <c r="B1947" s="18" t="n">
        <v>20</v>
      </c>
      <c r="C1947" s="7" t="n">
        <v>65534</v>
      </c>
      <c r="D1947" s="7" t="n">
        <v>3</v>
      </c>
      <c r="E1947" s="7" t="n">
        <v>10</v>
      </c>
      <c r="F1947" s="7" t="s">
        <v>184</v>
      </c>
    </row>
    <row r="1948" spans="1:6">
      <c r="A1948" t="s">
        <v>4</v>
      </c>
      <c r="B1948" s="4" t="s">
        <v>5</v>
      </c>
      <c r="C1948" s="4" t="s">
        <v>10</v>
      </c>
    </row>
    <row r="1949" spans="1:6">
      <c r="A1949" t="n">
        <v>22956</v>
      </c>
      <c r="B1949" s="43" t="n">
        <v>16</v>
      </c>
      <c r="C1949" s="7" t="n">
        <v>0</v>
      </c>
    </row>
    <row r="1950" spans="1:6">
      <c r="A1950" t="s">
        <v>4</v>
      </c>
      <c r="B1950" s="4" t="s">
        <v>5</v>
      </c>
      <c r="C1950" s="4" t="s">
        <v>13</v>
      </c>
      <c r="D1950" s="4" t="s">
        <v>10</v>
      </c>
    </row>
    <row r="1951" spans="1:6">
      <c r="A1951" t="n">
        <v>22959</v>
      </c>
      <c r="B1951" s="35" t="n">
        <v>22</v>
      </c>
      <c r="C1951" s="7" t="n">
        <v>10</v>
      </c>
      <c r="D1951" s="7" t="n">
        <v>0</v>
      </c>
    </row>
    <row r="1952" spans="1:6">
      <c r="A1952" t="s">
        <v>4</v>
      </c>
      <c r="B1952" s="4" t="s">
        <v>5</v>
      </c>
      <c r="C1952" s="4" t="s">
        <v>13</v>
      </c>
      <c r="D1952" s="4" t="s">
        <v>10</v>
      </c>
      <c r="E1952" s="4" t="s">
        <v>13</v>
      </c>
      <c r="F1952" s="4" t="s">
        <v>13</v>
      </c>
      <c r="G1952" s="4" t="s">
        <v>26</v>
      </c>
    </row>
    <row r="1953" spans="1:7">
      <c r="A1953" t="n">
        <v>22963</v>
      </c>
      <c r="B1953" s="13" t="n">
        <v>5</v>
      </c>
      <c r="C1953" s="7" t="n">
        <v>30</v>
      </c>
      <c r="D1953" s="7" t="n">
        <v>2</v>
      </c>
      <c r="E1953" s="7" t="n">
        <v>8</v>
      </c>
      <c r="F1953" s="7" t="n">
        <v>1</v>
      </c>
      <c r="G1953" s="14" t="n">
        <f t="normal" ca="1">A1967</f>
        <v>0</v>
      </c>
    </row>
    <row r="1954" spans="1:7">
      <c r="A1954" t="s">
        <v>4</v>
      </c>
      <c r="B1954" s="4" t="s">
        <v>5</v>
      </c>
      <c r="C1954" s="4" t="s">
        <v>13</v>
      </c>
      <c r="D1954" s="4" t="s">
        <v>10</v>
      </c>
      <c r="E1954" s="4" t="s">
        <v>6</v>
      </c>
    </row>
    <row r="1955" spans="1:7">
      <c r="A1955" t="n">
        <v>22973</v>
      </c>
      <c r="B1955" s="42" t="n">
        <v>51</v>
      </c>
      <c r="C1955" s="7" t="n">
        <v>4</v>
      </c>
      <c r="D1955" s="7" t="n">
        <v>65534</v>
      </c>
      <c r="E1955" s="7" t="s">
        <v>106</v>
      </c>
    </row>
    <row r="1956" spans="1:7">
      <c r="A1956" t="s">
        <v>4</v>
      </c>
      <c r="B1956" s="4" t="s">
        <v>5</v>
      </c>
      <c r="C1956" s="4" t="s">
        <v>10</v>
      </c>
    </row>
    <row r="1957" spans="1:7">
      <c r="A1957" t="n">
        <v>22986</v>
      </c>
      <c r="B1957" s="43" t="n">
        <v>16</v>
      </c>
      <c r="C1957" s="7" t="n">
        <v>0</v>
      </c>
    </row>
    <row r="1958" spans="1:7">
      <c r="A1958" t="s">
        <v>4</v>
      </c>
      <c r="B1958" s="4" t="s">
        <v>5</v>
      </c>
      <c r="C1958" s="4" t="s">
        <v>10</v>
      </c>
      <c r="D1958" s="4" t="s">
        <v>104</v>
      </c>
      <c r="E1958" s="4" t="s">
        <v>13</v>
      </c>
      <c r="F1958" s="4" t="s">
        <v>13</v>
      </c>
      <c r="G1958" s="4" t="s">
        <v>104</v>
      </c>
      <c r="H1958" s="4" t="s">
        <v>13</v>
      </c>
      <c r="I1958" s="4" t="s">
        <v>13</v>
      </c>
      <c r="J1958" s="4" t="s">
        <v>104</v>
      </c>
      <c r="K1958" s="4" t="s">
        <v>13</v>
      </c>
      <c r="L1958" s="4" t="s">
        <v>13</v>
      </c>
      <c r="M1958" s="4" t="s">
        <v>104</v>
      </c>
      <c r="N1958" s="4" t="s">
        <v>13</v>
      </c>
      <c r="O1958" s="4" t="s">
        <v>13</v>
      </c>
    </row>
    <row r="1959" spans="1:7">
      <c r="A1959" t="n">
        <v>22989</v>
      </c>
      <c r="B1959" s="44" t="n">
        <v>26</v>
      </c>
      <c r="C1959" s="7" t="n">
        <v>65534</v>
      </c>
      <c r="D1959" s="7" t="s">
        <v>239</v>
      </c>
      <c r="E1959" s="7" t="n">
        <v>2</v>
      </c>
      <c r="F1959" s="7" t="n">
        <v>3</v>
      </c>
      <c r="G1959" s="7" t="s">
        <v>240</v>
      </c>
      <c r="H1959" s="7" t="n">
        <v>2</v>
      </c>
      <c r="I1959" s="7" t="n">
        <v>3</v>
      </c>
      <c r="J1959" s="7" t="s">
        <v>241</v>
      </c>
      <c r="K1959" s="7" t="n">
        <v>2</v>
      </c>
      <c r="L1959" s="7" t="n">
        <v>3</v>
      </c>
      <c r="M1959" s="7" t="s">
        <v>242</v>
      </c>
      <c r="N1959" s="7" t="n">
        <v>2</v>
      </c>
      <c r="O1959" s="7" t="n">
        <v>0</v>
      </c>
    </row>
    <row r="1960" spans="1:7">
      <c r="A1960" t="s">
        <v>4</v>
      </c>
      <c r="B1960" s="4" t="s">
        <v>5</v>
      </c>
    </row>
    <row r="1961" spans="1:7">
      <c r="A1961" t="n">
        <v>23340</v>
      </c>
      <c r="B1961" s="38" t="n">
        <v>28</v>
      </c>
    </row>
    <row r="1962" spans="1:7">
      <c r="A1962" t="s">
        <v>4</v>
      </c>
      <c r="B1962" s="4" t="s">
        <v>5</v>
      </c>
      <c r="C1962" s="4" t="s">
        <v>10</v>
      </c>
    </row>
    <row r="1963" spans="1:7">
      <c r="A1963" t="n">
        <v>23341</v>
      </c>
      <c r="B1963" s="10" t="n">
        <v>12</v>
      </c>
      <c r="C1963" s="7" t="n">
        <v>2</v>
      </c>
    </row>
    <row r="1964" spans="1:7">
      <c r="A1964" t="s">
        <v>4</v>
      </c>
      <c r="B1964" s="4" t="s">
        <v>5</v>
      </c>
      <c r="C1964" s="4" t="s">
        <v>26</v>
      </c>
    </row>
    <row r="1965" spans="1:7">
      <c r="A1965" t="n">
        <v>23344</v>
      </c>
      <c r="B1965" s="16" t="n">
        <v>3</v>
      </c>
      <c r="C1965" s="14" t="n">
        <f t="normal" ca="1">A1975</f>
        <v>0</v>
      </c>
    </row>
    <row r="1966" spans="1:7">
      <c r="A1966" t="s">
        <v>4</v>
      </c>
      <c r="B1966" s="4" t="s">
        <v>5</v>
      </c>
      <c r="C1966" s="4" t="s">
        <v>13</v>
      </c>
      <c r="D1966" s="4" t="s">
        <v>10</v>
      </c>
      <c r="E1966" s="4" t="s">
        <v>6</v>
      </c>
    </row>
    <row r="1967" spans="1:7">
      <c r="A1967" t="n">
        <v>23349</v>
      </c>
      <c r="B1967" s="42" t="n">
        <v>51</v>
      </c>
      <c r="C1967" s="7" t="n">
        <v>4</v>
      </c>
      <c r="D1967" s="7" t="n">
        <v>65534</v>
      </c>
      <c r="E1967" s="7" t="s">
        <v>106</v>
      </c>
    </row>
    <row r="1968" spans="1:7">
      <c r="A1968" t="s">
        <v>4</v>
      </c>
      <c r="B1968" s="4" t="s">
        <v>5</v>
      </c>
      <c r="C1968" s="4" t="s">
        <v>10</v>
      </c>
    </row>
    <row r="1969" spans="1:15">
      <c r="A1969" t="n">
        <v>23362</v>
      </c>
      <c r="B1969" s="43" t="n">
        <v>16</v>
      </c>
      <c r="C1969" s="7" t="n">
        <v>0</v>
      </c>
    </row>
    <row r="1970" spans="1:15">
      <c r="A1970" t="s">
        <v>4</v>
      </c>
      <c r="B1970" s="4" t="s">
        <v>5</v>
      </c>
      <c r="C1970" s="4" t="s">
        <v>10</v>
      </c>
      <c r="D1970" s="4" t="s">
        <v>104</v>
      </c>
      <c r="E1970" s="4" t="s">
        <v>13</v>
      </c>
      <c r="F1970" s="4" t="s">
        <v>13</v>
      </c>
      <c r="G1970" s="4" t="s">
        <v>104</v>
      </c>
      <c r="H1970" s="4" t="s">
        <v>13</v>
      </c>
      <c r="I1970" s="4" t="s">
        <v>13</v>
      </c>
    </row>
    <row r="1971" spans="1:15">
      <c r="A1971" t="n">
        <v>23365</v>
      </c>
      <c r="B1971" s="44" t="n">
        <v>26</v>
      </c>
      <c r="C1971" s="7" t="n">
        <v>65534</v>
      </c>
      <c r="D1971" s="7" t="s">
        <v>243</v>
      </c>
      <c r="E1971" s="7" t="n">
        <v>2</v>
      </c>
      <c r="F1971" s="7" t="n">
        <v>3</v>
      </c>
      <c r="G1971" s="7" t="s">
        <v>244</v>
      </c>
      <c r="H1971" s="7" t="n">
        <v>2</v>
      </c>
      <c r="I1971" s="7" t="n">
        <v>0</v>
      </c>
    </row>
    <row r="1972" spans="1:15">
      <c r="A1972" t="s">
        <v>4</v>
      </c>
      <c r="B1972" s="4" t="s">
        <v>5</v>
      </c>
    </row>
    <row r="1973" spans="1:15">
      <c r="A1973" t="n">
        <v>23528</v>
      </c>
      <c r="B1973" s="38" t="n">
        <v>28</v>
      </c>
    </row>
    <row r="1974" spans="1:15">
      <c r="A1974" t="s">
        <v>4</v>
      </c>
      <c r="B1974" s="4" t="s">
        <v>5</v>
      </c>
      <c r="C1974" s="4" t="s">
        <v>26</v>
      </c>
    </row>
    <row r="1975" spans="1:15">
      <c r="A1975" t="n">
        <v>23529</v>
      </c>
      <c r="B1975" s="16" t="n">
        <v>3</v>
      </c>
      <c r="C1975" s="14" t="n">
        <f t="normal" ca="1">A2039</f>
        <v>0</v>
      </c>
    </row>
    <row r="1976" spans="1:15">
      <c r="A1976" t="s">
        <v>4</v>
      </c>
      <c r="B1976" s="4" t="s">
        <v>5</v>
      </c>
      <c r="C1976" s="4" t="s">
        <v>13</v>
      </c>
      <c r="D1976" s="4" t="s">
        <v>10</v>
      </c>
      <c r="E1976" s="4" t="s">
        <v>13</v>
      </c>
      <c r="F1976" s="4" t="s">
        <v>26</v>
      </c>
    </row>
    <row r="1977" spans="1:15">
      <c r="A1977" t="n">
        <v>23534</v>
      </c>
      <c r="B1977" s="13" t="n">
        <v>5</v>
      </c>
      <c r="C1977" s="7" t="n">
        <v>30</v>
      </c>
      <c r="D1977" s="7" t="n">
        <v>8952</v>
      </c>
      <c r="E1977" s="7" t="n">
        <v>1</v>
      </c>
      <c r="F1977" s="14" t="n">
        <f t="normal" ca="1">A1981</f>
        <v>0</v>
      </c>
    </row>
    <row r="1978" spans="1:15">
      <c r="A1978" t="s">
        <v>4</v>
      </c>
      <c r="B1978" s="4" t="s">
        <v>5</v>
      </c>
      <c r="C1978" s="4" t="s">
        <v>26</v>
      </c>
    </row>
    <row r="1979" spans="1:15">
      <c r="A1979" t="n">
        <v>23543</v>
      </c>
      <c r="B1979" s="16" t="n">
        <v>3</v>
      </c>
      <c r="C1979" s="14" t="n">
        <f t="normal" ca="1">A2039</f>
        <v>0</v>
      </c>
    </row>
    <row r="1980" spans="1:15">
      <c r="A1980" t="s">
        <v>4</v>
      </c>
      <c r="B1980" s="4" t="s">
        <v>5</v>
      </c>
      <c r="C1980" s="4" t="s">
        <v>13</v>
      </c>
      <c r="D1980" s="4" t="s">
        <v>10</v>
      </c>
      <c r="E1980" s="4" t="s">
        <v>13</v>
      </c>
      <c r="F1980" s="4" t="s">
        <v>26</v>
      </c>
    </row>
    <row r="1981" spans="1:15">
      <c r="A1981" t="n">
        <v>23548</v>
      </c>
      <c r="B1981" s="13" t="n">
        <v>5</v>
      </c>
      <c r="C1981" s="7" t="n">
        <v>30</v>
      </c>
      <c r="D1981" s="7" t="n">
        <v>8951</v>
      </c>
      <c r="E1981" s="7" t="n">
        <v>1</v>
      </c>
      <c r="F1981" s="14" t="n">
        <f t="normal" ca="1">A2039</f>
        <v>0</v>
      </c>
    </row>
    <row r="1982" spans="1:15">
      <c r="A1982" t="s">
        <v>4</v>
      </c>
      <c r="B1982" s="4" t="s">
        <v>5</v>
      </c>
      <c r="C1982" s="4" t="s">
        <v>13</v>
      </c>
      <c r="D1982" s="4" t="s">
        <v>10</v>
      </c>
      <c r="E1982" s="4" t="s">
        <v>13</v>
      </c>
      <c r="F1982" s="4" t="s">
        <v>13</v>
      </c>
      <c r="G1982" s="4" t="s">
        <v>26</v>
      </c>
    </row>
    <row r="1983" spans="1:15">
      <c r="A1983" t="n">
        <v>23557</v>
      </c>
      <c r="B1983" s="13" t="n">
        <v>5</v>
      </c>
      <c r="C1983" s="7" t="n">
        <v>30</v>
      </c>
      <c r="D1983" s="7" t="n">
        <v>8586</v>
      </c>
      <c r="E1983" s="7" t="n">
        <v>8</v>
      </c>
      <c r="F1983" s="7" t="n">
        <v>1</v>
      </c>
      <c r="G1983" s="14" t="n">
        <f t="normal" ca="1">A2007</f>
        <v>0</v>
      </c>
    </row>
    <row r="1984" spans="1:15">
      <c r="A1984" t="s">
        <v>4</v>
      </c>
      <c r="B1984" s="4" t="s">
        <v>5</v>
      </c>
      <c r="C1984" s="4" t="s">
        <v>10</v>
      </c>
      <c r="D1984" s="4" t="s">
        <v>13</v>
      </c>
      <c r="E1984" s="4" t="s">
        <v>13</v>
      </c>
      <c r="F1984" s="4" t="s">
        <v>6</v>
      </c>
    </row>
    <row r="1985" spans="1:9">
      <c r="A1985" t="n">
        <v>23567</v>
      </c>
      <c r="B1985" s="18" t="n">
        <v>20</v>
      </c>
      <c r="C1985" s="7" t="n">
        <v>65534</v>
      </c>
      <c r="D1985" s="7" t="n">
        <v>3</v>
      </c>
      <c r="E1985" s="7" t="n">
        <v>10</v>
      </c>
      <c r="F1985" s="7" t="s">
        <v>184</v>
      </c>
    </row>
    <row r="1986" spans="1:9">
      <c r="A1986" t="s">
        <v>4</v>
      </c>
      <c r="B1986" s="4" t="s">
        <v>5</v>
      </c>
      <c r="C1986" s="4" t="s">
        <v>10</v>
      </c>
    </row>
    <row r="1987" spans="1:9">
      <c r="A1987" t="n">
        <v>23588</v>
      </c>
      <c r="B1987" s="43" t="n">
        <v>16</v>
      </c>
      <c r="C1987" s="7" t="n">
        <v>0</v>
      </c>
    </row>
    <row r="1988" spans="1:9">
      <c r="A1988" t="s">
        <v>4</v>
      </c>
      <c r="B1988" s="4" t="s">
        <v>5</v>
      </c>
      <c r="C1988" s="4" t="s">
        <v>13</v>
      </c>
      <c r="D1988" s="4" t="s">
        <v>10</v>
      </c>
    </row>
    <row r="1989" spans="1:9">
      <c r="A1989" t="n">
        <v>23591</v>
      </c>
      <c r="B1989" s="35" t="n">
        <v>22</v>
      </c>
      <c r="C1989" s="7" t="n">
        <v>10</v>
      </c>
      <c r="D1989" s="7" t="n">
        <v>0</v>
      </c>
    </row>
    <row r="1990" spans="1:9">
      <c r="A1990" t="s">
        <v>4</v>
      </c>
      <c r="B1990" s="4" t="s">
        <v>5</v>
      </c>
      <c r="C1990" s="4" t="s">
        <v>10</v>
      </c>
      <c r="D1990" s="4" t="s">
        <v>13</v>
      </c>
      <c r="E1990" s="4" t="s">
        <v>27</v>
      </c>
      <c r="F1990" s="4" t="s">
        <v>10</v>
      </c>
    </row>
    <row r="1991" spans="1:9">
      <c r="A1991" t="n">
        <v>23595</v>
      </c>
      <c r="B1991" s="65" t="n">
        <v>59</v>
      </c>
      <c r="C1991" s="7" t="n">
        <v>5308</v>
      </c>
      <c r="D1991" s="7" t="n">
        <v>1</v>
      </c>
      <c r="E1991" s="7" t="n">
        <v>0.150000005960464</v>
      </c>
      <c r="F1991" s="7" t="n">
        <v>0</v>
      </c>
    </row>
    <row r="1992" spans="1:9">
      <c r="A1992" t="s">
        <v>4</v>
      </c>
      <c r="B1992" s="4" t="s">
        <v>5</v>
      </c>
      <c r="C1992" s="4" t="s">
        <v>10</v>
      </c>
    </row>
    <row r="1993" spans="1:9">
      <c r="A1993" t="n">
        <v>23605</v>
      </c>
      <c r="B1993" s="43" t="n">
        <v>16</v>
      </c>
      <c r="C1993" s="7" t="n">
        <v>1300</v>
      </c>
    </row>
    <row r="1994" spans="1:9">
      <c r="A1994" t="s">
        <v>4</v>
      </c>
      <c r="B1994" s="4" t="s">
        <v>5</v>
      </c>
      <c r="C1994" s="4" t="s">
        <v>13</v>
      </c>
      <c r="D1994" s="4" t="s">
        <v>10</v>
      </c>
      <c r="E1994" s="4" t="s">
        <v>6</v>
      </c>
    </row>
    <row r="1995" spans="1:9">
      <c r="A1995" t="n">
        <v>23608</v>
      </c>
      <c r="B1995" s="42" t="n">
        <v>51</v>
      </c>
      <c r="C1995" s="7" t="n">
        <v>4</v>
      </c>
      <c r="D1995" s="7" t="n">
        <v>65534</v>
      </c>
      <c r="E1995" s="7" t="s">
        <v>106</v>
      </c>
    </row>
    <row r="1996" spans="1:9">
      <c r="A1996" t="s">
        <v>4</v>
      </c>
      <c r="B1996" s="4" t="s">
        <v>5</v>
      </c>
      <c r="C1996" s="4" t="s">
        <v>10</v>
      </c>
    </row>
    <row r="1997" spans="1:9">
      <c r="A1997" t="n">
        <v>23621</v>
      </c>
      <c r="B1997" s="43" t="n">
        <v>16</v>
      </c>
      <c r="C1997" s="7" t="n">
        <v>0</v>
      </c>
    </row>
    <row r="1998" spans="1:9">
      <c r="A1998" t="s">
        <v>4</v>
      </c>
      <c r="B1998" s="4" t="s">
        <v>5</v>
      </c>
      <c r="C1998" s="4" t="s">
        <v>10</v>
      </c>
      <c r="D1998" s="4" t="s">
        <v>104</v>
      </c>
      <c r="E1998" s="4" t="s">
        <v>13</v>
      </c>
      <c r="F1998" s="4" t="s">
        <v>13</v>
      </c>
      <c r="G1998" s="4" t="s">
        <v>104</v>
      </c>
      <c r="H1998" s="4" t="s">
        <v>13</v>
      </c>
      <c r="I1998" s="4" t="s">
        <v>13</v>
      </c>
      <c r="J1998" s="4" t="s">
        <v>104</v>
      </c>
      <c r="K1998" s="4" t="s">
        <v>13</v>
      </c>
      <c r="L1998" s="4" t="s">
        <v>13</v>
      </c>
      <c r="M1998" s="4" t="s">
        <v>104</v>
      </c>
      <c r="N1998" s="4" t="s">
        <v>13</v>
      </c>
      <c r="O1998" s="4" t="s">
        <v>13</v>
      </c>
    </row>
    <row r="1999" spans="1:9">
      <c r="A1999" t="n">
        <v>23624</v>
      </c>
      <c r="B1999" s="44" t="n">
        <v>26</v>
      </c>
      <c r="C1999" s="7" t="n">
        <v>65534</v>
      </c>
      <c r="D1999" s="7" t="s">
        <v>245</v>
      </c>
      <c r="E1999" s="7" t="n">
        <v>2</v>
      </c>
      <c r="F1999" s="7" t="n">
        <v>3</v>
      </c>
      <c r="G1999" s="7" t="s">
        <v>246</v>
      </c>
      <c r="H1999" s="7" t="n">
        <v>2</v>
      </c>
      <c r="I1999" s="7" t="n">
        <v>3</v>
      </c>
      <c r="J1999" s="7" t="s">
        <v>247</v>
      </c>
      <c r="K1999" s="7" t="n">
        <v>2</v>
      </c>
      <c r="L1999" s="7" t="n">
        <v>3</v>
      </c>
      <c r="M1999" s="7" t="s">
        <v>248</v>
      </c>
      <c r="N1999" s="7" t="n">
        <v>2</v>
      </c>
      <c r="O1999" s="7" t="n">
        <v>0</v>
      </c>
    </row>
    <row r="2000" spans="1:9">
      <c r="A2000" t="s">
        <v>4</v>
      </c>
      <c r="B2000" s="4" t="s">
        <v>5</v>
      </c>
    </row>
    <row r="2001" spans="1:15">
      <c r="A2001" t="n">
        <v>23991</v>
      </c>
      <c r="B2001" s="38" t="n">
        <v>28</v>
      </c>
    </row>
    <row r="2002" spans="1:15">
      <c r="A2002" t="s">
        <v>4</v>
      </c>
      <c r="B2002" s="4" t="s">
        <v>5</v>
      </c>
      <c r="C2002" s="4" t="s">
        <v>10</v>
      </c>
    </row>
    <row r="2003" spans="1:15">
      <c r="A2003" t="n">
        <v>23992</v>
      </c>
      <c r="B2003" s="10" t="n">
        <v>12</v>
      </c>
      <c r="C2003" s="7" t="n">
        <v>8586</v>
      </c>
    </row>
    <row r="2004" spans="1:15">
      <c r="A2004" t="s">
        <v>4</v>
      </c>
      <c r="B2004" s="4" t="s">
        <v>5</v>
      </c>
      <c r="C2004" s="4" t="s">
        <v>26</v>
      </c>
    </row>
    <row r="2005" spans="1:15">
      <c r="A2005" t="n">
        <v>23995</v>
      </c>
      <c r="B2005" s="16" t="n">
        <v>3</v>
      </c>
      <c r="C2005" s="14" t="n">
        <f t="normal" ca="1">A2039</f>
        <v>0</v>
      </c>
    </row>
    <row r="2006" spans="1:15">
      <c r="A2006" t="s">
        <v>4</v>
      </c>
      <c r="B2006" s="4" t="s">
        <v>5</v>
      </c>
      <c r="C2006" s="4" t="s">
        <v>10</v>
      </c>
      <c r="D2006" s="4" t="s">
        <v>13</v>
      </c>
      <c r="E2006" s="4" t="s">
        <v>13</v>
      </c>
      <c r="F2006" s="4" t="s">
        <v>6</v>
      </c>
    </row>
    <row r="2007" spans="1:15">
      <c r="A2007" t="n">
        <v>24000</v>
      </c>
      <c r="B2007" s="18" t="n">
        <v>20</v>
      </c>
      <c r="C2007" s="7" t="n">
        <v>65534</v>
      </c>
      <c r="D2007" s="7" t="n">
        <v>3</v>
      </c>
      <c r="E2007" s="7" t="n">
        <v>10</v>
      </c>
      <c r="F2007" s="7" t="s">
        <v>184</v>
      </c>
    </row>
    <row r="2008" spans="1:15">
      <c r="A2008" t="s">
        <v>4</v>
      </c>
      <c r="B2008" s="4" t="s">
        <v>5</v>
      </c>
      <c r="C2008" s="4" t="s">
        <v>10</v>
      </c>
    </row>
    <row r="2009" spans="1:15">
      <c r="A2009" t="n">
        <v>24021</v>
      </c>
      <c r="B2009" s="43" t="n">
        <v>16</v>
      </c>
      <c r="C2009" s="7" t="n">
        <v>0</v>
      </c>
    </row>
    <row r="2010" spans="1:15">
      <c r="A2010" t="s">
        <v>4</v>
      </c>
      <c r="B2010" s="4" t="s">
        <v>5</v>
      </c>
      <c r="C2010" s="4" t="s">
        <v>13</v>
      </c>
      <c r="D2010" s="4" t="s">
        <v>9</v>
      </c>
    </row>
    <row r="2011" spans="1:15">
      <c r="A2011" t="n">
        <v>24024</v>
      </c>
      <c r="B2011" s="8" t="n">
        <v>74</v>
      </c>
      <c r="C2011" s="7" t="n">
        <v>48</v>
      </c>
      <c r="D2011" s="7" t="n">
        <v>1088</v>
      </c>
    </row>
    <row r="2012" spans="1:15">
      <c r="A2012" t="s">
        <v>4</v>
      </c>
      <c r="B2012" s="4" t="s">
        <v>5</v>
      </c>
      <c r="C2012" s="4" t="s">
        <v>13</v>
      </c>
      <c r="D2012" s="4" t="s">
        <v>10</v>
      </c>
    </row>
    <row r="2013" spans="1:15">
      <c r="A2013" t="n">
        <v>24030</v>
      </c>
      <c r="B2013" s="35" t="n">
        <v>22</v>
      </c>
      <c r="C2013" s="7" t="n">
        <v>10</v>
      </c>
      <c r="D2013" s="7" t="n">
        <v>0</v>
      </c>
    </row>
    <row r="2014" spans="1:15">
      <c r="A2014" t="s">
        <v>4</v>
      </c>
      <c r="B2014" s="4" t="s">
        <v>5</v>
      </c>
      <c r="C2014" s="4" t="s">
        <v>13</v>
      </c>
      <c r="D2014" s="4" t="s">
        <v>10</v>
      </c>
      <c r="E2014" s="4" t="s">
        <v>6</v>
      </c>
    </row>
    <row r="2015" spans="1:15">
      <c r="A2015" t="n">
        <v>24034</v>
      </c>
      <c r="B2015" s="42" t="n">
        <v>51</v>
      </c>
      <c r="C2015" s="7" t="n">
        <v>4</v>
      </c>
      <c r="D2015" s="7" t="n">
        <v>5309</v>
      </c>
      <c r="E2015" s="7" t="s">
        <v>106</v>
      </c>
    </row>
    <row r="2016" spans="1:15">
      <c r="A2016" t="s">
        <v>4</v>
      </c>
      <c r="B2016" s="4" t="s">
        <v>5</v>
      </c>
      <c r="C2016" s="4" t="s">
        <v>10</v>
      </c>
    </row>
    <row r="2017" spans="1:6">
      <c r="A2017" t="n">
        <v>24047</v>
      </c>
      <c r="B2017" s="43" t="n">
        <v>16</v>
      </c>
      <c r="C2017" s="7" t="n">
        <v>0</v>
      </c>
    </row>
    <row r="2018" spans="1:6">
      <c r="A2018" t="s">
        <v>4</v>
      </c>
      <c r="B2018" s="4" t="s">
        <v>5</v>
      </c>
      <c r="C2018" s="4" t="s">
        <v>10</v>
      </c>
      <c r="D2018" s="4" t="s">
        <v>104</v>
      </c>
      <c r="E2018" s="4" t="s">
        <v>13</v>
      </c>
      <c r="F2018" s="4" t="s">
        <v>13</v>
      </c>
    </row>
    <row r="2019" spans="1:6">
      <c r="A2019" t="n">
        <v>24050</v>
      </c>
      <c r="B2019" s="44" t="n">
        <v>26</v>
      </c>
      <c r="C2019" s="7" t="n">
        <v>5309</v>
      </c>
      <c r="D2019" s="7" t="s">
        <v>249</v>
      </c>
      <c r="E2019" s="7" t="n">
        <v>2</v>
      </c>
      <c r="F2019" s="7" t="n">
        <v>0</v>
      </c>
    </row>
    <row r="2020" spans="1:6">
      <c r="A2020" t="s">
        <v>4</v>
      </c>
      <c r="B2020" s="4" t="s">
        <v>5</v>
      </c>
    </row>
    <row r="2021" spans="1:6">
      <c r="A2021" t="n">
        <v>24081</v>
      </c>
      <c r="B2021" s="38" t="n">
        <v>28</v>
      </c>
    </row>
    <row r="2022" spans="1:6">
      <c r="A2022" t="s">
        <v>4</v>
      </c>
      <c r="B2022" s="4" t="s">
        <v>5</v>
      </c>
      <c r="C2022" s="4" t="s">
        <v>13</v>
      </c>
      <c r="D2022" s="4" t="s">
        <v>10</v>
      </c>
      <c r="E2022" s="4" t="s">
        <v>6</v>
      </c>
    </row>
    <row r="2023" spans="1:6">
      <c r="A2023" t="n">
        <v>24082</v>
      </c>
      <c r="B2023" s="42" t="n">
        <v>51</v>
      </c>
      <c r="C2023" s="7" t="n">
        <v>4</v>
      </c>
      <c r="D2023" s="7" t="n">
        <v>65534</v>
      </c>
      <c r="E2023" s="7" t="s">
        <v>106</v>
      </c>
    </row>
    <row r="2024" spans="1:6">
      <c r="A2024" t="s">
        <v>4</v>
      </c>
      <c r="B2024" s="4" t="s">
        <v>5</v>
      </c>
      <c r="C2024" s="4" t="s">
        <v>10</v>
      </c>
    </row>
    <row r="2025" spans="1:6">
      <c r="A2025" t="n">
        <v>24095</v>
      </c>
      <c r="B2025" s="43" t="n">
        <v>16</v>
      </c>
      <c r="C2025" s="7" t="n">
        <v>0</v>
      </c>
    </row>
    <row r="2026" spans="1:6">
      <c r="A2026" t="s">
        <v>4</v>
      </c>
      <c r="B2026" s="4" t="s">
        <v>5</v>
      </c>
      <c r="C2026" s="4" t="s">
        <v>10</v>
      </c>
      <c r="D2026" s="4" t="s">
        <v>104</v>
      </c>
      <c r="E2026" s="4" t="s">
        <v>13</v>
      </c>
      <c r="F2026" s="4" t="s">
        <v>13</v>
      </c>
      <c r="G2026" s="4" t="s">
        <v>104</v>
      </c>
      <c r="H2026" s="4" t="s">
        <v>13</v>
      </c>
      <c r="I2026" s="4" t="s">
        <v>13</v>
      </c>
    </row>
    <row r="2027" spans="1:6">
      <c r="A2027" t="n">
        <v>24098</v>
      </c>
      <c r="B2027" s="44" t="n">
        <v>26</v>
      </c>
      <c r="C2027" s="7" t="n">
        <v>65534</v>
      </c>
      <c r="D2027" s="7" t="s">
        <v>250</v>
      </c>
      <c r="E2027" s="7" t="n">
        <v>2</v>
      </c>
      <c r="F2027" s="7" t="n">
        <v>3</v>
      </c>
      <c r="G2027" s="7" t="s">
        <v>251</v>
      </c>
      <c r="H2027" s="7" t="n">
        <v>2</v>
      </c>
      <c r="I2027" s="7" t="n">
        <v>0</v>
      </c>
    </row>
    <row r="2028" spans="1:6">
      <c r="A2028" t="s">
        <v>4</v>
      </c>
      <c r="B2028" s="4" t="s">
        <v>5</v>
      </c>
    </row>
    <row r="2029" spans="1:6">
      <c r="A2029" t="n">
        <v>24279</v>
      </c>
      <c r="B2029" s="38" t="n">
        <v>28</v>
      </c>
    </row>
    <row r="2030" spans="1:6">
      <c r="A2030" t="s">
        <v>4</v>
      </c>
      <c r="B2030" s="4" t="s">
        <v>5</v>
      </c>
      <c r="C2030" s="4" t="s">
        <v>13</v>
      </c>
      <c r="D2030" s="4" t="s">
        <v>10</v>
      </c>
      <c r="E2030" s="4" t="s">
        <v>6</v>
      </c>
    </row>
    <row r="2031" spans="1:6">
      <c r="A2031" t="n">
        <v>24280</v>
      </c>
      <c r="B2031" s="42" t="n">
        <v>51</v>
      </c>
      <c r="C2031" s="7" t="n">
        <v>4</v>
      </c>
      <c r="D2031" s="7" t="n">
        <v>5309</v>
      </c>
      <c r="E2031" s="7" t="s">
        <v>106</v>
      </c>
    </row>
    <row r="2032" spans="1:6">
      <c r="A2032" t="s">
        <v>4</v>
      </c>
      <c r="B2032" s="4" t="s">
        <v>5</v>
      </c>
      <c r="C2032" s="4" t="s">
        <v>10</v>
      </c>
    </row>
    <row r="2033" spans="1:9">
      <c r="A2033" t="n">
        <v>24293</v>
      </c>
      <c r="B2033" s="43" t="n">
        <v>16</v>
      </c>
      <c r="C2033" s="7" t="n">
        <v>0</v>
      </c>
    </row>
    <row r="2034" spans="1:9">
      <c r="A2034" t="s">
        <v>4</v>
      </c>
      <c r="B2034" s="4" t="s">
        <v>5</v>
      </c>
      <c r="C2034" s="4" t="s">
        <v>10</v>
      </c>
      <c r="D2034" s="4" t="s">
        <v>104</v>
      </c>
      <c r="E2034" s="4" t="s">
        <v>13</v>
      </c>
      <c r="F2034" s="4" t="s">
        <v>13</v>
      </c>
    </row>
    <row r="2035" spans="1:9">
      <c r="A2035" t="n">
        <v>24296</v>
      </c>
      <c r="B2035" s="44" t="n">
        <v>26</v>
      </c>
      <c r="C2035" s="7" t="n">
        <v>5309</v>
      </c>
      <c r="D2035" s="7" t="s">
        <v>252</v>
      </c>
      <c r="E2035" s="7" t="n">
        <v>2</v>
      </c>
      <c r="F2035" s="7" t="n">
        <v>0</v>
      </c>
    </row>
    <row r="2036" spans="1:9">
      <c r="A2036" t="s">
        <v>4</v>
      </c>
      <c r="B2036" s="4" t="s">
        <v>5</v>
      </c>
    </row>
    <row r="2037" spans="1:9">
      <c r="A2037" t="n">
        <v>24369</v>
      </c>
      <c r="B2037" s="38" t="n">
        <v>28</v>
      </c>
    </row>
    <row r="2038" spans="1:9">
      <c r="A2038" t="s">
        <v>4</v>
      </c>
      <c r="B2038" s="4" t="s">
        <v>5</v>
      </c>
      <c r="C2038" s="4" t="s">
        <v>13</v>
      </c>
    </row>
    <row r="2039" spans="1:9">
      <c r="A2039" t="n">
        <v>24370</v>
      </c>
      <c r="B2039" s="47" t="n">
        <v>23</v>
      </c>
      <c r="C2039" s="7" t="n">
        <v>10</v>
      </c>
    </row>
    <row r="2040" spans="1:9">
      <c r="A2040" t="s">
        <v>4</v>
      </c>
      <c r="B2040" s="4" t="s">
        <v>5</v>
      </c>
      <c r="C2040" s="4" t="s">
        <v>13</v>
      </c>
      <c r="D2040" s="4" t="s">
        <v>6</v>
      </c>
    </row>
    <row r="2041" spans="1:9">
      <c r="A2041" t="n">
        <v>24372</v>
      </c>
      <c r="B2041" s="11" t="n">
        <v>2</v>
      </c>
      <c r="C2041" s="7" t="n">
        <v>10</v>
      </c>
      <c r="D2041" s="7" t="s">
        <v>125</v>
      </c>
    </row>
    <row r="2042" spans="1:9">
      <c r="A2042" t="s">
        <v>4</v>
      </c>
      <c r="B2042" s="4" t="s">
        <v>5</v>
      </c>
      <c r="C2042" s="4" t="s">
        <v>13</v>
      </c>
    </row>
    <row r="2043" spans="1:9">
      <c r="A2043" t="n">
        <v>24395</v>
      </c>
      <c r="B2043" s="8" t="n">
        <v>74</v>
      </c>
      <c r="C2043" s="7" t="n">
        <v>46</v>
      </c>
    </row>
    <row r="2044" spans="1:9">
      <c r="A2044" t="s">
        <v>4</v>
      </c>
      <c r="B2044" s="4" t="s">
        <v>5</v>
      </c>
      <c r="C2044" s="4" t="s">
        <v>13</v>
      </c>
    </row>
    <row r="2045" spans="1:9">
      <c r="A2045" t="n">
        <v>24397</v>
      </c>
      <c r="B2045" s="8" t="n">
        <v>74</v>
      </c>
      <c r="C2045" s="7" t="n">
        <v>54</v>
      </c>
    </row>
    <row r="2046" spans="1:9">
      <c r="A2046" t="s">
        <v>4</v>
      </c>
      <c r="B2046" s="4" t="s">
        <v>5</v>
      </c>
    </row>
    <row r="2047" spans="1:9">
      <c r="A2047" t="n">
        <v>24399</v>
      </c>
      <c r="B2047" s="5" t="n">
        <v>1</v>
      </c>
    </row>
    <row r="2048" spans="1:9" s="3" customFormat="1" customHeight="0">
      <c r="A2048" s="3" t="s">
        <v>2</v>
      </c>
      <c r="B2048" s="3" t="s">
        <v>253</v>
      </c>
    </row>
    <row r="2049" spans="1:6">
      <c r="A2049" t="s">
        <v>4</v>
      </c>
      <c r="B2049" s="4" t="s">
        <v>5</v>
      </c>
      <c r="C2049" s="4" t="s">
        <v>13</v>
      </c>
      <c r="D2049" s="4" t="s">
        <v>10</v>
      </c>
      <c r="E2049" s="4" t="s">
        <v>13</v>
      </c>
      <c r="F2049" s="4" t="s">
        <v>13</v>
      </c>
      <c r="G2049" s="4" t="s">
        <v>13</v>
      </c>
      <c r="H2049" s="4" t="s">
        <v>10</v>
      </c>
      <c r="I2049" s="4" t="s">
        <v>26</v>
      </c>
      <c r="J2049" s="4" t="s">
        <v>10</v>
      </c>
      <c r="K2049" s="4" t="s">
        <v>26</v>
      </c>
      <c r="L2049" s="4" t="s">
        <v>26</v>
      </c>
    </row>
    <row r="2050" spans="1:6">
      <c r="A2050" t="n">
        <v>24400</v>
      </c>
      <c r="B2050" s="51" t="n">
        <v>6</v>
      </c>
      <c r="C2050" s="7" t="n">
        <v>33</v>
      </c>
      <c r="D2050" s="7" t="n">
        <v>65534</v>
      </c>
      <c r="E2050" s="7" t="n">
        <v>9</v>
      </c>
      <c r="F2050" s="7" t="n">
        <v>1</v>
      </c>
      <c r="G2050" s="7" t="n">
        <v>2</v>
      </c>
      <c r="H2050" s="7" t="n">
        <v>1</v>
      </c>
      <c r="I2050" s="14" t="n">
        <f t="normal" ca="1">A2052</f>
        <v>0</v>
      </c>
      <c r="J2050" s="7" t="n">
        <v>3</v>
      </c>
      <c r="K2050" s="14" t="n">
        <f t="normal" ca="1">A2064</f>
        <v>0</v>
      </c>
      <c r="L2050" s="14" t="n">
        <f t="normal" ca="1">A2076</f>
        <v>0</v>
      </c>
    </row>
    <row r="2051" spans="1:6">
      <c r="A2051" t="s">
        <v>4</v>
      </c>
      <c r="B2051" s="4" t="s">
        <v>5</v>
      </c>
      <c r="C2051" s="4" t="s">
        <v>10</v>
      </c>
      <c r="D2051" s="4" t="s">
        <v>27</v>
      </c>
      <c r="E2051" s="4" t="s">
        <v>27</v>
      </c>
      <c r="F2051" s="4" t="s">
        <v>27</v>
      </c>
      <c r="G2051" s="4" t="s">
        <v>27</v>
      </c>
    </row>
    <row r="2052" spans="1:6">
      <c r="A2052" t="n">
        <v>24423</v>
      </c>
      <c r="B2052" s="57" t="n">
        <v>46</v>
      </c>
      <c r="C2052" s="7" t="n">
        <v>65534</v>
      </c>
      <c r="D2052" s="7" t="n">
        <v>-438.649993896484</v>
      </c>
      <c r="E2052" s="7" t="n">
        <v>21.9500007629395</v>
      </c>
      <c r="F2052" s="7" t="n">
        <v>451.140014648438</v>
      </c>
      <c r="G2052" s="7" t="n">
        <v>110.400001525879</v>
      </c>
    </row>
    <row r="2053" spans="1:6">
      <c r="A2053" t="s">
        <v>4</v>
      </c>
      <c r="B2053" s="4" t="s">
        <v>5</v>
      </c>
      <c r="C2053" s="4" t="s">
        <v>13</v>
      </c>
      <c r="D2053" s="4" t="s">
        <v>10</v>
      </c>
      <c r="E2053" s="4" t="s">
        <v>13</v>
      </c>
      <c r="F2053" s="4" t="s">
        <v>6</v>
      </c>
      <c r="G2053" s="4" t="s">
        <v>6</v>
      </c>
      <c r="H2053" s="4" t="s">
        <v>6</v>
      </c>
      <c r="I2053" s="4" t="s">
        <v>6</v>
      </c>
      <c r="J2053" s="4" t="s">
        <v>6</v>
      </c>
      <c r="K2053" s="4" t="s">
        <v>6</v>
      </c>
      <c r="L2053" s="4" t="s">
        <v>6</v>
      </c>
      <c r="M2053" s="4" t="s">
        <v>6</v>
      </c>
      <c r="N2053" s="4" t="s">
        <v>6</v>
      </c>
      <c r="O2053" s="4" t="s">
        <v>6</v>
      </c>
      <c r="P2053" s="4" t="s">
        <v>6</v>
      </c>
      <c r="Q2053" s="4" t="s">
        <v>6</v>
      </c>
      <c r="R2053" s="4" t="s">
        <v>6</v>
      </c>
      <c r="S2053" s="4" t="s">
        <v>6</v>
      </c>
      <c r="T2053" s="4" t="s">
        <v>6</v>
      </c>
      <c r="U2053" s="4" t="s">
        <v>6</v>
      </c>
    </row>
    <row r="2054" spans="1:6">
      <c r="A2054" t="n">
        <v>24442</v>
      </c>
      <c r="B2054" s="63" t="n">
        <v>36</v>
      </c>
      <c r="C2054" s="7" t="n">
        <v>8</v>
      </c>
      <c r="D2054" s="7" t="n">
        <v>65534</v>
      </c>
      <c r="E2054" s="7" t="n">
        <v>0</v>
      </c>
      <c r="F2054" s="7" t="s">
        <v>254</v>
      </c>
      <c r="G2054" s="7" t="s">
        <v>21</v>
      </c>
      <c r="H2054" s="7" t="s">
        <v>21</v>
      </c>
      <c r="I2054" s="7" t="s">
        <v>21</v>
      </c>
      <c r="J2054" s="7" t="s">
        <v>21</v>
      </c>
      <c r="K2054" s="7" t="s">
        <v>21</v>
      </c>
      <c r="L2054" s="7" t="s">
        <v>21</v>
      </c>
      <c r="M2054" s="7" t="s">
        <v>21</v>
      </c>
      <c r="N2054" s="7" t="s">
        <v>21</v>
      </c>
      <c r="O2054" s="7" t="s">
        <v>21</v>
      </c>
      <c r="P2054" s="7" t="s">
        <v>21</v>
      </c>
      <c r="Q2054" s="7" t="s">
        <v>21</v>
      </c>
      <c r="R2054" s="7" t="s">
        <v>21</v>
      </c>
      <c r="S2054" s="7" t="s">
        <v>21</v>
      </c>
      <c r="T2054" s="7" t="s">
        <v>21</v>
      </c>
      <c r="U2054" s="7" t="s">
        <v>21</v>
      </c>
    </row>
    <row r="2055" spans="1:6">
      <c r="A2055" t="s">
        <v>4</v>
      </c>
      <c r="B2055" s="4" t="s">
        <v>5</v>
      </c>
      <c r="C2055" s="4" t="s">
        <v>10</v>
      </c>
      <c r="D2055" s="4" t="s">
        <v>13</v>
      </c>
      <c r="E2055" s="4" t="s">
        <v>13</v>
      </c>
      <c r="F2055" s="4" t="s">
        <v>6</v>
      </c>
    </row>
    <row r="2056" spans="1:6">
      <c r="A2056" t="n">
        <v>24472</v>
      </c>
      <c r="B2056" s="67" t="n">
        <v>47</v>
      </c>
      <c r="C2056" s="7" t="n">
        <v>65534</v>
      </c>
      <c r="D2056" s="7" t="n">
        <v>0</v>
      </c>
      <c r="E2056" s="7" t="n">
        <v>0</v>
      </c>
      <c r="F2056" s="7" t="s">
        <v>255</v>
      </c>
    </row>
    <row r="2057" spans="1:6">
      <c r="A2057" t="s">
        <v>4</v>
      </c>
      <c r="B2057" s="4" t="s">
        <v>5</v>
      </c>
      <c r="C2057" s="4" t="s">
        <v>10</v>
      </c>
      <c r="D2057" s="4" t="s">
        <v>13</v>
      </c>
      <c r="E2057" s="4" t="s">
        <v>6</v>
      </c>
      <c r="F2057" s="4" t="s">
        <v>27</v>
      </c>
      <c r="G2057" s="4" t="s">
        <v>27</v>
      </c>
      <c r="H2057" s="4" t="s">
        <v>27</v>
      </c>
    </row>
    <row r="2058" spans="1:6">
      <c r="A2058" t="n">
        <v>24493</v>
      </c>
      <c r="B2058" s="64" t="n">
        <v>48</v>
      </c>
      <c r="C2058" s="7" t="n">
        <v>65534</v>
      </c>
      <c r="D2058" s="7" t="n">
        <v>0</v>
      </c>
      <c r="E2058" s="7" t="s">
        <v>254</v>
      </c>
      <c r="F2058" s="7" t="n">
        <v>0</v>
      </c>
      <c r="G2058" s="7" t="n">
        <v>1</v>
      </c>
      <c r="H2058" s="7" t="n">
        <v>0</v>
      </c>
    </row>
    <row r="2059" spans="1:6">
      <c r="A2059" t="s">
        <v>4</v>
      </c>
      <c r="B2059" s="4" t="s">
        <v>5</v>
      </c>
      <c r="C2059" s="4" t="s">
        <v>10</v>
      </c>
      <c r="D2059" s="4" t="s">
        <v>9</v>
      </c>
    </row>
    <row r="2060" spans="1:6">
      <c r="A2060" t="n">
        <v>24519</v>
      </c>
      <c r="B2060" s="61" t="n">
        <v>43</v>
      </c>
      <c r="C2060" s="7" t="n">
        <v>65534</v>
      </c>
      <c r="D2060" s="7" t="n">
        <v>64</v>
      </c>
    </row>
    <row r="2061" spans="1:6">
      <c r="A2061" t="s">
        <v>4</v>
      </c>
      <c r="B2061" s="4" t="s">
        <v>5</v>
      </c>
      <c r="C2061" s="4" t="s">
        <v>26</v>
      </c>
    </row>
    <row r="2062" spans="1:6">
      <c r="A2062" t="n">
        <v>24526</v>
      </c>
      <c r="B2062" s="16" t="n">
        <v>3</v>
      </c>
      <c r="C2062" s="14" t="n">
        <f t="normal" ca="1">A2076</f>
        <v>0</v>
      </c>
    </row>
    <row r="2063" spans="1:6">
      <c r="A2063" t="s">
        <v>4</v>
      </c>
      <c r="B2063" s="4" t="s">
        <v>5</v>
      </c>
      <c r="C2063" s="4" t="s">
        <v>10</v>
      </c>
      <c r="D2063" s="4" t="s">
        <v>27</v>
      </c>
      <c r="E2063" s="4" t="s">
        <v>27</v>
      </c>
      <c r="F2063" s="4" t="s">
        <v>27</v>
      </c>
      <c r="G2063" s="4" t="s">
        <v>27</v>
      </c>
    </row>
    <row r="2064" spans="1:6">
      <c r="A2064" t="n">
        <v>24531</v>
      </c>
      <c r="B2064" s="57" t="n">
        <v>46</v>
      </c>
      <c r="C2064" s="7" t="n">
        <v>65534</v>
      </c>
      <c r="D2064" s="7" t="n">
        <v>-405.160003662109</v>
      </c>
      <c r="E2064" s="7" t="n">
        <v>22.2299995422363</v>
      </c>
      <c r="F2064" s="7" t="n">
        <v>449.630004882813</v>
      </c>
      <c r="G2064" s="7" t="n">
        <v>45.5</v>
      </c>
    </row>
    <row r="2065" spans="1:21">
      <c r="A2065" t="s">
        <v>4</v>
      </c>
      <c r="B2065" s="4" t="s">
        <v>5</v>
      </c>
      <c r="C2065" s="4" t="s">
        <v>13</v>
      </c>
      <c r="D2065" s="4" t="s">
        <v>10</v>
      </c>
      <c r="E2065" s="4" t="s">
        <v>13</v>
      </c>
      <c r="F2065" s="4" t="s">
        <v>6</v>
      </c>
      <c r="G2065" s="4" t="s">
        <v>6</v>
      </c>
      <c r="H2065" s="4" t="s">
        <v>6</v>
      </c>
      <c r="I2065" s="4" t="s">
        <v>6</v>
      </c>
      <c r="J2065" s="4" t="s">
        <v>6</v>
      </c>
      <c r="K2065" s="4" t="s">
        <v>6</v>
      </c>
      <c r="L2065" s="4" t="s">
        <v>6</v>
      </c>
      <c r="M2065" s="4" t="s">
        <v>6</v>
      </c>
      <c r="N2065" s="4" t="s">
        <v>6</v>
      </c>
      <c r="O2065" s="4" t="s">
        <v>6</v>
      </c>
      <c r="P2065" s="4" t="s">
        <v>6</v>
      </c>
      <c r="Q2065" s="4" t="s">
        <v>6</v>
      </c>
      <c r="R2065" s="4" t="s">
        <v>6</v>
      </c>
      <c r="S2065" s="4" t="s">
        <v>6</v>
      </c>
      <c r="T2065" s="4" t="s">
        <v>6</v>
      </c>
      <c r="U2065" s="4" t="s">
        <v>6</v>
      </c>
    </row>
    <row r="2066" spans="1:21">
      <c r="A2066" t="n">
        <v>24550</v>
      </c>
      <c r="B2066" s="63" t="n">
        <v>36</v>
      </c>
      <c r="C2066" s="7" t="n">
        <v>8</v>
      </c>
      <c r="D2066" s="7" t="n">
        <v>65534</v>
      </c>
      <c r="E2066" s="7" t="n">
        <v>0</v>
      </c>
      <c r="F2066" s="7" t="s">
        <v>254</v>
      </c>
      <c r="G2066" s="7" t="s">
        <v>21</v>
      </c>
      <c r="H2066" s="7" t="s">
        <v>21</v>
      </c>
      <c r="I2066" s="7" t="s">
        <v>21</v>
      </c>
      <c r="J2066" s="7" t="s">
        <v>21</v>
      </c>
      <c r="K2066" s="7" t="s">
        <v>21</v>
      </c>
      <c r="L2066" s="7" t="s">
        <v>21</v>
      </c>
      <c r="M2066" s="7" t="s">
        <v>21</v>
      </c>
      <c r="N2066" s="7" t="s">
        <v>21</v>
      </c>
      <c r="O2066" s="7" t="s">
        <v>21</v>
      </c>
      <c r="P2066" s="7" t="s">
        <v>21</v>
      </c>
      <c r="Q2066" s="7" t="s">
        <v>21</v>
      </c>
      <c r="R2066" s="7" t="s">
        <v>21</v>
      </c>
      <c r="S2066" s="7" t="s">
        <v>21</v>
      </c>
      <c r="T2066" s="7" t="s">
        <v>21</v>
      </c>
      <c r="U2066" s="7" t="s">
        <v>21</v>
      </c>
    </row>
    <row r="2067" spans="1:21">
      <c r="A2067" t="s">
        <v>4</v>
      </c>
      <c r="B2067" s="4" t="s">
        <v>5</v>
      </c>
      <c r="C2067" s="4" t="s">
        <v>10</v>
      </c>
      <c r="D2067" s="4" t="s">
        <v>13</v>
      </c>
      <c r="E2067" s="4" t="s">
        <v>13</v>
      </c>
      <c r="F2067" s="4" t="s">
        <v>6</v>
      </c>
    </row>
    <row r="2068" spans="1:21">
      <c r="A2068" t="n">
        <v>24580</v>
      </c>
      <c r="B2068" s="67" t="n">
        <v>47</v>
      </c>
      <c r="C2068" s="7" t="n">
        <v>65534</v>
      </c>
      <c r="D2068" s="7" t="n">
        <v>0</v>
      </c>
      <c r="E2068" s="7" t="n">
        <v>0</v>
      </c>
      <c r="F2068" s="7" t="s">
        <v>255</v>
      </c>
    </row>
    <row r="2069" spans="1:21">
      <c r="A2069" t="s">
        <v>4</v>
      </c>
      <c r="B2069" s="4" t="s">
        <v>5</v>
      </c>
      <c r="C2069" s="4" t="s">
        <v>10</v>
      </c>
      <c r="D2069" s="4" t="s">
        <v>13</v>
      </c>
      <c r="E2069" s="4" t="s">
        <v>6</v>
      </c>
      <c r="F2069" s="4" t="s">
        <v>27</v>
      </c>
      <c r="G2069" s="4" t="s">
        <v>27</v>
      </c>
      <c r="H2069" s="4" t="s">
        <v>27</v>
      </c>
    </row>
    <row r="2070" spans="1:21">
      <c r="A2070" t="n">
        <v>24601</v>
      </c>
      <c r="B2070" s="64" t="n">
        <v>48</v>
      </c>
      <c r="C2070" s="7" t="n">
        <v>65534</v>
      </c>
      <c r="D2070" s="7" t="n">
        <v>0</v>
      </c>
      <c r="E2070" s="7" t="s">
        <v>254</v>
      </c>
      <c r="F2070" s="7" t="n">
        <v>0</v>
      </c>
      <c r="G2070" s="7" t="n">
        <v>1</v>
      </c>
      <c r="H2070" s="7" t="n">
        <v>0</v>
      </c>
    </row>
    <row r="2071" spans="1:21">
      <c r="A2071" t="s">
        <v>4</v>
      </c>
      <c r="B2071" s="4" t="s">
        <v>5</v>
      </c>
      <c r="C2071" s="4" t="s">
        <v>10</v>
      </c>
      <c r="D2071" s="4" t="s">
        <v>9</v>
      </c>
    </row>
    <row r="2072" spans="1:21">
      <c r="A2072" t="n">
        <v>24627</v>
      </c>
      <c r="B2072" s="61" t="n">
        <v>43</v>
      </c>
      <c r="C2072" s="7" t="n">
        <v>65534</v>
      </c>
      <c r="D2072" s="7" t="n">
        <v>64</v>
      </c>
    </row>
    <row r="2073" spans="1:21">
      <c r="A2073" t="s">
        <v>4</v>
      </c>
      <c r="B2073" s="4" t="s">
        <v>5</v>
      </c>
      <c r="C2073" s="4" t="s">
        <v>26</v>
      </c>
    </row>
    <row r="2074" spans="1:21">
      <c r="A2074" t="n">
        <v>24634</v>
      </c>
      <c r="B2074" s="16" t="n">
        <v>3</v>
      </c>
      <c r="C2074" s="14" t="n">
        <f t="normal" ca="1">A2076</f>
        <v>0</v>
      </c>
    </row>
    <row r="2075" spans="1:21">
      <c r="A2075" t="s">
        <v>4</v>
      </c>
      <c r="B2075" s="4" t="s">
        <v>5</v>
      </c>
    </row>
    <row r="2076" spans="1:21">
      <c r="A2076" t="n">
        <v>24639</v>
      </c>
      <c r="B2076" s="5" t="n">
        <v>1</v>
      </c>
    </row>
    <row r="2077" spans="1:21" s="3" customFormat="1" customHeight="0">
      <c r="A2077" s="3" t="s">
        <v>2</v>
      </c>
      <c r="B2077" s="3" t="s">
        <v>256</v>
      </c>
    </row>
    <row r="2078" spans="1:21">
      <c r="A2078" t="s">
        <v>4</v>
      </c>
      <c r="B2078" s="4" t="s">
        <v>5</v>
      </c>
      <c r="C2078" s="4" t="s">
        <v>13</v>
      </c>
      <c r="D2078" s="4" t="s">
        <v>10</v>
      </c>
      <c r="E2078" s="4" t="s">
        <v>13</v>
      </c>
      <c r="F2078" s="4" t="s">
        <v>26</v>
      </c>
    </row>
    <row r="2079" spans="1:21">
      <c r="A2079" t="n">
        <v>24640</v>
      </c>
      <c r="B2079" s="13" t="n">
        <v>5</v>
      </c>
      <c r="C2079" s="7" t="n">
        <v>30</v>
      </c>
      <c r="D2079" s="7" t="n">
        <v>10225</v>
      </c>
      <c r="E2079" s="7" t="n">
        <v>1</v>
      </c>
      <c r="F2079" s="14" t="n">
        <f t="normal" ca="1">A2083</f>
        <v>0</v>
      </c>
    </row>
    <row r="2080" spans="1:21">
      <c r="A2080" t="s">
        <v>4</v>
      </c>
      <c r="B2080" s="4" t="s">
        <v>5</v>
      </c>
      <c r="C2080" s="4" t="s">
        <v>26</v>
      </c>
    </row>
    <row r="2081" spans="1:21">
      <c r="A2081" t="n">
        <v>24649</v>
      </c>
      <c r="B2081" s="16" t="n">
        <v>3</v>
      </c>
      <c r="C2081" s="14" t="n">
        <f t="normal" ca="1">A2189</f>
        <v>0</v>
      </c>
    </row>
    <row r="2082" spans="1:21">
      <c r="A2082" t="s">
        <v>4</v>
      </c>
      <c r="B2082" s="4" t="s">
        <v>5</v>
      </c>
      <c r="C2082" s="4" t="s">
        <v>13</v>
      </c>
      <c r="D2082" s="4" t="s">
        <v>10</v>
      </c>
      <c r="E2082" s="4" t="s">
        <v>13</v>
      </c>
      <c r="F2082" s="4" t="s">
        <v>26</v>
      </c>
    </row>
    <row r="2083" spans="1:21">
      <c r="A2083" t="n">
        <v>24654</v>
      </c>
      <c r="B2083" s="13" t="n">
        <v>5</v>
      </c>
      <c r="C2083" s="7" t="n">
        <v>30</v>
      </c>
      <c r="D2083" s="7" t="n">
        <v>9724</v>
      </c>
      <c r="E2083" s="7" t="n">
        <v>1</v>
      </c>
      <c r="F2083" s="14" t="n">
        <f t="normal" ca="1">A2087</f>
        <v>0</v>
      </c>
    </row>
    <row r="2084" spans="1:21">
      <c r="A2084" t="s">
        <v>4</v>
      </c>
      <c r="B2084" s="4" t="s">
        <v>5</v>
      </c>
      <c r="C2084" s="4" t="s">
        <v>26</v>
      </c>
    </row>
    <row r="2085" spans="1:21">
      <c r="A2085" t="n">
        <v>24663</v>
      </c>
      <c r="B2085" s="16" t="n">
        <v>3</v>
      </c>
      <c r="C2085" s="14" t="n">
        <f t="normal" ca="1">A2189</f>
        <v>0</v>
      </c>
    </row>
    <row r="2086" spans="1:21">
      <c r="A2086" t="s">
        <v>4</v>
      </c>
      <c r="B2086" s="4" t="s">
        <v>5</v>
      </c>
      <c r="C2086" s="4" t="s">
        <v>13</v>
      </c>
      <c r="D2086" s="4" t="s">
        <v>10</v>
      </c>
      <c r="E2086" s="4" t="s">
        <v>13</v>
      </c>
      <c r="F2086" s="4" t="s">
        <v>26</v>
      </c>
    </row>
    <row r="2087" spans="1:21">
      <c r="A2087" t="n">
        <v>24668</v>
      </c>
      <c r="B2087" s="13" t="n">
        <v>5</v>
      </c>
      <c r="C2087" s="7" t="n">
        <v>30</v>
      </c>
      <c r="D2087" s="7" t="n">
        <v>9721</v>
      </c>
      <c r="E2087" s="7" t="n">
        <v>1</v>
      </c>
      <c r="F2087" s="14" t="n">
        <f t="normal" ca="1">A2091</f>
        <v>0</v>
      </c>
    </row>
    <row r="2088" spans="1:21">
      <c r="A2088" t="s">
        <v>4</v>
      </c>
      <c r="B2088" s="4" t="s">
        <v>5</v>
      </c>
      <c r="C2088" s="4" t="s">
        <v>26</v>
      </c>
    </row>
    <row r="2089" spans="1:21">
      <c r="A2089" t="n">
        <v>24677</v>
      </c>
      <c r="B2089" s="16" t="n">
        <v>3</v>
      </c>
      <c r="C2089" s="14" t="n">
        <f t="normal" ca="1">A2189</f>
        <v>0</v>
      </c>
    </row>
    <row r="2090" spans="1:21">
      <c r="A2090" t="s">
        <v>4</v>
      </c>
      <c r="B2090" s="4" t="s">
        <v>5</v>
      </c>
      <c r="C2090" s="4" t="s">
        <v>13</v>
      </c>
      <c r="D2090" s="4" t="s">
        <v>10</v>
      </c>
      <c r="E2090" s="4" t="s">
        <v>13</v>
      </c>
      <c r="F2090" s="4" t="s">
        <v>26</v>
      </c>
    </row>
    <row r="2091" spans="1:21">
      <c r="A2091" t="n">
        <v>24682</v>
      </c>
      <c r="B2091" s="13" t="n">
        <v>5</v>
      </c>
      <c r="C2091" s="7" t="n">
        <v>30</v>
      </c>
      <c r="D2091" s="7" t="n">
        <v>9712</v>
      </c>
      <c r="E2091" s="7" t="n">
        <v>1</v>
      </c>
      <c r="F2091" s="14" t="n">
        <f t="normal" ca="1">A2155</f>
        <v>0</v>
      </c>
    </row>
    <row r="2092" spans="1:21">
      <c r="A2092" t="s">
        <v>4</v>
      </c>
      <c r="B2092" s="4" t="s">
        <v>5</v>
      </c>
      <c r="C2092" s="4" t="s">
        <v>13</v>
      </c>
      <c r="D2092" s="4" t="s">
        <v>10</v>
      </c>
      <c r="E2092" s="4" t="s">
        <v>13</v>
      </c>
      <c r="F2092" s="4" t="s">
        <v>13</v>
      </c>
      <c r="G2092" s="4" t="s">
        <v>26</v>
      </c>
    </row>
    <row r="2093" spans="1:21">
      <c r="A2093" t="n">
        <v>24691</v>
      </c>
      <c r="B2093" s="13" t="n">
        <v>5</v>
      </c>
      <c r="C2093" s="7" t="n">
        <v>30</v>
      </c>
      <c r="D2093" s="7" t="n">
        <v>3</v>
      </c>
      <c r="E2093" s="7" t="n">
        <v>8</v>
      </c>
      <c r="F2093" s="7" t="n">
        <v>1</v>
      </c>
      <c r="G2093" s="14" t="n">
        <f t="normal" ca="1">A2139</f>
        <v>0</v>
      </c>
    </row>
    <row r="2094" spans="1:21">
      <c r="A2094" t="s">
        <v>4</v>
      </c>
      <c r="B2094" s="4" t="s">
        <v>5</v>
      </c>
      <c r="C2094" s="4" t="s">
        <v>10</v>
      </c>
      <c r="D2094" s="4" t="s">
        <v>13</v>
      </c>
      <c r="E2094" s="4" t="s">
        <v>13</v>
      </c>
      <c r="F2094" s="4" t="s">
        <v>6</v>
      </c>
    </row>
    <row r="2095" spans="1:21">
      <c r="A2095" t="n">
        <v>24701</v>
      </c>
      <c r="B2095" s="18" t="n">
        <v>20</v>
      </c>
      <c r="C2095" s="7" t="n">
        <v>65534</v>
      </c>
      <c r="D2095" s="7" t="n">
        <v>3</v>
      </c>
      <c r="E2095" s="7" t="n">
        <v>10</v>
      </c>
      <c r="F2095" s="7" t="s">
        <v>184</v>
      </c>
    </row>
    <row r="2096" spans="1:21">
      <c r="A2096" t="s">
        <v>4</v>
      </c>
      <c r="B2096" s="4" t="s">
        <v>5</v>
      </c>
      <c r="C2096" s="4" t="s">
        <v>10</v>
      </c>
    </row>
    <row r="2097" spans="1:7">
      <c r="A2097" t="n">
        <v>24722</v>
      </c>
      <c r="B2097" s="43" t="n">
        <v>16</v>
      </c>
      <c r="C2097" s="7" t="n">
        <v>0</v>
      </c>
    </row>
    <row r="2098" spans="1:7">
      <c r="A2098" t="s">
        <v>4</v>
      </c>
      <c r="B2098" s="4" t="s">
        <v>5</v>
      </c>
      <c r="C2098" s="4" t="s">
        <v>13</v>
      </c>
      <c r="D2098" s="4" t="s">
        <v>9</v>
      </c>
    </row>
    <row r="2099" spans="1:7">
      <c r="A2099" t="n">
        <v>24725</v>
      </c>
      <c r="B2099" s="8" t="n">
        <v>74</v>
      </c>
      <c r="C2099" s="7" t="n">
        <v>48</v>
      </c>
      <c r="D2099" s="7" t="n">
        <v>1088</v>
      </c>
    </row>
    <row r="2100" spans="1:7">
      <c r="A2100" t="s">
        <v>4</v>
      </c>
      <c r="B2100" s="4" t="s">
        <v>5</v>
      </c>
      <c r="C2100" s="4" t="s">
        <v>13</v>
      </c>
      <c r="D2100" s="4" t="s">
        <v>10</v>
      </c>
    </row>
    <row r="2101" spans="1:7">
      <c r="A2101" t="n">
        <v>24731</v>
      </c>
      <c r="B2101" s="35" t="n">
        <v>22</v>
      </c>
      <c r="C2101" s="7" t="n">
        <v>10</v>
      </c>
      <c r="D2101" s="7" t="n">
        <v>0</v>
      </c>
    </row>
    <row r="2102" spans="1:7">
      <c r="A2102" t="s">
        <v>4</v>
      </c>
      <c r="B2102" s="4" t="s">
        <v>5</v>
      </c>
      <c r="C2102" s="4" t="s">
        <v>10</v>
      </c>
      <c r="D2102" s="4" t="s">
        <v>10</v>
      </c>
      <c r="E2102" s="4" t="s">
        <v>10</v>
      </c>
    </row>
    <row r="2103" spans="1:7">
      <c r="A2103" t="n">
        <v>24735</v>
      </c>
      <c r="B2103" s="66" t="n">
        <v>61</v>
      </c>
      <c r="C2103" s="7" t="n">
        <v>65534</v>
      </c>
      <c r="D2103" s="7" t="n">
        <v>5308</v>
      </c>
      <c r="E2103" s="7" t="n">
        <v>1000</v>
      </c>
    </row>
    <row r="2104" spans="1:7">
      <c r="A2104" t="s">
        <v>4</v>
      </c>
      <c r="B2104" s="4" t="s">
        <v>5</v>
      </c>
      <c r="C2104" s="4" t="s">
        <v>13</v>
      </c>
      <c r="D2104" s="4" t="s">
        <v>10</v>
      </c>
      <c r="E2104" s="4" t="s">
        <v>6</v>
      </c>
    </row>
    <row r="2105" spans="1:7">
      <c r="A2105" t="n">
        <v>24742</v>
      </c>
      <c r="B2105" s="42" t="n">
        <v>51</v>
      </c>
      <c r="C2105" s="7" t="n">
        <v>4</v>
      </c>
      <c r="D2105" s="7" t="n">
        <v>65534</v>
      </c>
      <c r="E2105" s="7" t="s">
        <v>106</v>
      </c>
    </row>
    <row r="2106" spans="1:7">
      <c r="A2106" t="s">
        <v>4</v>
      </c>
      <c r="B2106" s="4" t="s">
        <v>5</v>
      </c>
      <c r="C2106" s="4" t="s">
        <v>10</v>
      </c>
    </row>
    <row r="2107" spans="1:7">
      <c r="A2107" t="n">
        <v>24755</v>
      </c>
      <c r="B2107" s="43" t="n">
        <v>16</v>
      </c>
      <c r="C2107" s="7" t="n">
        <v>0</v>
      </c>
    </row>
    <row r="2108" spans="1:7">
      <c r="A2108" t="s">
        <v>4</v>
      </c>
      <c r="B2108" s="4" t="s">
        <v>5</v>
      </c>
      <c r="C2108" s="4" t="s">
        <v>10</v>
      </c>
      <c r="D2108" s="4" t="s">
        <v>104</v>
      </c>
      <c r="E2108" s="4" t="s">
        <v>13</v>
      </c>
      <c r="F2108" s="4" t="s">
        <v>13</v>
      </c>
      <c r="G2108" s="4" t="s">
        <v>104</v>
      </c>
      <c r="H2108" s="4" t="s">
        <v>13</v>
      </c>
      <c r="I2108" s="4" t="s">
        <v>13</v>
      </c>
    </row>
    <row r="2109" spans="1:7">
      <c r="A2109" t="n">
        <v>24758</v>
      </c>
      <c r="B2109" s="44" t="n">
        <v>26</v>
      </c>
      <c r="C2109" s="7" t="n">
        <v>65534</v>
      </c>
      <c r="D2109" s="7" t="s">
        <v>257</v>
      </c>
      <c r="E2109" s="7" t="n">
        <v>2</v>
      </c>
      <c r="F2109" s="7" t="n">
        <v>3</v>
      </c>
      <c r="G2109" s="7" t="s">
        <v>258</v>
      </c>
      <c r="H2109" s="7" t="n">
        <v>2</v>
      </c>
      <c r="I2109" s="7" t="n">
        <v>0</v>
      </c>
    </row>
    <row r="2110" spans="1:7">
      <c r="A2110" t="s">
        <v>4</v>
      </c>
      <c r="B2110" s="4" t="s">
        <v>5</v>
      </c>
    </row>
    <row r="2111" spans="1:7">
      <c r="A2111" t="n">
        <v>24930</v>
      </c>
      <c r="B2111" s="38" t="n">
        <v>28</v>
      </c>
    </row>
    <row r="2112" spans="1:7">
      <c r="A2112" t="s">
        <v>4</v>
      </c>
      <c r="B2112" s="4" t="s">
        <v>5</v>
      </c>
      <c r="C2112" s="4" t="s">
        <v>10</v>
      </c>
      <c r="D2112" s="4" t="s">
        <v>10</v>
      </c>
      <c r="E2112" s="4" t="s">
        <v>10</v>
      </c>
    </row>
    <row r="2113" spans="1:9">
      <c r="A2113" t="n">
        <v>24931</v>
      </c>
      <c r="B2113" s="66" t="n">
        <v>61</v>
      </c>
      <c r="C2113" s="7" t="n">
        <v>5308</v>
      </c>
      <c r="D2113" s="7" t="n">
        <v>65534</v>
      </c>
      <c r="E2113" s="7" t="n">
        <v>1000</v>
      </c>
    </row>
    <row r="2114" spans="1:9">
      <c r="A2114" t="s">
        <v>4</v>
      </c>
      <c r="B2114" s="4" t="s">
        <v>5</v>
      </c>
      <c r="C2114" s="4" t="s">
        <v>13</v>
      </c>
      <c r="D2114" s="4" t="s">
        <v>10</v>
      </c>
      <c r="E2114" s="4" t="s">
        <v>6</v>
      </c>
    </row>
    <row r="2115" spans="1:9">
      <c r="A2115" t="n">
        <v>24938</v>
      </c>
      <c r="B2115" s="42" t="n">
        <v>51</v>
      </c>
      <c r="C2115" s="7" t="n">
        <v>4</v>
      </c>
      <c r="D2115" s="7" t="n">
        <v>5308</v>
      </c>
      <c r="E2115" s="7" t="s">
        <v>106</v>
      </c>
    </row>
    <row r="2116" spans="1:9">
      <c r="A2116" t="s">
        <v>4</v>
      </c>
      <c r="B2116" s="4" t="s">
        <v>5</v>
      </c>
      <c r="C2116" s="4" t="s">
        <v>10</v>
      </c>
    </row>
    <row r="2117" spans="1:9">
      <c r="A2117" t="n">
        <v>24951</v>
      </c>
      <c r="B2117" s="43" t="n">
        <v>16</v>
      </c>
      <c r="C2117" s="7" t="n">
        <v>0</v>
      </c>
    </row>
    <row r="2118" spans="1:9">
      <c r="A2118" t="s">
        <v>4</v>
      </c>
      <c r="B2118" s="4" t="s">
        <v>5</v>
      </c>
      <c r="C2118" s="4" t="s">
        <v>10</v>
      </c>
      <c r="D2118" s="4" t="s">
        <v>104</v>
      </c>
      <c r="E2118" s="4" t="s">
        <v>13</v>
      </c>
      <c r="F2118" s="4" t="s">
        <v>13</v>
      </c>
      <c r="G2118" s="4" t="s">
        <v>104</v>
      </c>
      <c r="H2118" s="4" t="s">
        <v>13</v>
      </c>
      <c r="I2118" s="4" t="s">
        <v>13</v>
      </c>
    </row>
    <row r="2119" spans="1:9">
      <c r="A2119" t="n">
        <v>24954</v>
      </c>
      <c r="B2119" s="44" t="n">
        <v>26</v>
      </c>
      <c r="C2119" s="7" t="n">
        <v>5308</v>
      </c>
      <c r="D2119" s="7" t="s">
        <v>259</v>
      </c>
      <c r="E2119" s="7" t="n">
        <v>2</v>
      </c>
      <c r="F2119" s="7" t="n">
        <v>3</v>
      </c>
      <c r="G2119" s="7" t="s">
        <v>260</v>
      </c>
      <c r="H2119" s="7" t="n">
        <v>2</v>
      </c>
      <c r="I2119" s="7" t="n">
        <v>0</v>
      </c>
    </row>
    <row r="2120" spans="1:9">
      <c r="A2120" t="s">
        <v>4</v>
      </c>
      <c r="B2120" s="4" t="s">
        <v>5</v>
      </c>
    </row>
    <row r="2121" spans="1:9">
      <c r="A2121" t="n">
        <v>25071</v>
      </c>
      <c r="B2121" s="38" t="n">
        <v>28</v>
      </c>
    </row>
    <row r="2122" spans="1:9">
      <c r="A2122" t="s">
        <v>4</v>
      </c>
      <c r="B2122" s="4" t="s">
        <v>5</v>
      </c>
      <c r="C2122" s="4" t="s">
        <v>13</v>
      </c>
      <c r="D2122" s="4" t="s">
        <v>10</v>
      </c>
      <c r="E2122" s="4" t="s">
        <v>6</v>
      </c>
    </row>
    <row r="2123" spans="1:9">
      <c r="A2123" t="n">
        <v>25072</v>
      </c>
      <c r="B2123" s="42" t="n">
        <v>51</v>
      </c>
      <c r="C2123" s="7" t="n">
        <v>4</v>
      </c>
      <c r="D2123" s="7" t="n">
        <v>65534</v>
      </c>
      <c r="E2123" s="7" t="s">
        <v>106</v>
      </c>
    </row>
    <row r="2124" spans="1:9">
      <c r="A2124" t="s">
        <v>4</v>
      </c>
      <c r="B2124" s="4" t="s">
        <v>5</v>
      </c>
      <c r="C2124" s="4" t="s">
        <v>10</v>
      </c>
    </row>
    <row r="2125" spans="1:9">
      <c r="A2125" t="n">
        <v>25085</v>
      </c>
      <c r="B2125" s="43" t="n">
        <v>16</v>
      </c>
      <c r="C2125" s="7" t="n">
        <v>0</v>
      </c>
    </row>
    <row r="2126" spans="1:9">
      <c r="A2126" t="s">
        <v>4</v>
      </c>
      <c r="B2126" s="4" t="s">
        <v>5</v>
      </c>
      <c r="C2126" s="4" t="s">
        <v>10</v>
      </c>
      <c r="D2126" s="4" t="s">
        <v>104</v>
      </c>
      <c r="E2126" s="4" t="s">
        <v>13</v>
      </c>
      <c r="F2126" s="4" t="s">
        <v>13</v>
      </c>
    </row>
    <row r="2127" spans="1:9">
      <c r="A2127" t="n">
        <v>25088</v>
      </c>
      <c r="B2127" s="44" t="n">
        <v>26</v>
      </c>
      <c r="C2127" s="7" t="n">
        <v>65534</v>
      </c>
      <c r="D2127" s="7" t="s">
        <v>261</v>
      </c>
      <c r="E2127" s="7" t="n">
        <v>2</v>
      </c>
      <c r="F2127" s="7" t="n">
        <v>0</v>
      </c>
    </row>
    <row r="2128" spans="1:9">
      <c r="A2128" t="s">
        <v>4</v>
      </c>
      <c r="B2128" s="4" t="s">
        <v>5</v>
      </c>
    </row>
    <row r="2129" spans="1:9">
      <c r="A2129" t="n">
        <v>25147</v>
      </c>
      <c r="B2129" s="38" t="n">
        <v>28</v>
      </c>
    </row>
    <row r="2130" spans="1:9">
      <c r="A2130" t="s">
        <v>4</v>
      </c>
      <c r="B2130" s="4" t="s">
        <v>5</v>
      </c>
      <c r="C2130" s="4" t="s">
        <v>10</v>
      </c>
      <c r="D2130" s="4" t="s">
        <v>10</v>
      </c>
      <c r="E2130" s="4" t="s">
        <v>10</v>
      </c>
    </row>
    <row r="2131" spans="1:9">
      <c r="A2131" t="n">
        <v>25148</v>
      </c>
      <c r="B2131" s="66" t="n">
        <v>61</v>
      </c>
      <c r="C2131" s="7" t="n">
        <v>65534</v>
      </c>
      <c r="D2131" s="7" t="n">
        <v>65533</v>
      </c>
      <c r="E2131" s="7" t="n">
        <v>1000</v>
      </c>
    </row>
    <row r="2132" spans="1:9">
      <c r="A2132" t="s">
        <v>4</v>
      </c>
      <c r="B2132" s="4" t="s">
        <v>5</v>
      </c>
      <c r="C2132" s="4" t="s">
        <v>10</v>
      </c>
      <c r="D2132" s="4" t="s">
        <v>10</v>
      </c>
      <c r="E2132" s="4" t="s">
        <v>10</v>
      </c>
    </row>
    <row r="2133" spans="1:9">
      <c r="A2133" t="n">
        <v>25155</v>
      </c>
      <c r="B2133" s="66" t="n">
        <v>61</v>
      </c>
      <c r="C2133" s="7" t="n">
        <v>5308</v>
      </c>
      <c r="D2133" s="7" t="n">
        <v>65533</v>
      </c>
      <c r="E2133" s="7" t="n">
        <v>1000</v>
      </c>
    </row>
    <row r="2134" spans="1:9">
      <c r="A2134" t="s">
        <v>4</v>
      </c>
      <c r="B2134" s="4" t="s">
        <v>5</v>
      </c>
      <c r="C2134" s="4" t="s">
        <v>10</v>
      </c>
    </row>
    <row r="2135" spans="1:9">
      <c r="A2135" t="n">
        <v>25162</v>
      </c>
      <c r="B2135" s="10" t="n">
        <v>12</v>
      </c>
      <c r="C2135" s="7" t="n">
        <v>3</v>
      </c>
    </row>
    <row r="2136" spans="1:9">
      <c r="A2136" t="s">
        <v>4</v>
      </c>
      <c r="B2136" s="4" t="s">
        <v>5</v>
      </c>
      <c r="C2136" s="4" t="s">
        <v>26</v>
      </c>
    </row>
    <row r="2137" spans="1:9">
      <c r="A2137" t="n">
        <v>25165</v>
      </c>
      <c r="B2137" s="16" t="n">
        <v>3</v>
      </c>
      <c r="C2137" s="14" t="n">
        <f t="normal" ca="1">A2153</f>
        <v>0</v>
      </c>
    </row>
    <row r="2138" spans="1:9">
      <c r="A2138" t="s">
        <v>4</v>
      </c>
      <c r="B2138" s="4" t="s">
        <v>5</v>
      </c>
      <c r="C2138" s="4" t="s">
        <v>10</v>
      </c>
      <c r="D2138" s="4" t="s">
        <v>13</v>
      </c>
      <c r="E2138" s="4" t="s">
        <v>13</v>
      </c>
      <c r="F2138" s="4" t="s">
        <v>6</v>
      </c>
    </row>
    <row r="2139" spans="1:9">
      <c r="A2139" t="n">
        <v>25170</v>
      </c>
      <c r="B2139" s="18" t="n">
        <v>20</v>
      </c>
      <c r="C2139" s="7" t="n">
        <v>65534</v>
      </c>
      <c r="D2139" s="7" t="n">
        <v>3</v>
      </c>
      <c r="E2139" s="7" t="n">
        <v>10</v>
      </c>
      <c r="F2139" s="7" t="s">
        <v>184</v>
      </c>
    </row>
    <row r="2140" spans="1:9">
      <c r="A2140" t="s">
        <v>4</v>
      </c>
      <c r="B2140" s="4" t="s">
        <v>5</v>
      </c>
      <c r="C2140" s="4" t="s">
        <v>10</v>
      </c>
    </row>
    <row r="2141" spans="1:9">
      <c r="A2141" t="n">
        <v>25191</v>
      </c>
      <c r="B2141" s="43" t="n">
        <v>16</v>
      </c>
      <c r="C2141" s="7" t="n">
        <v>0</v>
      </c>
    </row>
    <row r="2142" spans="1:9">
      <c r="A2142" t="s">
        <v>4</v>
      </c>
      <c r="B2142" s="4" t="s">
        <v>5</v>
      </c>
      <c r="C2142" s="4" t="s">
        <v>13</v>
      </c>
      <c r="D2142" s="4" t="s">
        <v>10</v>
      </c>
    </row>
    <row r="2143" spans="1:9">
      <c r="A2143" t="n">
        <v>25194</v>
      </c>
      <c r="B2143" s="35" t="n">
        <v>22</v>
      </c>
      <c r="C2143" s="7" t="n">
        <v>10</v>
      </c>
      <c r="D2143" s="7" t="n">
        <v>0</v>
      </c>
    </row>
    <row r="2144" spans="1:9">
      <c r="A2144" t="s">
        <v>4</v>
      </c>
      <c r="B2144" s="4" t="s">
        <v>5</v>
      </c>
      <c r="C2144" s="4" t="s">
        <v>13</v>
      </c>
      <c r="D2144" s="4" t="s">
        <v>10</v>
      </c>
      <c r="E2144" s="4" t="s">
        <v>6</v>
      </c>
    </row>
    <row r="2145" spans="1:6">
      <c r="A2145" t="n">
        <v>25198</v>
      </c>
      <c r="B2145" s="42" t="n">
        <v>51</v>
      </c>
      <c r="C2145" s="7" t="n">
        <v>4</v>
      </c>
      <c r="D2145" s="7" t="n">
        <v>65534</v>
      </c>
      <c r="E2145" s="7" t="s">
        <v>106</v>
      </c>
    </row>
    <row r="2146" spans="1:6">
      <c r="A2146" t="s">
        <v>4</v>
      </c>
      <c r="B2146" s="4" t="s">
        <v>5</v>
      </c>
      <c r="C2146" s="4" t="s">
        <v>10</v>
      </c>
    </row>
    <row r="2147" spans="1:6">
      <c r="A2147" t="n">
        <v>25211</v>
      </c>
      <c r="B2147" s="43" t="n">
        <v>16</v>
      </c>
      <c r="C2147" s="7" t="n">
        <v>0</v>
      </c>
    </row>
    <row r="2148" spans="1:6">
      <c r="A2148" t="s">
        <v>4</v>
      </c>
      <c r="B2148" s="4" t="s">
        <v>5</v>
      </c>
      <c r="C2148" s="4" t="s">
        <v>10</v>
      </c>
      <c r="D2148" s="4" t="s">
        <v>104</v>
      </c>
      <c r="E2148" s="4" t="s">
        <v>13</v>
      </c>
      <c r="F2148" s="4" t="s">
        <v>13</v>
      </c>
      <c r="G2148" s="4" t="s">
        <v>104</v>
      </c>
      <c r="H2148" s="4" t="s">
        <v>13</v>
      </c>
      <c r="I2148" s="4" t="s">
        <v>13</v>
      </c>
    </row>
    <row r="2149" spans="1:6">
      <c r="A2149" t="n">
        <v>25214</v>
      </c>
      <c r="B2149" s="44" t="n">
        <v>26</v>
      </c>
      <c r="C2149" s="7" t="n">
        <v>65534</v>
      </c>
      <c r="D2149" s="7" t="s">
        <v>262</v>
      </c>
      <c r="E2149" s="7" t="n">
        <v>2</v>
      </c>
      <c r="F2149" s="7" t="n">
        <v>3</v>
      </c>
      <c r="G2149" s="7" t="s">
        <v>263</v>
      </c>
      <c r="H2149" s="7" t="n">
        <v>2</v>
      </c>
      <c r="I2149" s="7" t="n">
        <v>0</v>
      </c>
    </row>
    <row r="2150" spans="1:6">
      <c r="A2150" t="s">
        <v>4</v>
      </c>
      <c r="B2150" s="4" t="s">
        <v>5</v>
      </c>
    </row>
    <row r="2151" spans="1:6">
      <c r="A2151" t="n">
        <v>25372</v>
      </c>
      <c r="B2151" s="38" t="n">
        <v>28</v>
      </c>
    </row>
    <row r="2152" spans="1:6">
      <c r="A2152" t="s">
        <v>4</v>
      </c>
      <c r="B2152" s="4" t="s">
        <v>5</v>
      </c>
      <c r="C2152" s="4" t="s">
        <v>26</v>
      </c>
    </row>
    <row r="2153" spans="1:6">
      <c r="A2153" t="n">
        <v>25373</v>
      </c>
      <c r="B2153" s="16" t="n">
        <v>3</v>
      </c>
      <c r="C2153" s="14" t="n">
        <f t="normal" ca="1">A2189</f>
        <v>0</v>
      </c>
    </row>
    <row r="2154" spans="1:6">
      <c r="A2154" t="s">
        <v>4</v>
      </c>
      <c r="B2154" s="4" t="s">
        <v>5</v>
      </c>
      <c r="C2154" s="4" t="s">
        <v>13</v>
      </c>
      <c r="D2154" s="4" t="s">
        <v>10</v>
      </c>
      <c r="E2154" s="4" t="s">
        <v>13</v>
      </c>
      <c r="F2154" s="4" t="s">
        <v>26</v>
      </c>
    </row>
    <row r="2155" spans="1:6">
      <c r="A2155" t="n">
        <v>25378</v>
      </c>
      <c r="B2155" s="13" t="n">
        <v>5</v>
      </c>
      <c r="C2155" s="7" t="n">
        <v>30</v>
      </c>
      <c r="D2155" s="7" t="n">
        <v>8952</v>
      </c>
      <c r="E2155" s="7" t="n">
        <v>1</v>
      </c>
      <c r="F2155" s="14" t="n">
        <f t="normal" ca="1">A2159</f>
        <v>0</v>
      </c>
    </row>
    <row r="2156" spans="1:6">
      <c r="A2156" t="s">
        <v>4</v>
      </c>
      <c r="B2156" s="4" t="s">
        <v>5</v>
      </c>
      <c r="C2156" s="4" t="s">
        <v>26</v>
      </c>
    </row>
    <row r="2157" spans="1:6">
      <c r="A2157" t="n">
        <v>25387</v>
      </c>
      <c r="B2157" s="16" t="n">
        <v>3</v>
      </c>
      <c r="C2157" s="14" t="n">
        <f t="normal" ca="1">A2189</f>
        <v>0</v>
      </c>
    </row>
    <row r="2158" spans="1:6">
      <c r="A2158" t="s">
        <v>4</v>
      </c>
      <c r="B2158" s="4" t="s">
        <v>5</v>
      </c>
      <c r="C2158" s="4" t="s">
        <v>13</v>
      </c>
      <c r="D2158" s="4" t="s">
        <v>10</v>
      </c>
      <c r="E2158" s="4" t="s">
        <v>13</v>
      </c>
      <c r="F2158" s="4" t="s">
        <v>26</v>
      </c>
    </row>
    <row r="2159" spans="1:6">
      <c r="A2159" t="n">
        <v>25392</v>
      </c>
      <c r="B2159" s="13" t="n">
        <v>5</v>
      </c>
      <c r="C2159" s="7" t="n">
        <v>30</v>
      </c>
      <c r="D2159" s="7" t="n">
        <v>8951</v>
      </c>
      <c r="E2159" s="7" t="n">
        <v>1</v>
      </c>
      <c r="F2159" s="14" t="n">
        <f t="normal" ca="1">A2189</f>
        <v>0</v>
      </c>
    </row>
    <row r="2160" spans="1:6">
      <c r="A2160" t="s">
        <v>4</v>
      </c>
      <c r="B2160" s="4" t="s">
        <v>5</v>
      </c>
      <c r="C2160" s="4" t="s">
        <v>10</v>
      </c>
      <c r="D2160" s="4" t="s">
        <v>13</v>
      </c>
      <c r="E2160" s="4" t="s">
        <v>13</v>
      </c>
      <c r="F2160" s="4" t="s">
        <v>6</v>
      </c>
    </row>
    <row r="2161" spans="1:9">
      <c r="A2161" t="n">
        <v>25401</v>
      </c>
      <c r="B2161" s="18" t="n">
        <v>20</v>
      </c>
      <c r="C2161" s="7" t="n">
        <v>65534</v>
      </c>
      <c r="D2161" s="7" t="n">
        <v>3</v>
      </c>
      <c r="E2161" s="7" t="n">
        <v>10</v>
      </c>
      <c r="F2161" s="7" t="s">
        <v>184</v>
      </c>
    </row>
    <row r="2162" spans="1:9">
      <c r="A2162" t="s">
        <v>4</v>
      </c>
      <c r="B2162" s="4" t="s">
        <v>5</v>
      </c>
      <c r="C2162" s="4" t="s">
        <v>10</v>
      </c>
    </row>
    <row r="2163" spans="1:9">
      <c r="A2163" t="n">
        <v>25422</v>
      </c>
      <c r="B2163" s="43" t="n">
        <v>16</v>
      </c>
      <c r="C2163" s="7" t="n">
        <v>0</v>
      </c>
    </row>
    <row r="2164" spans="1:9">
      <c r="A2164" t="s">
        <v>4</v>
      </c>
      <c r="B2164" s="4" t="s">
        <v>5</v>
      </c>
      <c r="C2164" s="4" t="s">
        <v>13</v>
      </c>
      <c r="D2164" s="4" t="s">
        <v>10</v>
      </c>
    </row>
    <row r="2165" spans="1:9">
      <c r="A2165" t="n">
        <v>25425</v>
      </c>
      <c r="B2165" s="35" t="n">
        <v>22</v>
      </c>
      <c r="C2165" s="7" t="n">
        <v>10</v>
      </c>
      <c r="D2165" s="7" t="n">
        <v>0</v>
      </c>
    </row>
    <row r="2166" spans="1:9">
      <c r="A2166" t="s">
        <v>4</v>
      </c>
      <c r="B2166" s="4" t="s">
        <v>5</v>
      </c>
      <c r="C2166" s="4" t="s">
        <v>13</v>
      </c>
      <c r="D2166" s="4" t="s">
        <v>10</v>
      </c>
      <c r="E2166" s="4" t="s">
        <v>13</v>
      </c>
      <c r="F2166" s="4" t="s">
        <v>13</v>
      </c>
      <c r="G2166" s="4" t="s">
        <v>26</v>
      </c>
    </row>
    <row r="2167" spans="1:9">
      <c r="A2167" t="n">
        <v>25429</v>
      </c>
      <c r="B2167" s="13" t="n">
        <v>5</v>
      </c>
      <c r="C2167" s="7" t="n">
        <v>30</v>
      </c>
      <c r="D2167" s="7" t="n">
        <v>3</v>
      </c>
      <c r="E2167" s="7" t="n">
        <v>8</v>
      </c>
      <c r="F2167" s="7" t="n">
        <v>1</v>
      </c>
      <c r="G2167" s="14" t="n">
        <f t="normal" ca="1">A2181</f>
        <v>0</v>
      </c>
    </row>
    <row r="2168" spans="1:9">
      <c r="A2168" t="s">
        <v>4</v>
      </c>
      <c r="B2168" s="4" t="s">
        <v>5</v>
      </c>
      <c r="C2168" s="4" t="s">
        <v>13</v>
      </c>
      <c r="D2168" s="4" t="s">
        <v>10</v>
      </c>
      <c r="E2168" s="4" t="s">
        <v>6</v>
      </c>
    </row>
    <row r="2169" spans="1:9">
      <c r="A2169" t="n">
        <v>25439</v>
      </c>
      <c r="B2169" s="42" t="n">
        <v>51</v>
      </c>
      <c r="C2169" s="7" t="n">
        <v>4</v>
      </c>
      <c r="D2169" s="7" t="n">
        <v>65534</v>
      </c>
      <c r="E2169" s="7" t="s">
        <v>106</v>
      </c>
    </row>
    <row r="2170" spans="1:9">
      <c r="A2170" t="s">
        <v>4</v>
      </c>
      <c r="B2170" s="4" t="s">
        <v>5</v>
      </c>
      <c r="C2170" s="4" t="s">
        <v>10</v>
      </c>
    </row>
    <row r="2171" spans="1:9">
      <c r="A2171" t="n">
        <v>25452</v>
      </c>
      <c r="B2171" s="43" t="n">
        <v>16</v>
      </c>
      <c r="C2171" s="7" t="n">
        <v>0</v>
      </c>
    </row>
    <row r="2172" spans="1:9">
      <c r="A2172" t="s">
        <v>4</v>
      </c>
      <c r="B2172" s="4" t="s">
        <v>5</v>
      </c>
      <c r="C2172" s="4" t="s">
        <v>10</v>
      </c>
      <c r="D2172" s="4" t="s">
        <v>104</v>
      </c>
      <c r="E2172" s="4" t="s">
        <v>13</v>
      </c>
      <c r="F2172" s="4" t="s">
        <v>13</v>
      </c>
      <c r="G2172" s="4" t="s">
        <v>104</v>
      </c>
      <c r="H2172" s="4" t="s">
        <v>13</v>
      </c>
      <c r="I2172" s="4" t="s">
        <v>13</v>
      </c>
      <c r="J2172" s="4" t="s">
        <v>104</v>
      </c>
      <c r="K2172" s="4" t="s">
        <v>13</v>
      </c>
      <c r="L2172" s="4" t="s">
        <v>13</v>
      </c>
      <c r="M2172" s="4" t="s">
        <v>104</v>
      </c>
      <c r="N2172" s="4" t="s">
        <v>13</v>
      </c>
      <c r="O2172" s="4" t="s">
        <v>13</v>
      </c>
    </row>
    <row r="2173" spans="1:9">
      <c r="A2173" t="n">
        <v>25455</v>
      </c>
      <c r="B2173" s="44" t="n">
        <v>26</v>
      </c>
      <c r="C2173" s="7" t="n">
        <v>65534</v>
      </c>
      <c r="D2173" s="7" t="s">
        <v>264</v>
      </c>
      <c r="E2173" s="7" t="n">
        <v>2</v>
      </c>
      <c r="F2173" s="7" t="n">
        <v>3</v>
      </c>
      <c r="G2173" s="7" t="s">
        <v>265</v>
      </c>
      <c r="H2173" s="7" t="n">
        <v>2</v>
      </c>
      <c r="I2173" s="7" t="n">
        <v>3</v>
      </c>
      <c r="J2173" s="7" t="s">
        <v>266</v>
      </c>
      <c r="K2173" s="7" t="n">
        <v>2</v>
      </c>
      <c r="L2173" s="7" t="n">
        <v>3</v>
      </c>
      <c r="M2173" s="7" t="s">
        <v>267</v>
      </c>
      <c r="N2173" s="7" t="n">
        <v>2</v>
      </c>
      <c r="O2173" s="7" t="n">
        <v>0</v>
      </c>
    </row>
    <row r="2174" spans="1:9">
      <c r="A2174" t="s">
        <v>4</v>
      </c>
      <c r="B2174" s="4" t="s">
        <v>5</v>
      </c>
    </row>
    <row r="2175" spans="1:9">
      <c r="A2175" t="n">
        <v>25829</v>
      </c>
      <c r="B2175" s="38" t="n">
        <v>28</v>
      </c>
    </row>
    <row r="2176" spans="1:9">
      <c r="A2176" t="s">
        <v>4</v>
      </c>
      <c r="B2176" s="4" t="s">
        <v>5</v>
      </c>
      <c r="C2176" s="4" t="s">
        <v>10</v>
      </c>
    </row>
    <row r="2177" spans="1:15">
      <c r="A2177" t="n">
        <v>25830</v>
      </c>
      <c r="B2177" s="10" t="n">
        <v>12</v>
      </c>
      <c r="C2177" s="7" t="n">
        <v>3</v>
      </c>
    </row>
    <row r="2178" spans="1:15">
      <c r="A2178" t="s">
        <v>4</v>
      </c>
      <c r="B2178" s="4" t="s">
        <v>5</v>
      </c>
      <c r="C2178" s="4" t="s">
        <v>26</v>
      </c>
    </row>
    <row r="2179" spans="1:15">
      <c r="A2179" t="n">
        <v>25833</v>
      </c>
      <c r="B2179" s="16" t="n">
        <v>3</v>
      </c>
      <c r="C2179" s="14" t="n">
        <f t="normal" ca="1">A2189</f>
        <v>0</v>
      </c>
    </row>
    <row r="2180" spans="1:15">
      <c r="A2180" t="s">
        <v>4</v>
      </c>
      <c r="B2180" s="4" t="s">
        <v>5</v>
      </c>
      <c r="C2180" s="4" t="s">
        <v>13</v>
      </c>
      <c r="D2180" s="4" t="s">
        <v>10</v>
      </c>
      <c r="E2180" s="4" t="s">
        <v>6</v>
      </c>
    </row>
    <row r="2181" spans="1:15">
      <c r="A2181" t="n">
        <v>25838</v>
      </c>
      <c r="B2181" s="42" t="n">
        <v>51</v>
      </c>
      <c r="C2181" s="7" t="n">
        <v>4</v>
      </c>
      <c r="D2181" s="7" t="n">
        <v>65534</v>
      </c>
      <c r="E2181" s="7" t="s">
        <v>106</v>
      </c>
    </row>
    <row r="2182" spans="1:15">
      <c r="A2182" t="s">
        <v>4</v>
      </c>
      <c r="B2182" s="4" t="s">
        <v>5</v>
      </c>
      <c r="C2182" s="4" t="s">
        <v>10</v>
      </c>
    </row>
    <row r="2183" spans="1:15">
      <c r="A2183" t="n">
        <v>25851</v>
      </c>
      <c r="B2183" s="43" t="n">
        <v>16</v>
      </c>
      <c r="C2183" s="7" t="n">
        <v>0</v>
      </c>
    </row>
    <row r="2184" spans="1:15">
      <c r="A2184" t="s">
        <v>4</v>
      </c>
      <c r="B2184" s="4" t="s">
        <v>5</v>
      </c>
      <c r="C2184" s="4" t="s">
        <v>10</v>
      </c>
      <c r="D2184" s="4" t="s">
        <v>104</v>
      </c>
      <c r="E2184" s="4" t="s">
        <v>13</v>
      </c>
      <c r="F2184" s="4" t="s">
        <v>13</v>
      </c>
      <c r="G2184" s="4" t="s">
        <v>104</v>
      </c>
      <c r="H2184" s="4" t="s">
        <v>13</v>
      </c>
      <c r="I2184" s="4" t="s">
        <v>13</v>
      </c>
      <c r="J2184" s="4" t="s">
        <v>104</v>
      </c>
      <c r="K2184" s="4" t="s">
        <v>13</v>
      </c>
      <c r="L2184" s="4" t="s">
        <v>13</v>
      </c>
    </row>
    <row r="2185" spans="1:15">
      <c r="A2185" t="n">
        <v>25854</v>
      </c>
      <c r="B2185" s="44" t="n">
        <v>26</v>
      </c>
      <c r="C2185" s="7" t="n">
        <v>65534</v>
      </c>
      <c r="D2185" s="7" t="s">
        <v>268</v>
      </c>
      <c r="E2185" s="7" t="n">
        <v>2</v>
      </c>
      <c r="F2185" s="7" t="n">
        <v>3</v>
      </c>
      <c r="G2185" s="7" t="s">
        <v>269</v>
      </c>
      <c r="H2185" s="7" t="n">
        <v>2</v>
      </c>
      <c r="I2185" s="7" t="n">
        <v>3</v>
      </c>
      <c r="J2185" s="7" t="s">
        <v>270</v>
      </c>
      <c r="K2185" s="7" t="n">
        <v>2</v>
      </c>
      <c r="L2185" s="7" t="n">
        <v>0</v>
      </c>
    </row>
    <row r="2186" spans="1:15">
      <c r="A2186" t="s">
        <v>4</v>
      </c>
      <c r="B2186" s="4" t="s">
        <v>5</v>
      </c>
    </row>
    <row r="2187" spans="1:15">
      <c r="A2187" t="n">
        <v>26176</v>
      </c>
      <c r="B2187" s="38" t="n">
        <v>28</v>
      </c>
    </row>
    <row r="2188" spans="1:15">
      <c r="A2188" t="s">
        <v>4</v>
      </c>
      <c r="B2188" s="4" t="s">
        <v>5</v>
      </c>
      <c r="C2188" s="4" t="s">
        <v>13</v>
      </c>
    </row>
    <row r="2189" spans="1:15">
      <c r="A2189" t="n">
        <v>26177</v>
      </c>
      <c r="B2189" s="47" t="n">
        <v>23</v>
      </c>
      <c r="C2189" s="7" t="n">
        <v>10</v>
      </c>
    </row>
    <row r="2190" spans="1:15">
      <c r="A2190" t="s">
        <v>4</v>
      </c>
      <c r="B2190" s="4" t="s">
        <v>5</v>
      </c>
      <c r="C2190" s="4" t="s">
        <v>13</v>
      </c>
      <c r="D2190" s="4" t="s">
        <v>6</v>
      </c>
    </row>
    <row r="2191" spans="1:15">
      <c r="A2191" t="n">
        <v>26179</v>
      </c>
      <c r="B2191" s="11" t="n">
        <v>2</v>
      </c>
      <c r="C2191" s="7" t="n">
        <v>10</v>
      </c>
      <c r="D2191" s="7" t="s">
        <v>125</v>
      </c>
    </row>
    <row r="2192" spans="1:15">
      <c r="A2192" t="s">
        <v>4</v>
      </c>
      <c r="B2192" s="4" t="s">
        <v>5</v>
      </c>
      <c r="C2192" s="4" t="s">
        <v>13</v>
      </c>
    </row>
    <row r="2193" spans="1:12">
      <c r="A2193" t="n">
        <v>26202</v>
      </c>
      <c r="B2193" s="8" t="n">
        <v>74</v>
      </c>
      <c r="C2193" s="7" t="n">
        <v>46</v>
      </c>
    </row>
    <row r="2194" spans="1:12">
      <c r="A2194" t="s">
        <v>4</v>
      </c>
      <c r="B2194" s="4" t="s">
        <v>5</v>
      </c>
      <c r="C2194" s="4" t="s">
        <v>13</v>
      </c>
    </row>
    <row r="2195" spans="1:12">
      <c r="A2195" t="n">
        <v>26204</v>
      </c>
      <c r="B2195" s="8" t="n">
        <v>74</v>
      </c>
      <c r="C2195" s="7" t="n">
        <v>54</v>
      </c>
    </row>
    <row r="2196" spans="1:12">
      <c r="A2196" t="s">
        <v>4</v>
      </c>
      <c r="B2196" s="4" t="s">
        <v>5</v>
      </c>
    </row>
    <row r="2197" spans="1:12">
      <c r="A2197" t="n">
        <v>26206</v>
      </c>
      <c r="B2197" s="5" t="n">
        <v>1</v>
      </c>
    </row>
    <row r="2198" spans="1:12" s="3" customFormat="1" customHeight="0">
      <c r="A2198" s="3" t="s">
        <v>2</v>
      </c>
      <c r="B2198" s="3" t="s">
        <v>271</v>
      </c>
    </row>
    <row r="2199" spans="1:12">
      <c r="A2199" t="s">
        <v>4</v>
      </c>
      <c r="B2199" s="4" t="s">
        <v>5</v>
      </c>
      <c r="C2199" s="4" t="s">
        <v>13</v>
      </c>
      <c r="D2199" s="4" t="s">
        <v>10</v>
      </c>
      <c r="E2199" s="4" t="s">
        <v>13</v>
      </c>
      <c r="F2199" s="4" t="s">
        <v>13</v>
      </c>
      <c r="G2199" s="4" t="s">
        <v>13</v>
      </c>
      <c r="H2199" s="4" t="s">
        <v>10</v>
      </c>
      <c r="I2199" s="4" t="s">
        <v>26</v>
      </c>
      <c r="J2199" s="4" t="s">
        <v>26</v>
      </c>
    </row>
    <row r="2200" spans="1:12">
      <c r="A2200" t="n">
        <v>26208</v>
      </c>
      <c r="B2200" s="51" t="n">
        <v>6</v>
      </c>
      <c r="C2200" s="7" t="n">
        <v>33</v>
      </c>
      <c r="D2200" s="7" t="n">
        <v>65534</v>
      </c>
      <c r="E2200" s="7" t="n">
        <v>9</v>
      </c>
      <c r="F2200" s="7" t="n">
        <v>1</v>
      </c>
      <c r="G2200" s="7" t="n">
        <v>1</v>
      </c>
      <c r="H2200" s="7" t="n">
        <v>1</v>
      </c>
      <c r="I2200" s="14" t="n">
        <f t="normal" ca="1">A2202</f>
        <v>0</v>
      </c>
      <c r="J2200" s="14" t="n">
        <f t="normal" ca="1">A2206</f>
        <v>0</v>
      </c>
    </row>
    <row r="2201" spans="1:12">
      <c r="A2201" t="s">
        <v>4</v>
      </c>
      <c r="B2201" s="4" t="s">
        <v>5</v>
      </c>
      <c r="C2201" s="4" t="s">
        <v>10</v>
      </c>
      <c r="D2201" s="4" t="s">
        <v>27</v>
      </c>
      <c r="E2201" s="4" t="s">
        <v>27</v>
      </c>
      <c r="F2201" s="4" t="s">
        <v>27</v>
      </c>
      <c r="G2201" s="4" t="s">
        <v>27</v>
      </c>
    </row>
    <row r="2202" spans="1:12">
      <c r="A2202" t="n">
        <v>26225</v>
      </c>
      <c r="B2202" s="57" t="n">
        <v>46</v>
      </c>
      <c r="C2202" s="7" t="n">
        <v>65534</v>
      </c>
      <c r="D2202" s="7" t="n">
        <v>-424</v>
      </c>
      <c r="E2202" s="7" t="n">
        <v>21.9500007629395</v>
      </c>
      <c r="F2202" s="7" t="n">
        <v>446.109985351563</v>
      </c>
      <c r="G2202" s="7" t="n">
        <v>155.199996948242</v>
      </c>
    </row>
    <row r="2203" spans="1:12">
      <c r="A2203" t="s">
        <v>4</v>
      </c>
      <c r="B2203" s="4" t="s">
        <v>5</v>
      </c>
      <c r="C2203" s="4" t="s">
        <v>26</v>
      </c>
    </row>
    <row r="2204" spans="1:12">
      <c r="A2204" t="n">
        <v>26244</v>
      </c>
      <c r="B2204" s="16" t="n">
        <v>3</v>
      </c>
      <c r="C2204" s="14" t="n">
        <f t="normal" ca="1">A2206</f>
        <v>0</v>
      </c>
    </row>
    <row r="2205" spans="1:12">
      <c r="A2205" t="s">
        <v>4</v>
      </c>
      <c r="B2205" s="4" t="s">
        <v>5</v>
      </c>
    </row>
    <row r="2206" spans="1:12">
      <c r="A2206" t="n">
        <v>26249</v>
      </c>
      <c r="B2206" s="5" t="n">
        <v>1</v>
      </c>
    </row>
    <row r="2207" spans="1:12" s="3" customFormat="1" customHeight="0">
      <c r="A2207" s="3" t="s">
        <v>2</v>
      </c>
      <c r="B2207" s="3" t="s">
        <v>272</v>
      </c>
    </row>
    <row r="2208" spans="1:12">
      <c r="A2208" t="s">
        <v>4</v>
      </c>
      <c r="B2208" s="4" t="s">
        <v>5</v>
      </c>
      <c r="C2208" s="4" t="s">
        <v>10</v>
      </c>
      <c r="D2208" s="4" t="s">
        <v>13</v>
      </c>
      <c r="E2208" s="4" t="s">
        <v>13</v>
      </c>
      <c r="F2208" s="4" t="s">
        <v>6</v>
      </c>
    </row>
    <row r="2209" spans="1:10">
      <c r="A2209" t="n">
        <v>26252</v>
      </c>
      <c r="B2209" s="18" t="n">
        <v>20</v>
      </c>
      <c r="C2209" s="7" t="n">
        <v>65534</v>
      </c>
      <c r="D2209" s="7" t="n">
        <v>3</v>
      </c>
      <c r="E2209" s="7" t="n">
        <v>10</v>
      </c>
      <c r="F2209" s="7" t="s">
        <v>184</v>
      </c>
    </row>
    <row r="2210" spans="1:10">
      <c r="A2210" t="s">
        <v>4</v>
      </c>
      <c r="B2210" s="4" t="s">
        <v>5</v>
      </c>
      <c r="C2210" s="4" t="s">
        <v>10</v>
      </c>
    </row>
    <row r="2211" spans="1:10">
      <c r="A2211" t="n">
        <v>26273</v>
      </c>
      <c r="B2211" s="43" t="n">
        <v>16</v>
      </c>
      <c r="C2211" s="7" t="n">
        <v>0</v>
      </c>
    </row>
    <row r="2212" spans="1:10">
      <c r="A2212" t="s">
        <v>4</v>
      </c>
      <c r="B2212" s="4" t="s">
        <v>5</v>
      </c>
      <c r="C2212" s="4" t="s">
        <v>13</v>
      </c>
      <c r="D2212" s="4" t="s">
        <v>10</v>
      </c>
    </row>
    <row r="2213" spans="1:10">
      <c r="A2213" t="n">
        <v>26276</v>
      </c>
      <c r="B2213" s="35" t="n">
        <v>22</v>
      </c>
      <c r="C2213" s="7" t="n">
        <v>10</v>
      </c>
      <c r="D2213" s="7" t="n">
        <v>0</v>
      </c>
    </row>
    <row r="2214" spans="1:10">
      <c r="A2214" t="s">
        <v>4</v>
      </c>
      <c r="B2214" s="4" t="s">
        <v>5</v>
      </c>
      <c r="C2214" s="4" t="s">
        <v>13</v>
      </c>
      <c r="D2214" s="4" t="s">
        <v>10</v>
      </c>
      <c r="E2214" s="4" t="s">
        <v>13</v>
      </c>
      <c r="F2214" s="4" t="s">
        <v>13</v>
      </c>
      <c r="G2214" s="4" t="s">
        <v>26</v>
      </c>
    </row>
    <row r="2215" spans="1:10">
      <c r="A2215" t="n">
        <v>26280</v>
      </c>
      <c r="B2215" s="13" t="n">
        <v>5</v>
      </c>
      <c r="C2215" s="7" t="n">
        <v>30</v>
      </c>
      <c r="D2215" s="7" t="n">
        <v>4</v>
      </c>
      <c r="E2215" s="7" t="n">
        <v>8</v>
      </c>
      <c r="F2215" s="7" t="n">
        <v>1</v>
      </c>
      <c r="G2215" s="14" t="n">
        <f t="normal" ca="1">A2229</f>
        <v>0</v>
      </c>
    </row>
    <row r="2216" spans="1:10">
      <c r="A2216" t="s">
        <v>4</v>
      </c>
      <c r="B2216" s="4" t="s">
        <v>5</v>
      </c>
      <c r="C2216" s="4" t="s">
        <v>13</v>
      </c>
      <c r="D2216" s="4" t="s">
        <v>10</v>
      </c>
      <c r="E2216" s="4" t="s">
        <v>6</v>
      </c>
    </row>
    <row r="2217" spans="1:10">
      <c r="A2217" t="n">
        <v>26290</v>
      </c>
      <c r="B2217" s="42" t="n">
        <v>51</v>
      </c>
      <c r="C2217" s="7" t="n">
        <v>4</v>
      </c>
      <c r="D2217" s="7" t="n">
        <v>65534</v>
      </c>
      <c r="E2217" s="7" t="s">
        <v>106</v>
      </c>
    </row>
    <row r="2218" spans="1:10">
      <c r="A2218" t="s">
        <v>4</v>
      </c>
      <c r="B2218" s="4" t="s">
        <v>5</v>
      </c>
      <c r="C2218" s="4" t="s">
        <v>10</v>
      </c>
    </row>
    <row r="2219" spans="1:10">
      <c r="A2219" t="n">
        <v>26303</v>
      </c>
      <c r="B2219" s="43" t="n">
        <v>16</v>
      </c>
      <c r="C2219" s="7" t="n">
        <v>0</v>
      </c>
    </row>
    <row r="2220" spans="1:10">
      <c r="A2220" t="s">
        <v>4</v>
      </c>
      <c r="B2220" s="4" t="s">
        <v>5</v>
      </c>
      <c r="C2220" s="4" t="s">
        <v>10</v>
      </c>
      <c r="D2220" s="4" t="s">
        <v>104</v>
      </c>
      <c r="E2220" s="4" t="s">
        <v>13</v>
      </c>
      <c r="F2220" s="4" t="s">
        <v>13</v>
      </c>
      <c r="G2220" s="4" t="s">
        <v>104</v>
      </c>
      <c r="H2220" s="4" t="s">
        <v>13</v>
      </c>
      <c r="I2220" s="4" t="s">
        <v>13</v>
      </c>
      <c r="J2220" s="4" t="s">
        <v>104</v>
      </c>
      <c r="K2220" s="4" t="s">
        <v>13</v>
      </c>
      <c r="L2220" s="4" t="s">
        <v>13</v>
      </c>
    </row>
    <row r="2221" spans="1:10">
      <c r="A2221" t="n">
        <v>26306</v>
      </c>
      <c r="B2221" s="44" t="n">
        <v>26</v>
      </c>
      <c r="C2221" s="7" t="n">
        <v>65534</v>
      </c>
      <c r="D2221" s="7" t="s">
        <v>273</v>
      </c>
      <c r="E2221" s="7" t="n">
        <v>2</v>
      </c>
      <c r="F2221" s="7" t="n">
        <v>3</v>
      </c>
      <c r="G2221" s="7" t="s">
        <v>274</v>
      </c>
      <c r="H2221" s="7" t="n">
        <v>2</v>
      </c>
      <c r="I2221" s="7" t="n">
        <v>3</v>
      </c>
      <c r="J2221" s="7" t="s">
        <v>275</v>
      </c>
      <c r="K2221" s="7" t="n">
        <v>2</v>
      </c>
      <c r="L2221" s="7" t="n">
        <v>0</v>
      </c>
    </row>
    <row r="2222" spans="1:10">
      <c r="A2222" t="s">
        <v>4</v>
      </c>
      <c r="B2222" s="4" t="s">
        <v>5</v>
      </c>
    </row>
    <row r="2223" spans="1:10">
      <c r="A2223" t="n">
        <v>26553</v>
      </c>
      <c r="B2223" s="38" t="n">
        <v>28</v>
      </c>
    </row>
    <row r="2224" spans="1:10">
      <c r="A2224" t="s">
        <v>4</v>
      </c>
      <c r="B2224" s="4" t="s">
        <v>5</v>
      </c>
      <c r="C2224" s="4" t="s">
        <v>10</v>
      </c>
    </row>
    <row r="2225" spans="1:12">
      <c r="A2225" t="n">
        <v>26554</v>
      </c>
      <c r="B2225" s="10" t="n">
        <v>12</v>
      </c>
      <c r="C2225" s="7" t="n">
        <v>4</v>
      </c>
    </row>
    <row r="2226" spans="1:12">
      <c r="A2226" t="s">
        <v>4</v>
      </c>
      <c r="B2226" s="4" t="s">
        <v>5</v>
      </c>
      <c r="C2226" s="4" t="s">
        <v>26</v>
      </c>
    </row>
    <row r="2227" spans="1:12">
      <c r="A2227" t="n">
        <v>26557</v>
      </c>
      <c r="B2227" s="16" t="n">
        <v>3</v>
      </c>
      <c r="C2227" s="14" t="n">
        <f t="normal" ca="1">A2237</f>
        <v>0</v>
      </c>
    </row>
    <row r="2228" spans="1:12">
      <c r="A2228" t="s">
        <v>4</v>
      </c>
      <c r="B2228" s="4" t="s">
        <v>5</v>
      </c>
      <c r="C2228" s="4" t="s">
        <v>13</v>
      </c>
      <c r="D2228" s="4" t="s">
        <v>10</v>
      </c>
      <c r="E2228" s="4" t="s">
        <v>6</v>
      </c>
    </row>
    <row r="2229" spans="1:12">
      <c r="A2229" t="n">
        <v>26562</v>
      </c>
      <c r="B2229" s="42" t="n">
        <v>51</v>
      </c>
      <c r="C2229" s="7" t="n">
        <v>4</v>
      </c>
      <c r="D2229" s="7" t="n">
        <v>65534</v>
      </c>
      <c r="E2229" s="7" t="s">
        <v>106</v>
      </c>
    </row>
    <row r="2230" spans="1:12">
      <c r="A2230" t="s">
        <v>4</v>
      </c>
      <c r="B2230" s="4" t="s">
        <v>5</v>
      </c>
      <c r="C2230" s="4" t="s">
        <v>10</v>
      </c>
    </row>
    <row r="2231" spans="1:12">
      <c r="A2231" t="n">
        <v>26575</v>
      </c>
      <c r="B2231" s="43" t="n">
        <v>16</v>
      </c>
      <c r="C2231" s="7" t="n">
        <v>0</v>
      </c>
    </row>
    <row r="2232" spans="1:12">
      <c r="A2232" t="s">
        <v>4</v>
      </c>
      <c r="B2232" s="4" t="s">
        <v>5</v>
      </c>
      <c r="C2232" s="4" t="s">
        <v>10</v>
      </c>
      <c r="D2232" s="4" t="s">
        <v>104</v>
      </c>
      <c r="E2232" s="4" t="s">
        <v>13</v>
      </c>
      <c r="F2232" s="4" t="s">
        <v>13</v>
      </c>
      <c r="G2232" s="4" t="s">
        <v>104</v>
      </c>
      <c r="H2232" s="4" t="s">
        <v>13</v>
      </c>
      <c r="I2232" s="4" t="s">
        <v>13</v>
      </c>
    </row>
    <row r="2233" spans="1:12">
      <c r="A2233" t="n">
        <v>26578</v>
      </c>
      <c r="B2233" s="44" t="n">
        <v>26</v>
      </c>
      <c r="C2233" s="7" t="n">
        <v>65534</v>
      </c>
      <c r="D2233" s="7" t="s">
        <v>276</v>
      </c>
      <c r="E2233" s="7" t="n">
        <v>2</v>
      </c>
      <c r="F2233" s="7" t="n">
        <v>3</v>
      </c>
      <c r="G2233" s="7" t="s">
        <v>277</v>
      </c>
      <c r="H2233" s="7" t="n">
        <v>2</v>
      </c>
      <c r="I2233" s="7" t="n">
        <v>0</v>
      </c>
    </row>
    <row r="2234" spans="1:12">
      <c r="A2234" t="s">
        <v>4</v>
      </c>
      <c r="B2234" s="4" t="s">
        <v>5</v>
      </c>
    </row>
    <row r="2235" spans="1:12">
      <c r="A2235" t="n">
        <v>26748</v>
      </c>
      <c r="B2235" s="38" t="n">
        <v>28</v>
      </c>
    </row>
    <row r="2236" spans="1:12">
      <c r="A2236" t="s">
        <v>4</v>
      </c>
      <c r="B2236" s="4" t="s">
        <v>5</v>
      </c>
      <c r="C2236" s="4" t="s">
        <v>13</v>
      </c>
    </row>
    <row r="2237" spans="1:12">
      <c r="A2237" t="n">
        <v>26749</v>
      </c>
      <c r="B2237" s="47" t="n">
        <v>23</v>
      </c>
      <c r="C2237" s="7" t="n">
        <v>10</v>
      </c>
    </row>
    <row r="2238" spans="1:12">
      <c r="A2238" t="s">
        <v>4</v>
      </c>
      <c r="B2238" s="4" t="s">
        <v>5</v>
      </c>
      <c r="C2238" s="4" t="s">
        <v>13</v>
      </c>
      <c r="D2238" s="4" t="s">
        <v>6</v>
      </c>
    </row>
    <row r="2239" spans="1:12">
      <c r="A2239" t="n">
        <v>26751</v>
      </c>
      <c r="B2239" s="11" t="n">
        <v>2</v>
      </c>
      <c r="C2239" s="7" t="n">
        <v>10</v>
      </c>
      <c r="D2239" s="7" t="s">
        <v>125</v>
      </c>
    </row>
    <row r="2240" spans="1:12">
      <c r="A2240" t="s">
        <v>4</v>
      </c>
      <c r="B2240" s="4" t="s">
        <v>5</v>
      </c>
      <c r="C2240" s="4" t="s">
        <v>13</v>
      </c>
    </row>
    <row r="2241" spans="1:9">
      <c r="A2241" t="n">
        <v>26774</v>
      </c>
      <c r="B2241" s="8" t="n">
        <v>74</v>
      </c>
      <c r="C2241" s="7" t="n">
        <v>46</v>
      </c>
    </row>
    <row r="2242" spans="1:9">
      <c r="A2242" t="s">
        <v>4</v>
      </c>
      <c r="B2242" s="4" t="s">
        <v>5</v>
      </c>
      <c r="C2242" s="4" t="s">
        <v>13</v>
      </c>
    </row>
    <row r="2243" spans="1:9">
      <c r="A2243" t="n">
        <v>26776</v>
      </c>
      <c r="B2243" s="8" t="n">
        <v>74</v>
      </c>
      <c r="C2243" s="7" t="n">
        <v>54</v>
      </c>
    </row>
    <row r="2244" spans="1:9">
      <c r="A2244" t="s">
        <v>4</v>
      </c>
      <c r="B2244" s="4" t="s">
        <v>5</v>
      </c>
    </row>
    <row r="2245" spans="1:9">
      <c r="A2245" t="n">
        <v>26778</v>
      </c>
      <c r="B2245" s="5" t="n">
        <v>1</v>
      </c>
    </row>
    <row r="2246" spans="1:9" s="3" customFormat="1" customHeight="0">
      <c r="A2246" s="3" t="s">
        <v>2</v>
      </c>
      <c r="B2246" s="3" t="s">
        <v>278</v>
      </c>
    </row>
    <row r="2247" spans="1:9">
      <c r="A2247" t="s">
        <v>4</v>
      </c>
      <c r="B2247" s="4" t="s">
        <v>5</v>
      </c>
      <c r="C2247" s="4" t="s">
        <v>13</v>
      </c>
      <c r="D2247" s="4" t="s">
        <v>10</v>
      </c>
      <c r="E2247" s="4" t="s">
        <v>13</v>
      </c>
      <c r="F2247" s="4" t="s">
        <v>13</v>
      </c>
      <c r="G2247" s="4" t="s">
        <v>13</v>
      </c>
      <c r="H2247" s="4" t="s">
        <v>10</v>
      </c>
      <c r="I2247" s="4" t="s">
        <v>26</v>
      </c>
      <c r="J2247" s="4" t="s">
        <v>26</v>
      </c>
    </row>
    <row r="2248" spans="1:9">
      <c r="A2248" t="n">
        <v>26780</v>
      </c>
      <c r="B2248" s="51" t="n">
        <v>6</v>
      </c>
      <c r="C2248" s="7" t="n">
        <v>33</v>
      </c>
      <c r="D2248" s="7" t="n">
        <v>65534</v>
      </c>
      <c r="E2248" s="7" t="n">
        <v>9</v>
      </c>
      <c r="F2248" s="7" t="n">
        <v>1</v>
      </c>
      <c r="G2248" s="7" t="n">
        <v>1</v>
      </c>
      <c r="H2248" s="7" t="n">
        <v>100</v>
      </c>
      <c r="I2248" s="14" t="n">
        <f t="normal" ca="1">A2250</f>
        <v>0</v>
      </c>
      <c r="J2248" s="14" t="n">
        <f t="normal" ca="1">A2266</f>
        <v>0</v>
      </c>
    </row>
    <row r="2249" spans="1:9">
      <c r="A2249" t="s">
        <v>4</v>
      </c>
      <c r="B2249" s="4" t="s">
        <v>5</v>
      </c>
      <c r="C2249" s="4" t="s">
        <v>10</v>
      </c>
      <c r="D2249" s="4" t="s">
        <v>27</v>
      </c>
      <c r="E2249" s="4" t="s">
        <v>27</v>
      </c>
      <c r="F2249" s="4" t="s">
        <v>27</v>
      </c>
      <c r="G2249" s="4" t="s">
        <v>27</v>
      </c>
    </row>
    <row r="2250" spans="1:9">
      <c r="A2250" t="n">
        <v>26797</v>
      </c>
      <c r="B2250" s="57" t="n">
        <v>46</v>
      </c>
      <c r="C2250" s="7" t="n">
        <v>65534</v>
      </c>
      <c r="D2250" s="7" t="n">
        <v>-362.339996337891</v>
      </c>
      <c r="E2250" s="7" t="n">
        <v>20.7299995422363</v>
      </c>
      <c r="F2250" s="7" t="n">
        <v>432.869995117188</v>
      </c>
      <c r="G2250" s="7" t="n">
        <v>105</v>
      </c>
    </row>
    <row r="2251" spans="1:9">
      <c r="A2251" t="s">
        <v>4</v>
      </c>
      <c r="B2251" s="4" t="s">
        <v>5</v>
      </c>
      <c r="C2251" s="4" t="s">
        <v>10</v>
      </c>
      <c r="D2251" s="4" t="s">
        <v>9</v>
      </c>
    </row>
    <row r="2252" spans="1:9">
      <c r="A2252" t="n">
        <v>26816</v>
      </c>
      <c r="B2252" s="61" t="n">
        <v>43</v>
      </c>
      <c r="C2252" s="7" t="n">
        <v>65534</v>
      </c>
      <c r="D2252" s="7" t="n">
        <v>524288</v>
      </c>
    </row>
    <row r="2253" spans="1:9">
      <c r="A2253" t="s">
        <v>4</v>
      </c>
      <c r="B2253" s="4" t="s">
        <v>5</v>
      </c>
      <c r="C2253" s="4" t="s">
        <v>13</v>
      </c>
      <c r="D2253" s="4" t="s">
        <v>10</v>
      </c>
      <c r="E2253" s="4" t="s">
        <v>13</v>
      </c>
      <c r="F2253" s="4" t="s">
        <v>6</v>
      </c>
      <c r="G2253" s="4" t="s">
        <v>6</v>
      </c>
      <c r="H2253" s="4" t="s">
        <v>6</v>
      </c>
      <c r="I2253" s="4" t="s">
        <v>6</v>
      </c>
      <c r="J2253" s="4" t="s">
        <v>6</v>
      </c>
      <c r="K2253" s="4" t="s">
        <v>6</v>
      </c>
      <c r="L2253" s="4" t="s">
        <v>6</v>
      </c>
      <c r="M2253" s="4" t="s">
        <v>6</v>
      </c>
      <c r="N2253" s="4" t="s">
        <v>6</v>
      </c>
      <c r="O2253" s="4" t="s">
        <v>6</v>
      </c>
      <c r="P2253" s="4" t="s">
        <v>6</v>
      </c>
      <c r="Q2253" s="4" t="s">
        <v>6</v>
      </c>
      <c r="R2253" s="4" t="s">
        <v>6</v>
      </c>
      <c r="S2253" s="4" t="s">
        <v>6</v>
      </c>
      <c r="T2253" s="4" t="s">
        <v>6</v>
      </c>
      <c r="U2253" s="4" t="s">
        <v>6</v>
      </c>
    </row>
    <row r="2254" spans="1:9">
      <c r="A2254" t="n">
        <v>26823</v>
      </c>
      <c r="B2254" s="63" t="n">
        <v>36</v>
      </c>
      <c r="C2254" s="7" t="n">
        <v>8</v>
      </c>
      <c r="D2254" s="7" t="n">
        <v>65534</v>
      </c>
      <c r="E2254" s="7" t="n">
        <v>0</v>
      </c>
      <c r="F2254" s="7" t="s">
        <v>197</v>
      </c>
      <c r="G2254" s="7" t="s">
        <v>21</v>
      </c>
      <c r="H2254" s="7" t="s">
        <v>21</v>
      </c>
      <c r="I2254" s="7" t="s">
        <v>21</v>
      </c>
      <c r="J2254" s="7" t="s">
        <v>21</v>
      </c>
      <c r="K2254" s="7" t="s">
        <v>21</v>
      </c>
      <c r="L2254" s="7" t="s">
        <v>21</v>
      </c>
      <c r="M2254" s="7" t="s">
        <v>21</v>
      </c>
      <c r="N2254" s="7" t="s">
        <v>21</v>
      </c>
      <c r="O2254" s="7" t="s">
        <v>21</v>
      </c>
      <c r="P2254" s="7" t="s">
        <v>21</v>
      </c>
      <c r="Q2254" s="7" t="s">
        <v>21</v>
      </c>
      <c r="R2254" s="7" t="s">
        <v>21</v>
      </c>
      <c r="S2254" s="7" t="s">
        <v>21</v>
      </c>
      <c r="T2254" s="7" t="s">
        <v>21</v>
      </c>
      <c r="U2254" s="7" t="s">
        <v>21</v>
      </c>
    </row>
    <row r="2255" spans="1:9">
      <c r="A2255" t="s">
        <v>4</v>
      </c>
      <c r="B2255" s="4" t="s">
        <v>5</v>
      </c>
      <c r="C2255" s="4" t="s">
        <v>10</v>
      </c>
      <c r="D2255" s="4" t="s">
        <v>13</v>
      </c>
      <c r="E2255" s="4" t="s">
        <v>13</v>
      </c>
      <c r="F2255" s="4" t="s">
        <v>6</v>
      </c>
    </row>
    <row r="2256" spans="1:9">
      <c r="A2256" t="n">
        <v>26853</v>
      </c>
      <c r="B2256" s="67" t="n">
        <v>47</v>
      </c>
      <c r="C2256" s="7" t="n">
        <v>65534</v>
      </c>
      <c r="D2256" s="7" t="n">
        <v>0</v>
      </c>
      <c r="E2256" s="7" t="n">
        <v>0</v>
      </c>
      <c r="F2256" s="7" t="s">
        <v>198</v>
      </c>
    </row>
    <row r="2257" spans="1:21">
      <c r="A2257" t="s">
        <v>4</v>
      </c>
      <c r="B2257" s="4" t="s">
        <v>5</v>
      </c>
      <c r="C2257" s="4" t="s">
        <v>10</v>
      </c>
      <c r="D2257" s="4" t="s">
        <v>13</v>
      </c>
      <c r="E2257" s="4" t="s">
        <v>6</v>
      </c>
      <c r="F2257" s="4" t="s">
        <v>27</v>
      </c>
      <c r="G2257" s="4" t="s">
        <v>27</v>
      </c>
      <c r="H2257" s="4" t="s">
        <v>27</v>
      </c>
    </row>
    <row r="2258" spans="1:21">
      <c r="A2258" t="n">
        <v>26874</v>
      </c>
      <c r="B2258" s="64" t="n">
        <v>48</v>
      </c>
      <c r="C2258" s="7" t="n">
        <v>65534</v>
      </c>
      <c r="D2258" s="7" t="n">
        <v>0</v>
      </c>
      <c r="E2258" s="7" t="s">
        <v>197</v>
      </c>
      <c r="F2258" s="7" t="n">
        <v>0</v>
      </c>
      <c r="G2258" s="7" t="n">
        <v>1</v>
      </c>
      <c r="H2258" s="7" t="n">
        <v>0</v>
      </c>
    </row>
    <row r="2259" spans="1:21">
      <c r="A2259" t="s">
        <v>4</v>
      </c>
      <c r="B2259" s="4" t="s">
        <v>5</v>
      </c>
      <c r="C2259" s="4" t="s">
        <v>10</v>
      </c>
      <c r="D2259" s="4" t="s">
        <v>9</v>
      </c>
    </row>
    <row r="2260" spans="1:21">
      <c r="A2260" t="n">
        <v>26900</v>
      </c>
      <c r="B2260" s="61" t="n">
        <v>43</v>
      </c>
      <c r="C2260" s="7" t="n">
        <v>65534</v>
      </c>
      <c r="D2260" s="7" t="n">
        <v>64</v>
      </c>
    </row>
    <row r="2261" spans="1:21">
      <c r="A2261" t="s">
        <v>4</v>
      </c>
      <c r="B2261" s="4" t="s">
        <v>5</v>
      </c>
      <c r="C2261" s="4" t="s">
        <v>10</v>
      </c>
      <c r="D2261" s="4" t="s">
        <v>13</v>
      </c>
      <c r="E2261" s="4" t="s">
        <v>13</v>
      </c>
      <c r="F2261" s="4" t="s">
        <v>6</v>
      </c>
    </row>
    <row r="2262" spans="1:21">
      <c r="A2262" t="n">
        <v>26907</v>
      </c>
      <c r="B2262" s="67" t="n">
        <v>47</v>
      </c>
      <c r="C2262" s="7" t="n">
        <v>65534</v>
      </c>
      <c r="D2262" s="7" t="n">
        <v>0</v>
      </c>
      <c r="E2262" s="7" t="n">
        <v>0</v>
      </c>
      <c r="F2262" s="7" t="s">
        <v>199</v>
      </c>
    </row>
    <row r="2263" spans="1:21">
      <c r="A2263" t="s">
        <v>4</v>
      </c>
      <c r="B2263" s="4" t="s">
        <v>5</v>
      </c>
      <c r="C2263" s="4" t="s">
        <v>26</v>
      </c>
    </row>
    <row r="2264" spans="1:21">
      <c r="A2264" t="n">
        <v>26930</v>
      </c>
      <c r="B2264" s="16" t="n">
        <v>3</v>
      </c>
      <c r="C2264" s="14" t="n">
        <f t="normal" ca="1">A2266</f>
        <v>0</v>
      </c>
    </row>
    <row r="2265" spans="1:21">
      <c r="A2265" t="s">
        <v>4</v>
      </c>
      <c r="B2265" s="4" t="s">
        <v>5</v>
      </c>
    </row>
    <row r="2266" spans="1:21">
      <c r="A2266" t="n">
        <v>26935</v>
      </c>
      <c r="B2266" s="5" t="n">
        <v>1</v>
      </c>
    </row>
    <row r="2267" spans="1:21" s="3" customFormat="1" customHeight="0">
      <c r="A2267" s="3" t="s">
        <v>2</v>
      </c>
      <c r="B2267" s="3" t="s">
        <v>279</v>
      </c>
    </row>
    <row r="2268" spans="1:21">
      <c r="A2268" t="s">
        <v>4</v>
      </c>
      <c r="B2268" s="4" t="s">
        <v>5</v>
      </c>
      <c r="C2268" s="4" t="s">
        <v>13</v>
      </c>
      <c r="D2268" s="4" t="s">
        <v>10</v>
      </c>
      <c r="E2268" s="4" t="s">
        <v>13</v>
      </c>
      <c r="F2268" s="4" t="s">
        <v>26</v>
      </c>
    </row>
    <row r="2269" spans="1:21">
      <c r="A2269" t="n">
        <v>26936</v>
      </c>
      <c r="B2269" s="13" t="n">
        <v>5</v>
      </c>
      <c r="C2269" s="7" t="n">
        <v>30</v>
      </c>
      <c r="D2269" s="7" t="n">
        <v>8952</v>
      </c>
      <c r="E2269" s="7" t="n">
        <v>1</v>
      </c>
      <c r="F2269" s="14" t="n">
        <f t="normal" ca="1">A2305</f>
        <v>0</v>
      </c>
    </row>
    <row r="2270" spans="1:21">
      <c r="A2270" t="s">
        <v>4</v>
      </c>
      <c r="B2270" s="4" t="s">
        <v>5</v>
      </c>
      <c r="C2270" s="4" t="s">
        <v>10</v>
      </c>
      <c r="D2270" s="4" t="s">
        <v>13</v>
      </c>
      <c r="E2270" s="4" t="s">
        <v>13</v>
      </c>
      <c r="F2270" s="4" t="s">
        <v>6</v>
      </c>
    </row>
    <row r="2271" spans="1:21">
      <c r="A2271" t="n">
        <v>26945</v>
      </c>
      <c r="B2271" s="18" t="n">
        <v>20</v>
      </c>
      <c r="C2271" s="7" t="n">
        <v>65534</v>
      </c>
      <c r="D2271" s="7" t="n">
        <v>3</v>
      </c>
      <c r="E2271" s="7" t="n">
        <v>10</v>
      </c>
      <c r="F2271" s="7" t="s">
        <v>184</v>
      </c>
    </row>
    <row r="2272" spans="1:21">
      <c r="A2272" t="s">
        <v>4</v>
      </c>
      <c r="B2272" s="4" t="s">
        <v>5</v>
      </c>
      <c r="C2272" s="4" t="s">
        <v>10</v>
      </c>
    </row>
    <row r="2273" spans="1:8">
      <c r="A2273" t="n">
        <v>26966</v>
      </c>
      <c r="B2273" s="43" t="n">
        <v>16</v>
      </c>
      <c r="C2273" s="7" t="n">
        <v>0</v>
      </c>
    </row>
    <row r="2274" spans="1:8">
      <c r="A2274" t="s">
        <v>4</v>
      </c>
      <c r="B2274" s="4" t="s">
        <v>5</v>
      </c>
      <c r="C2274" s="4" t="s">
        <v>13</v>
      </c>
      <c r="D2274" s="4" t="s">
        <v>10</v>
      </c>
    </row>
    <row r="2275" spans="1:8">
      <c r="A2275" t="n">
        <v>26969</v>
      </c>
      <c r="B2275" s="35" t="n">
        <v>22</v>
      </c>
      <c r="C2275" s="7" t="n">
        <v>10</v>
      </c>
      <c r="D2275" s="7" t="n">
        <v>0</v>
      </c>
    </row>
    <row r="2276" spans="1:8">
      <c r="A2276" t="s">
        <v>4</v>
      </c>
      <c r="B2276" s="4" t="s">
        <v>5</v>
      </c>
      <c r="C2276" s="4" t="s">
        <v>13</v>
      </c>
      <c r="D2276" s="4" t="s">
        <v>10</v>
      </c>
      <c r="E2276" s="4" t="s">
        <v>13</v>
      </c>
      <c r="F2276" s="4" t="s">
        <v>13</v>
      </c>
      <c r="G2276" s="4" t="s">
        <v>26</v>
      </c>
    </row>
    <row r="2277" spans="1:8">
      <c r="A2277" t="n">
        <v>26973</v>
      </c>
      <c r="B2277" s="13" t="n">
        <v>5</v>
      </c>
      <c r="C2277" s="7" t="n">
        <v>30</v>
      </c>
      <c r="D2277" s="7" t="n">
        <v>5</v>
      </c>
      <c r="E2277" s="7" t="n">
        <v>8</v>
      </c>
      <c r="F2277" s="7" t="n">
        <v>1</v>
      </c>
      <c r="G2277" s="14" t="n">
        <f t="normal" ca="1">A2295</f>
        <v>0</v>
      </c>
    </row>
    <row r="2278" spans="1:8">
      <c r="A2278" t="s">
        <v>4</v>
      </c>
      <c r="B2278" s="4" t="s">
        <v>5</v>
      </c>
      <c r="C2278" s="4" t="s">
        <v>10</v>
      </c>
      <c r="D2278" s="4" t="s">
        <v>13</v>
      </c>
      <c r="E2278" s="4" t="s">
        <v>27</v>
      </c>
      <c r="F2278" s="4" t="s">
        <v>10</v>
      </c>
    </row>
    <row r="2279" spans="1:8">
      <c r="A2279" t="n">
        <v>26983</v>
      </c>
      <c r="B2279" s="65" t="n">
        <v>59</v>
      </c>
      <c r="C2279" s="7" t="n">
        <v>5317</v>
      </c>
      <c r="D2279" s="7" t="n">
        <v>1</v>
      </c>
      <c r="E2279" s="7" t="n">
        <v>0.150000005960464</v>
      </c>
      <c r="F2279" s="7" t="n">
        <v>0</v>
      </c>
    </row>
    <row r="2280" spans="1:8">
      <c r="A2280" t="s">
        <v>4</v>
      </c>
      <c r="B2280" s="4" t="s">
        <v>5</v>
      </c>
      <c r="C2280" s="4" t="s">
        <v>10</v>
      </c>
    </row>
    <row r="2281" spans="1:8">
      <c r="A2281" t="n">
        <v>26993</v>
      </c>
      <c r="B2281" s="43" t="n">
        <v>16</v>
      </c>
      <c r="C2281" s="7" t="n">
        <v>1300</v>
      </c>
    </row>
    <row r="2282" spans="1:8">
      <c r="A2282" t="s">
        <v>4</v>
      </c>
      <c r="B2282" s="4" t="s">
        <v>5</v>
      </c>
      <c r="C2282" s="4" t="s">
        <v>13</v>
      </c>
      <c r="D2282" s="4" t="s">
        <v>10</v>
      </c>
      <c r="E2282" s="4" t="s">
        <v>6</v>
      </c>
    </row>
    <row r="2283" spans="1:8">
      <c r="A2283" t="n">
        <v>26996</v>
      </c>
      <c r="B2283" s="42" t="n">
        <v>51</v>
      </c>
      <c r="C2283" s="7" t="n">
        <v>4</v>
      </c>
      <c r="D2283" s="7" t="n">
        <v>5317</v>
      </c>
      <c r="E2283" s="7" t="s">
        <v>106</v>
      </c>
    </row>
    <row r="2284" spans="1:8">
      <c r="A2284" t="s">
        <v>4</v>
      </c>
      <c r="B2284" s="4" t="s">
        <v>5</v>
      </c>
      <c r="C2284" s="4" t="s">
        <v>10</v>
      </c>
    </row>
    <row r="2285" spans="1:8">
      <c r="A2285" t="n">
        <v>27009</v>
      </c>
      <c r="B2285" s="43" t="n">
        <v>16</v>
      </c>
      <c r="C2285" s="7" t="n">
        <v>0</v>
      </c>
    </row>
    <row r="2286" spans="1:8">
      <c r="A2286" t="s">
        <v>4</v>
      </c>
      <c r="B2286" s="4" t="s">
        <v>5</v>
      </c>
      <c r="C2286" s="4" t="s">
        <v>10</v>
      </c>
      <c r="D2286" s="4" t="s">
        <v>104</v>
      </c>
      <c r="E2286" s="4" t="s">
        <v>13</v>
      </c>
      <c r="F2286" s="4" t="s">
        <v>13</v>
      </c>
      <c r="G2286" s="4" t="s">
        <v>104</v>
      </c>
      <c r="H2286" s="4" t="s">
        <v>13</v>
      </c>
      <c r="I2286" s="4" t="s">
        <v>13</v>
      </c>
    </row>
    <row r="2287" spans="1:8">
      <c r="A2287" t="n">
        <v>27012</v>
      </c>
      <c r="B2287" s="44" t="n">
        <v>26</v>
      </c>
      <c r="C2287" s="7" t="n">
        <v>5317</v>
      </c>
      <c r="D2287" s="7" t="s">
        <v>280</v>
      </c>
      <c r="E2287" s="7" t="n">
        <v>2</v>
      </c>
      <c r="F2287" s="7" t="n">
        <v>3</v>
      </c>
      <c r="G2287" s="7" t="s">
        <v>281</v>
      </c>
      <c r="H2287" s="7" t="n">
        <v>2</v>
      </c>
      <c r="I2287" s="7" t="n">
        <v>0</v>
      </c>
    </row>
    <row r="2288" spans="1:8">
      <c r="A2288" t="s">
        <v>4</v>
      </c>
      <c r="B2288" s="4" t="s">
        <v>5</v>
      </c>
    </row>
    <row r="2289" spans="1:9">
      <c r="A2289" t="n">
        <v>27192</v>
      </c>
      <c r="B2289" s="38" t="n">
        <v>28</v>
      </c>
    </row>
    <row r="2290" spans="1:9">
      <c r="A2290" t="s">
        <v>4</v>
      </c>
      <c r="B2290" s="4" t="s">
        <v>5</v>
      </c>
      <c r="C2290" s="4" t="s">
        <v>10</v>
      </c>
    </row>
    <row r="2291" spans="1:9">
      <c r="A2291" t="n">
        <v>27193</v>
      </c>
      <c r="B2291" s="10" t="n">
        <v>12</v>
      </c>
      <c r="C2291" s="7" t="n">
        <v>5</v>
      </c>
    </row>
    <row r="2292" spans="1:9">
      <c r="A2292" t="s">
        <v>4</v>
      </c>
      <c r="B2292" s="4" t="s">
        <v>5</v>
      </c>
      <c r="C2292" s="4" t="s">
        <v>26</v>
      </c>
    </row>
    <row r="2293" spans="1:9">
      <c r="A2293" t="n">
        <v>27196</v>
      </c>
      <c r="B2293" s="16" t="n">
        <v>3</v>
      </c>
      <c r="C2293" s="14" t="n">
        <f t="normal" ca="1">A2303</f>
        <v>0</v>
      </c>
    </row>
    <row r="2294" spans="1:9">
      <c r="A2294" t="s">
        <v>4</v>
      </c>
      <c r="B2294" s="4" t="s">
        <v>5</v>
      </c>
      <c r="C2294" s="4" t="s">
        <v>13</v>
      </c>
      <c r="D2294" s="4" t="s">
        <v>10</v>
      </c>
      <c r="E2294" s="4" t="s">
        <v>6</v>
      </c>
    </row>
    <row r="2295" spans="1:9">
      <c r="A2295" t="n">
        <v>27201</v>
      </c>
      <c r="B2295" s="42" t="n">
        <v>51</v>
      </c>
      <c r="C2295" s="7" t="n">
        <v>4</v>
      </c>
      <c r="D2295" s="7" t="n">
        <v>5317</v>
      </c>
      <c r="E2295" s="7" t="s">
        <v>106</v>
      </c>
    </row>
    <row r="2296" spans="1:9">
      <c r="A2296" t="s">
        <v>4</v>
      </c>
      <c r="B2296" s="4" t="s">
        <v>5</v>
      </c>
      <c r="C2296" s="4" t="s">
        <v>10</v>
      </c>
    </row>
    <row r="2297" spans="1:9">
      <c r="A2297" t="n">
        <v>27214</v>
      </c>
      <c r="B2297" s="43" t="n">
        <v>16</v>
      </c>
      <c r="C2297" s="7" t="n">
        <v>0</v>
      </c>
    </row>
    <row r="2298" spans="1:9">
      <c r="A2298" t="s">
        <v>4</v>
      </c>
      <c r="B2298" s="4" t="s">
        <v>5</v>
      </c>
      <c r="C2298" s="4" t="s">
        <v>10</v>
      </c>
      <c r="D2298" s="4" t="s">
        <v>104</v>
      </c>
      <c r="E2298" s="4" t="s">
        <v>13</v>
      </c>
      <c r="F2298" s="4" t="s">
        <v>13</v>
      </c>
      <c r="G2298" s="4" t="s">
        <v>104</v>
      </c>
      <c r="H2298" s="4" t="s">
        <v>13</v>
      </c>
      <c r="I2298" s="4" t="s">
        <v>13</v>
      </c>
    </row>
    <row r="2299" spans="1:9">
      <c r="A2299" t="n">
        <v>27217</v>
      </c>
      <c r="B2299" s="44" t="n">
        <v>26</v>
      </c>
      <c r="C2299" s="7" t="n">
        <v>5317</v>
      </c>
      <c r="D2299" s="7" t="s">
        <v>282</v>
      </c>
      <c r="E2299" s="7" t="n">
        <v>2</v>
      </c>
      <c r="F2299" s="7" t="n">
        <v>3</v>
      </c>
      <c r="G2299" s="7" t="s">
        <v>283</v>
      </c>
      <c r="H2299" s="7" t="n">
        <v>2</v>
      </c>
      <c r="I2299" s="7" t="n">
        <v>0</v>
      </c>
    </row>
    <row r="2300" spans="1:9">
      <c r="A2300" t="s">
        <v>4</v>
      </c>
      <c r="B2300" s="4" t="s">
        <v>5</v>
      </c>
    </row>
    <row r="2301" spans="1:9">
      <c r="A2301" t="n">
        <v>27322</v>
      </c>
      <c r="B2301" s="38" t="n">
        <v>28</v>
      </c>
    </row>
    <row r="2302" spans="1:9">
      <c r="A2302" t="s">
        <v>4</v>
      </c>
      <c r="B2302" s="4" t="s">
        <v>5</v>
      </c>
      <c r="C2302" s="4" t="s">
        <v>26</v>
      </c>
    </row>
    <row r="2303" spans="1:9">
      <c r="A2303" t="n">
        <v>27323</v>
      </c>
      <c r="B2303" s="16" t="n">
        <v>3</v>
      </c>
      <c r="C2303" s="14" t="n">
        <f t="normal" ca="1">A2335</f>
        <v>0</v>
      </c>
    </row>
    <row r="2304" spans="1:9">
      <c r="A2304" t="s">
        <v>4</v>
      </c>
      <c r="B2304" s="4" t="s">
        <v>5</v>
      </c>
      <c r="C2304" s="4" t="s">
        <v>13</v>
      </c>
      <c r="D2304" s="4" t="s">
        <v>10</v>
      </c>
      <c r="E2304" s="4" t="s">
        <v>13</v>
      </c>
      <c r="F2304" s="4" t="s">
        <v>26</v>
      </c>
    </row>
    <row r="2305" spans="1:9">
      <c r="A2305" t="n">
        <v>27328</v>
      </c>
      <c r="B2305" s="13" t="n">
        <v>5</v>
      </c>
      <c r="C2305" s="7" t="n">
        <v>30</v>
      </c>
      <c r="D2305" s="7" t="n">
        <v>8951</v>
      </c>
      <c r="E2305" s="7" t="n">
        <v>1</v>
      </c>
      <c r="F2305" s="14" t="n">
        <f t="normal" ca="1">A2335</f>
        <v>0</v>
      </c>
    </row>
    <row r="2306" spans="1:9">
      <c r="A2306" t="s">
        <v>4</v>
      </c>
      <c r="B2306" s="4" t="s">
        <v>5</v>
      </c>
      <c r="C2306" s="4" t="s">
        <v>10</v>
      </c>
      <c r="D2306" s="4" t="s">
        <v>13</v>
      </c>
      <c r="E2306" s="4" t="s">
        <v>13</v>
      </c>
      <c r="F2306" s="4" t="s">
        <v>6</v>
      </c>
    </row>
    <row r="2307" spans="1:9">
      <c r="A2307" t="n">
        <v>27337</v>
      </c>
      <c r="B2307" s="18" t="n">
        <v>20</v>
      </c>
      <c r="C2307" s="7" t="n">
        <v>65534</v>
      </c>
      <c r="D2307" s="7" t="n">
        <v>3</v>
      </c>
      <c r="E2307" s="7" t="n">
        <v>10</v>
      </c>
      <c r="F2307" s="7" t="s">
        <v>184</v>
      </c>
    </row>
    <row r="2308" spans="1:9">
      <c r="A2308" t="s">
        <v>4</v>
      </c>
      <c r="B2308" s="4" t="s">
        <v>5</v>
      </c>
      <c r="C2308" s="4" t="s">
        <v>10</v>
      </c>
    </row>
    <row r="2309" spans="1:9">
      <c r="A2309" t="n">
        <v>27358</v>
      </c>
      <c r="B2309" s="43" t="n">
        <v>16</v>
      </c>
      <c r="C2309" s="7" t="n">
        <v>0</v>
      </c>
    </row>
    <row r="2310" spans="1:9">
      <c r="A2310" t="s">
        <v>4</v>
      </c>
      <c r="B2310" s="4" t="s">
        <v>5</v>
      </c>
      <c r="C2310" s="4" t="s">
        <v>13</v>
      </c>
      <c r="D2310" s="4" t="s">
        <v>10</v>
      </c>
    </row>
    <row r="2311" spans="1:9">
      <c r="A2311" t="n">
        <v>27361</v>
      </c>
      <c r="B2311" s="35" t="n">
        <v>22</v>
      </c>
      <c r="C2311" s="7" t="n">
        <v>10</v>
      </c>
      <c r="D2311" s="7" t="n">
        <v>0</v>
      </c>
    </row>
    <row r="2312" spans="1:9">
      <c r="A2312" t="s">
        <v>4</v>
      </c>
      <c r="B2312" s="4" t="s">
        <v>5</v>
      </c>
      <c r="C2312" s="4" t="s">
        <v>13</v>
      </c>
      <c r="D2312" s="26" t="s">
        <v>67</v>
      </c>
      <c r="E2312" s="4" t="s">
        <v>5</v>
      </c>
      <c r="F2312" s="4" t="s">
        <v>13</v>
      </c>
      <c r="G2312" s="4" t="s">
        <v>10</v>
      </c>
      <c r="H2312" s="26" t="s">
        <v>68</v>
      </c>
      <c r="I2312" s="4" t="s">
        <v>13</v>
      </c>
      <c r="J2312" s="4" t="s">
        <v>26</v>
      </c>
    </row>
    <row r="2313" spans="1:9">
      <c r="A2313" t="n">
        <v>27365</v>
      </c>
      <c r="B2313" s="13" t="n">
        <v>5</v>
      </c>
      <c r="C2313" s="7" t="n">
        <v>28</v>
      </c>
      <c r="D2313" s="26" t="s">
        <v>3</v>
      </c>
      <c r="E2313" s="32" t="n">
        <v>64</v>
      </c>
      <c r="F2313" s="7" t="n">
        <v>5</v>
      </c>
      <c r="G2313" s="7" t="n">
        <v>16</v>
      </c>
      <c r="H2313" s="26" t="s">
        <v>3</v>
      </c>
      <c r="I2313" s="7" t="n">
        <v>1</v>
      </c>
      <c r="J2313" s="14" t="n">
        <f t="normal" ca="1">A2325</f>
        <v>0</v>
      </c>
    </row>
    <row r="2314" spans="1:9">
      <c r="A2314" t="s">
        <v>4</v>
      </c>
      <c r="B2314" s="4" t="s">
        <v>5</v>
      </c>
      <c r="C2314" s="4" t="s">
        <v>13</v>
      </c>
      <c r="D2314" s="4" t="s">
        <v>10</v>
      </c>
      <c r="E2314" s="4" t="s">
        <v>6</v>
      </c>
    </row>
    <row r="2315" spans="1:9">
      <c r="A2315" t="n">
        <v>27376</v>
      </c>
      <c r="B2315" s="42" t="n">
        <v>51</v>
      </c>
      <c r="C2315" s="7" t="n">
        <v>4</v>
      </c>
      <c r="D2315" s="7" t="n">
        <v>5317</v>
      </c>
      <c r="E2315" s="7" t="s">
        <v>106</v>
      </c>
    </row>
    <row r="2316" spans="1:9">
      <c r="A2316" t="s">
        <v>4</v>
      </c>
      <c r="B2316" s="4" t="s">
        <v>5</v>
      </c>
      <c r="C2316" s="4" t="s">
        <v>10</v>
      </c>
    </row>
    <row r="2317" spans="1:9">
      <c r="A2317" t="n">
        <v>27389</v>
      </c>
      <c r="B2317" s="43" t="n">
        <v>16</v>
      </c>
      <c r="C2317" s="7" t="n">
        <v>0</v>
      </c>
    </row>
    <row r="2318" spans="1:9">
      <c r="A2318" t="s">
        <v>4</v>
      </c>
      <c r="B2318" s="4" t="s">
        <v>5</v>
      </c>
      <c r="C2318" s="4" t="s">
        <v>10</v>
      </c>
      <c r="D2318" s="4" t="s">
        <v>104</v>
      </c>
      <c r="E2318" s="4" t="s">
        <v>13</v>
      </c>
      <c r="F2318" s="4" t="s">
        <v>13</v>
      </c>
      <c r="G2318" s="4" t="s">
        <v>104</v>
      </c>
      <c r="H2318" s="4" t="s">
        <v>13</v>
      </c>
      <c r="I2318" s="4" t="s">
        <v>13</v>
      </c>
      <c r="J2318" s="4" t="s">
        <v>104</v>
      </c>
      <c r="K2318" s="4" t="s">
        <v>13</v>
      </c>
      <c r="L2318" s="4" t="s">
        <v>13</v>
      </c>
    </row>
    <row r="2319" spans="1:9">
      <c r="A2319" t="n">
        <v>27392</v>
      </c>
      <c r="B2319" s="44" t="n">
        <v>26</v>
      </c>
      <c r="C2319" s="7" t="n">
        <v>5317</v>
      </c>
      <c r="D2319" s="7" t="s">
        <v>284</v>
      </c>
      <c r="E2319" s="7" t="n">
        <v>2</v>
      </c>
      <c r="F2319" s="7" t="n">
        <v>3</v>
      </c>
      <c r="G2319" s="7" t="s">
        <v>285</v>
      </c>
      <c r="H2319" s="7" t="n">
        <v>2</v>
      </c>
      <c r="I2319" s="7" t="n">
        <v>3</v>
      </c>
      <c r="J2319" s="7" t="s">
        <v>286</v>
      </c>
      <c r="K2319" s="7" t="n">
        <v>2</v>
      </c>
      <c r="L2319" s="7" t="n">
        <v>0</v>
      </c>
    </row>
    <row r="2320" spans="1:9">
      <c r="A2320" t="s">
        <v>4</v>
      </c>
      <c r="B2320" s="4" t="s">
        <v>5</v>
      </c>
    </row>
    <row r="2321" spans="1:12">
      <c r="A2321" t="n">
        <v>27628</v>
      </c>
      <c r="B2321" s="38" t="n">
        <v>28</v>
      </c>
    </row>
    <row r="2322" spans="1:12">
      <c r="A2322" t="s">
        <v>4</v>
      </c>
      <c r="B2322" s="4" t="s">
        <v>5</v>
      </c>
      <c r="C2322" s="4" t="s">
        <v>26</v>
      </c>
    </row>
    <row r="2323" spans="1:12">
      <c r="A2323" t="n">
        <v>27629</v>
      </c>
      <c r="B2323" s="16" t="n">
        <v>3</v>
      </c>
      <c r="C2323" s="14" t="n">
        <f t="normal" ca="1">A2335</f>
        <v>0</v>
      </c>
    </row>
    <row r="2324" spans="1:12">
      <c r="A2324" t="s">
        <v>4</v>
      </c>
      <c r="B2324" s="4" t="s">
        <v>5</v>
      </c>
      <c r="C2324" s="4" t="s">
        <v>13</v>
      </c>
      <c r="D2324" s="26" t="s">
        <v>67</v>
      </c>
      <c r="E2324" s="4" t="s">
        <v>5</v>
      </c>
      <c r="F2324" s="4" t="s">
        <v>13</v>
      </c>
      <c r="G2324" s="4" t="s">
        <v>10</v>
      </c>
      <c r="H2324" s="26" t="s">
        <v>68</v>
      </c>
      <c r="I2324" s="4" t="s">
        <v>13</v>
      </c>
      <c r="J2324" s="4" t="s">
        <v>26</v>
      </c>
    </row>
    <row r="2325" spans="1:12">
      <c r="A2325" t="n">
        <v>27634</v>
      </c>
      <c r="B2325" s="13" t="n">
        <v>5</v>
      </c>
      <c r="C2325" s="7" t="n">
        <v>28</v>
      </c>
      <c r="D2325" s="26" t="s">
        <v>3</v>
      </c>
      <c r="E2325" s="32" t="n">
        <v>64</v>
      </c>
      <c r="F2325" s="7" t="n">
        <v>5</v>
      </c>
      <c r="G2325" s="7" t="n">
        <v>15</v>
      </c>
      <c r="H2325" s="26" t="s">
        <v>3</v>
      </c>
      <c r="I2325" s="7" t="n">
        <v>1</v>
      </c>
      <c r="J2325" s="14" t="n">
        <f t="normal" ca="1">A2335</f>
        <v>0</v>
      </c>
    </row>
    <row r="2326" spans="1:12">
      <c r="A2326" t="s">
        <v>4</v>
      </c>
      <c r="B2326" s="4" t="s">
        <v>5</v>
      </c>
      <c r="C2326" s="4" t="s">
        <v>13</v>
      </c>
      <c r="D2326" s="4" t="s">
        <v>10</v>
      </c>
      <c r="E2326" s="4" t="s">
        <v>6</v>
      </c>
    </row>
    <row r="2327" spans="1:12">
      <c r="A2327" t="n">
        <v>27645</v>
      </c>
      <c r="B2327" s="42" t="n">
        <v>51</v>
      </c>
      <c r="C2327" s="7" t="n">
        <v>4</v>
      </c>
      <c r="D2327" s="7" t="n">
        <v>5317</v>
      </c>
      <c r="E2327" s="7" t="s">
        <v>106</v>
      </c>
    </row>
    <row r="2328" spans="1:12">
      <c r="A2328" t="s">
        <v>4</v>
      </c>
      <c r="B2328" s="4" t="s">
        <v>5</v>
      </c>
      <c r="C2328" s="4" t="s">
        <v>10</v>
      </c>
    </row>
    <row r="2329" spans="1:12">
      <c r="A2329" t="n">
        <v>27658</v>
      </c>
      <c r="B2329" s="43" t="n">
        <v>16</v>
      </c>
      <c r="C2329" s="7" t="n">
        <v>0</v>
      </c>
    </row>
    <row r="2330" spans="1:12">
      <c r="A2330" t="s">
        <v>4</v>
      </c>
      <c r="B2330" s="4" t="s">
        <v>5</v>
      </c>
      <c r="C2330" s="4" t="s">
        <v>10</v>
      </c>
      <c r="D2330" s="4" t="s">
        <v>104</v>
      </c>
      <c r="E2330" s="4" t="s">
        <v>13</v>
      </c>
      <c r="F2330" s="4" t="s">
        <v>13</v>
      </c>
      <c r="G2330" s="4" t="s">
        <v>104</v>
      </c>
      <c r="H2330" s="4" t="s">
        <v>13</v>
      </c>
      <c r="I2330" s="4" t="s">
        <v>13</v>
      </c>
      <c r="J2330" s="4" t="s">
        <v>104</v>
      </c>
      <c r="K2330" s="4" t="s">
        <v>13</v>
      </c>
      <c r="L2330" s="4" t="s">
        <v>13</v>
      </c>
    </row>
    <row r="2331" spans="1:12">
      <c r="A2331" t="n">
        <v>27661</v>
      </c>
      <c r="B2331" s="44" t="n">
        <v>26</v>
      </c>
      <c r="C2331" s="7" t="n">
        <v>5317</v>
      </c>
      <c r="D2331" s="7" t="s">
        <v>287</v>
      </c>
      <c r="E2331" s="7" t="n">
        <v>2</v>
      </c>
      <c r="F2331" s="7" t="n">
        <v>3</v>
      </c>
      <c r="G2331" s="7" t="s">
        <v>288</v>
      </c>
      <c r="H2331" s="7" t="n">
        <v>2</v>
      </c>
      <c r="I2331" s="7" t="n">
        <v>3</v>
      </c>
      <c r="J2331" s="7" t="s">
        <v>289</v>
      </c>
      <c r="K2331" s="7" t="n">
        <v>2</v>
      </c>
      <c r="L2331" s="7" t="n">
        <v>0</v>
      </c>
    </row>
    <row r="2332" spans="1:12">
      <c r="A2332" t="s">
        <v>4</v>
      </c>
      <c r="B2332" s="4" t="s">
        <v>5</v>
      </c>
    </row>
    <row r="2333" spans="1:12">
      <c r="A2333" t="n">
        <v>27969</v>
      </c>
      <c r="B2333" s="38" t="n">
        <v>28</v>
      </c>
    </row>
    <row r="2334" spans="1:12">
      <c r="A2334" t="s">
        <v>4</v>
      </c>
      <c r="B2334" s="4" t="s">
        <v>5</v>
      </c>
      <c r="C2334" s="4" t="s">
        <v>13</v>
      </c>
    </row>
    <row r="2335" spans="1:12">
      <c r="A2335" t="n">
        <v>27970</v>
      </c>
      <c r="B2335" s="47" t="n">
        <v>23</v>
      </c>
      <c r="C2335" s="7" t="n">
        <v>10</v>
      </c>
    </row>
    <row r="2336" spans="1:12">
      <c r="A2336" t="s">
        <v>4</v>
      </c>
      <c r="B2336" s="4" t="s">
        <v>5</v>
      </c>
      <c r="C2336" s="4" t="s">
        <v>13</v>
      </c>
      <c r="D2336" s="4" t="s">
        <v>6</v>
      </c>
    </row>
    <row r="2337" spans="1:12">
      <c r="A2337" t="n">
        <v>27972</v>
      </c>
      <c r="B2337" s="11" t="n">
        <v>2</v>
      </c>
      <c r="C2337" s="7" t="n">
        <v>10</v>
      </c>
      <c r="D2337" s="7" t="s">
        <v>125</v>
      </c>
    </row>
    <row r="2338" spans="1:12">
      <c r="A2338" t="s">
        <v>4</v>
      </c>
      <c r="B2338" s="4" t="s">
        <v>5</v>
      </c>
      <c r="C2338" s="4" t="s">
        <v>13</v>
      </c>
    </row>
    <row r="2339" spans="1:12">
      <c r="A2339" t="n">
        <v>27995</v>
      </c>
      <c r="B2339" s="8" t="n">
        <v>74</v>
      </c>
      <c r="C2339" s="7" t="n">
        <v>46</v>
      </c>
    </row>
    <row r="2340" spans="1:12">
      <c r="A2340" t="s">
        <v>4</v>
      </c>
      <c r="B2340" s="4" t="s">
        <v>5</v>
      </c>
      <c r="C2340" s="4" t="s">
        <v>13</v>
      </c>
    </row>
    <row r="2341" spans="1:12">
      <c r="A2341" t="n">
        <v>27997</v>
      </c>
      <c r="B2341" s="8" t="n">
        <v>74</v>
      </c>
      <c r="C2341" s="7" t="n">
        <v>54</v>
      </c>
    </row>
    <row r="2342" spans="1:12">
      <c r="A2342" t="s">
        <v>4</v>
      </c>
      <c r="B2342" s="4" t="s">
        <v>5</v>
      </c>
    </row>
    <row r="2343" spans="1:12">
      <c r="A2343" t="n">
        <v>27999</v>
      </c>
      <c r="B2343" s="5" t="n">
        <v>1</v>
      </c>
    </row>
    <row r="2344" spans="1:12" s="3" customFormat="1" customHeight="0">
      <c r="A2344" s="3" t="s">
        <v>2</v>
      </c>
      <c r="B2344" s="3" t="s">
        <v>290</v>
      </c>
    </row>
    <row r="2345" spans="1:12">
      <c r="A2345" t="s">
        <v>4</v>
      </c>
      <c r="B2345" s="4" t="s">
        <v>5</v>
      </c>
      <c r="C2345" s="4" t="s">
        <v>13</v>
      </c>
      <c r="D2345" s="4" t="s">
        <v>10</v>
      </c>
      <c r="E2345" s="4" t="s">
        <v>13</v>
      </c>
      <c r="F2345" s="4" t="s">
        <v>13</v>
      </c>
      <c r="G2345" s="4" t="s">
        <v>13</v>
      </c>
      <c r="H2345" s="4" t="s">
        <v>10</v>
      </c>
      <c r="I2345" s="4" t="s">
        <v>26</v>
      </c>
      <c r="J2345" s="4" t="s">
        <v>26</v>
      </c>
    </row>
    <row r="2346" spans="1:12">
      <c r="A2346" t="n">
        <v>28000</v>
      </c>
      <c r="B2346" s="51" t="n">
        <v>6</v>
      </c>
      <c r="C2346" s="7" t="n">
        <v>33</v>
      </c>
      <c r="D2346" s="7" t="n">
        <v>65534</v>
      </c>
      <c r="E2346" s="7" t="n">
        <v>9</v>
      </c>
      <c r="F2346" s="7" t="n">
        <v>1</v>
      </c>
      <c r="G2346" s="7" t="n">
        <v>1</v>
      </c>
      <c r="H2346" s="7" t="n">
        <v>100</v>
      </c>
      <c r="I2346" s="14" t="n">
        <f t="normal" ca="1">A2348</f>
        <v>0</v>
      </c>
      <c r="J2346" s="14" t="n">
        <f t="normal" ca="1">A2364</f>
        <v>0</v>
      </c>
    </row>
    <row r="2347" spans="1:12">
      <c r="A2347" t="s">
        <v>4</v>
      </c>
      <c r="B2347" s="4" t="s">
        <v>5</v>
      </c>
      <c r="C2347" s="4" t="s">
        <v>10</v>
      </c>
      <c r="D2347" s="4" t="s">
        <v>27</v>
      </c>
      <c r="E2347" s="4" t="s">
        <v>27</v>
      </c>
      <c r="F2347" s="4" t="s">
        <v>27</v>
      </c>
      <c r="G2347" s="4" t="s">
        <v>27</v>
      </c>
    </row>
    <row r="2348" spans="1:12">
      <c r="A2348" t="n">
        <v>28017</v>
      </c>
      <c r="B2348" s="57" t="n">
        <v>46</v>
      </c>
      <c r="C2348" s="7" t="n">
        <v>65534</v>
      </c>
      <c r="D2348" s="7" t="n">
        <v>-368.320007324219</v>
      </c>
      <c r="E2348" s="7" t="n">
        <v>20.2800006866455</v>
      </c>
      <c r="F2348" s="7" t="n">
        <v>421.480010986328</v>
      </c>
      <c r="G2348" s="7" t="n">
        <v>94.5999984741211</v>
      </c>
    </row>
    <row r="2349" spans="1:12">
      <c r="A2349" t="s">
        <v>4</v>
      </c>
      <c r="B2349" s="4" t="s">
        <v>5</v>
      </c>
      <c r="C2349" s="4" t="s">
        <v>10</v>
      </c>
      <c r="D2349" s="4" t="s">
        <v>9</v>
      </c>
    </row>
    <row r="2350" spans="1:12">
      <c r="A2350" t="n">
        <v>28036</v>
      </c>
      <c r="B2350" s="61" t="n">
        <v>43</v>
      </c>
      <c r="C2350" s="7" t="n">
        <v>65534</v>
      </c>
      <c r="D2350" s="7" t="n">
        <v>524288</v>
      </c>
    </row>
    <row r="2351" spans="1:12">
      <c r="A2351" t="s">
        <v>4</v>
      </c>
      <c r="B2351" s="4" t="s">
        <v>5</v>
      </c>
      <c r="C2351" s="4" t="s">
        <v>13</v>
      </c>
      <c r="D2351" s="4" t="s">
        <v>10</v>
      </c>
      <c r="E2351" s="4" t="s">
        <v>13</v>
      </c>
      <c r="F2351" s="4" t="s">
        <v>6</v>
      </c>
      <c r="G2351" s="4" t="s">
        <v>6</v>
      </c>
      <c r="H2351" s="4" t="s">
        <v>6</v>
      </c>
      <c r="I2351" s="4" t="s">
        <v>6</v>
      </c>
      <c r="J2351" s="4" t="s">
        <v>6</v>
      </c>
      <c r="K2351" s="4" t="s">
        <v>6</v>
      </c>
      <c r="L2351" s="4" t="s">
        <v>6</v>
      </c>
      <c r="M2351" s="4" t="s">
        <v>6</v>
      </c>
      <c r="N2351" s="4" t="s">
        <v>6</v>
      </c>
      <c r="O2351" s="4" t="s">
        <v>6</v>
      </c>
      <c r="P2351" s="4" t="s">
        <v>6</v>
      </c>
      <c r="Q2351" s="4" t="s">
        <v>6</v>
      </c>
      <c r="R2351" s="4" t="s">
        <v>6</v>
      </c>
      <c r="S2351" s="4" t="s">
        <v>6</v>
      </c>
      <c r="T2351" s="4" t="s">
        <v>6</v>
      </c>
      <c r="U2351" s="4" t="s">
        <v>6</v>
      </c>
    </row>
    <row r="2352" spans="1:12">
      <c r="A2352" t="n">
        <v>28043</v>
      </c>
      <c r="B2352" s="63" t="n">
        <v>36</v>
      </c>
      <c r="C2352" s="7" t="n">
        <v>8</v>
      </c>
      <c r="D2352" s="7" t="n">
        <v>65534</v>
      </c>
      <c r="E2352" s="7" t="n">
        <v>0</v>
      </c>
      <c r="F2352" s="7" t="s">
        <v>197</v>
      </c>
      <c r="G2352" s="7" t="s">
        <v>21</v>
      </c>
      <c r="H2352" s="7" t="s">
        <v>21</v>
      </c>
      <c r="I2352" s="7" t="s">
        <v>21</v>
      </c>
      <c r="J2352" s="7" t="s">
        <v>21</v>
      </c>
      <c r="K2352" s="7" t="s">
        <v>21</v>
      </c>
      <c r="L2352" s="7" t="s">
        <v>21</v>
      </c>
      <c r="M2352" s="7" t="s">
        <v>21</v>
      </c>
      <c r="N2352" s="7" t="s">
        <v>21</v>
      </c>
      <c r="O2352" s="7" t="s">
        <v>21</v>
      </c>
      <c r="P2352" s="7" t="s">
        <v>21</v>
      </c>
      <c r="Q2352" s="7" t="s">
        <v>21</v>
      </c>
      <c r="R2352" s="7" t="s">
        <v>21</v>
      </c>
      <c r="S2352" s="7" t="s">
        <v>21</v>
      </c>
      <c r="T2352" s="7" t="s">
        <v>21</v>
      </c>
      <c r="U2352" s="7" t="s">
        <v>21</v>
      </c>
    </row>
    <row r="2353" spans="1:21">
      <c r="A2353" t="s">
        <v>4</v>
      </c>
      <c r="B2353" s="4" t="s">
        <v>5</v>
      </c>
      <c r="C2353" s="4" t="s">
        <v>10</v>
      </c>
      <c r="D2353" s="4" t="s">
        <v>13</v>
      </c>
      <c r="E2353" s="4" t="s">
        <v>13</v>
      </c>
      <c r="F2353" s="4" t="s">
        <v>6</v>
      </c>
    </row>
    <row r="2354" spans="1:21">
      <c r="A2354" t="n">
        <v>28073</v>
      </c>
      <c r="B2354" s="67" t="n">
        <v>47</v>
      </c>
      <c r="C2354" s="7" t="n">
        <v>65534</v>
      </c>
      <c r="D2354" s="7" t="n">
        <v>0</v>
      </c>
      <c r="E2354" s="7" t="n">
        <v>0</v>
      </c>
      <c r="F2354" s="7" t="s">
        <v>198</v>
      </c>
    </row>
    <row r="2355" spans="1:21">
      <c r="A2355" t="s">
        <v>4</v>
      </c>
      <c r="B2355" s="4" t="s">
        <v>5</v>
      </c>
      <c r="C2355" s="4" t="s">
        <v>10</v>
      </c>
      <c r="D2355" s="4" t="s">
        <v>13</v>
      </c>
      <c r="E2355" s="4" t="s">
        <v>6</v>
      </c>
      <c r="F2355" s="4" t="s">
        <v>27</v>
      </c>
      <c r="G2355" s="4" t="s">
        <v>27</v>
      </c>
      <c r="H2355" s="4" t="s">
        <v>27</v>
      </c>
    </row>
    <row r="2356" spans="1:21">
      <c r="A2356" t="n">
        <v>28094</v>
      </c>
      <c r="B2356" s="64" t="n">
        <v>48</v>
      </c>
      <c r="C2356" s="7" t="n">
        <v>65534</v>
      </c>
      <c r="D2356" s="7" t="n">
        <v>0</v>
      </c>
      <c r="E2356" s="7" t="s">
        <v>197</v>
      </c>
      <c r="F2356" s="7" t="n">
        <v>0</v>
      </c>
      <c r="G2356" s="7" t="n">
        <v>1</v>
      </c>
      <c r="H2356" s="7" t="n">
        <v>0</v>
      </c>
    </row>
    <row r="2357" spans="1:21">
      <c r="A2357" t="s">
        <v>4</v>
      </c>
      <c r="B2357" s="4" t="s">
        <v>5</v>
      </c>
      <c r="C2357" s="4" t="s">
        <v>10</v>
      </c>
      <c r="D2357" s="4" t="s">
        <v>9</v>
      </c>
    </row>
    <row r="2358" spans="1:21">
      <c r="A2358" t="n">
        <v>28120</v>
      </c>
      <c r="B2358" s="61" t="n">
        <v>43</v>
      </c>
      <c r="C2358" s="7" t="n">
        <v>65534</v>
      </c>
      <c r="D2358" s="7" t="n">
        <v>64</v>
      </c>
    </row>
    <row r="2359" spans="1:21">
      <c r="A2359" t="s">
        <v>4</v>
      </c>
      <c r="B2359" s="4" t="s">
        <v>5</v>
      </c>
      <c r="C2359" s="4" t="s">
        <v>10</v>
      </c>
      <c r="D2359" s="4" t="s">
        <v>13</v>
      </c>
      <c r="E2359" s="4" t="s">
        <v>13</v>
      </c>
      <c r="F2359" s="4" t="s">
        <v>6</v>
      </c>
    </row>
    <row r="2360" spans="1:21">
      <c r="A2360" t="n">
        <v>28127</v>
      </c>
      <c r="B2360" s="67" t="n">
        <v>47</v>
      </c>
      <c r="C2360" s="7" t="n">
        <v>65534</v>
      </c>
      <c r="D2360" s="7" t="n">
        <v>0</v>
      </c>
      <c r="E2360" s="7" t="n">
        <v>0</v>
      </c>
      <c r="F2360" s="7" t="s">
        <v>199</v>
      </c>
    </row>
    <row r="2361" spans="1:21">
      <c r="A2361" t="s">
        <v>4</v>
      </c>
      <c r="B2361" s="4" t="s">
        <v>5</v>
      </c>
      <c r="C2361" s="4" t="s">
        <v>26</v>
      </c>
    </row>
    <row r="2362" spans="1:21">
      <c r="A2362" t="n">
        <v>28150</v>
      </c>
      <c r="B2362" s="16" t="n">
        <v>3</v>
      </c>
      <c r="C2362" s="14" t="n">
        <f t="normal" ca="1">A2364</f>
        <v>0</v>
      </c>
    </row>
    <row r="2363" spans="1:21">
      <c r="A2363" t="s">
        <v>4</v>
      </c>
      <c r="B2363" s="4" t="s">
        <v>5</v>
      </c>
    </row>
    <row r="2364" spans="1:21">
      <c r="A2364" t="n">
        <v>28155</v>
      </c>
      <c r="B2364" s="5" t="n">
        <v>1</v>
      </c>
    </row>
    <row r="2365" spans="1:21" s="3" customFormat="1" customHeight="0">
      <c r="A2365" s="3" t="s">
        <v>2</v>
      </c>
      <c r="B2365" s="3" t="s">
        <v>291</v>
      </c>
    </row>
    <row r="2366" spans="1:21">
      <c r="A2366" t="s">
        <v>4</v>
      </c>
      <c r="B2366" s="4" t="s">
        <v>5</v>
      </c>
      <c r="C2366" s="4" t="s">
        <v>13</v>
      </c>
      <c r="D2366" s="4" t="s">
        <v>10</v>
      </c>
      <c r="E2366" s="4" t="s">
        <v>13</v>
      </c>
      <c r="F2366" s="4" t="s">
        <v>26</v>
      </c>
    </row>
    <row r="2367" spans="1:21">
      <c r="A2367" t="n">
        <v>28156</v>
      </c>
      <c r="B2367" s="13" t="n">
        <v>5</v>
      </c>
      <c r="C2367" s="7" t="n">
        <v>30</v>
      </c>
      <c r="D2367" s="7" t="n">
        <v>8952</v>
      </c>
      <c r="E2367" s="7" t="n">
        <v>1</v>
      </c>
      <c r="F2367" s="14" t="n">
        <f t="normal" ca="1">A2395</f>
        <v>0</v>
      </c>
    </row>
    <row r="2368" spans="1:21">
      <c r="A2368" t="s">
        <v>4</v>
      </c>
      <c r="B2368" s="4" t="s">
        <v>5</v>
      </c>
      <c r="C2368" s="4" t="s">
        <v>10</v>
      </c>
      <c r="D2368" s="4" t="s">
        <v>13</v>
      </c>
      <c r="E2368" s="4" t="s">
        <v>13</v>
      </c>
      <c r="F2368" s="4" t="s">
        <v>6</v>
      </c>
    </row>
    <row r="2369" spans="1:8">
      <c r="A2369" t="n">
        <v>28165</v>
      </c>
      <c r="B2369" s="18" t="n">
        <v>20</v>
      </c>
      <c r="C2369" s="7" t="n">
        <v>65534</v>
      </c>
      <c r="D2369" s="7" t="n">
        <v>3</v>
      </c>
      <c r="E2369" s="7" t="n">
        <v>10</v>
      </c>
      <c r="F2369" s="7" t="s">
        <v>184</v>
      </c>
    </row>
    <row r="2370" spans="1:8">
      <c r="A2370" t="s">
        <v>4</v>
      </c>
      <c r="B2370" s="4" t="s">
        <v>5</v>
      </c>
      <c r="C2370" s="4" t="s">
        <v>10</v>
      </c>
    </row>
    <row r="2371" spans="1:8">
      <c r="A2371" t="n">
        <v>28186</v>
      </c>
      <c r="B2371" s="43" t="n">
        <v>16</v>
      </c>
      <c r="C2371" s="7" t="n">
        <v>0</v>
      </c>
    </row>
    <row r="2372" spans="1:8">
      <c r="A2372" t="s">
        <v>4</v>
      </c>
      <c r="B2372" s="4" t="s">
        <v>5</v>
      </c>
      <c r="C2372" s="4" t="s">
        <v>13</v>
      </c>
      <c r="D2372" s="4" t="s">
        <v>9</v>
      </c>
    </row>
    <row r="2373" spans="1:8">
      <c r="A2373" t="n">
        <v>28189</v>
      </c>
      <c r="B2373" s="8" t="n">
        <v>74</v>
      </c>
      <c r="C2373" s="7" t="n">
        <v>48</v>
      </c>
      <c r="D2373" s="7" t="n">
        <v>1088</v>
      </c>
    </row>
    <row r="2374" spans="1:8">
      <c r="A2374" t="s">
        <v>4</v>
      </c>
      <c r="B2374" s="4" t="s">
        <v>5</v>
      </c>
      <c r="C2374" s="4" t="s">
        <v>13</v>
      </c>
      <c r="D2374" s="4" t="s">
        <v>10</v>
      </c>
    </row>
    <row r="2375" spans="1:8">
      <c r="A2375" t="n">
        <v>28195</v>
      </c>
      <c r="B2375" s="35" t="n">
        <v>22</v>
      </c>
      <c r="C2375" s="7" t="n">
        <v>10</v>
      </c>
      <c r="D2375" s="7" t="n">
        <v>0</v>
      </c>
    </row>
    <row r="2376" spans="1:8">
      <c r="A2376" t="s">
        <v>4</v>
      </c>
      <c r="B2376" s="4" t="s">
        <v>5</v>
      </c>
      <c r="C2376" s="4" t="s">
        <v>13</v>
      </c>
      <c r="D2376" s="4" t="s">
        <v>10</v>
      </c>
      <c r="E2376" s="4" t="s">
        <v>6</v>
      </c>
    </row>
    <row r="2377" spans="1:8">
      <c r="A2377" t="n">
        <v>28199</v>
      </c>
      <c r="B2377" s="42" t="n">
        <v>51</v>
      </c>
      <c r="C2377" s="7" t="n">
        <v>4</v>
      </c>
      <c r="D2377" s="7" t="n">
        <v>5318</v>
      </c>
      <c r="E2377" s="7" t="s">
        <v>106</v>
      </c>
    </row>
    <row r="2378" spans="1:8">
      <c r="A2378" t="s">
        <v>4</v>
      </c>
      <c r="B2378" s="4" t="s">
        <v>5</v>
      </c>
      <c r="C2378" s="4" t="s">
        <v>10</v>
      </c>
    </row>
    <row r="2379" spans="1:8">
      <c r="A2379" t="n">
        <v>28212</v>
      </c>
      <c r="B2379" s="43" t="n">
        <v>16</v>
      </c>
      <c r="C2379" s="7" t="n">
        <v>0</v>
      </c>
    </row>
    <row r="2380" spans="1:8">
      <c r="A2380" t="s">
        <v>4</v>
      </c>
      <c r="B2380" s="4" t="s">
        <v>5</v>
      </c>
      <c r="C2380" s="4" t="s">
        <v>10</v>
      </c>
      <c r="D2380" s="4" t="s">
        <v>104</v>
      </c>
      <c r="E2380" s="4" t="s">
        <v>13</v>
      </c>
      <c r="F2380" s="4" t="s">
        <v>13</v>
      </c>
      <c r="G2380" s="4" t="s">
        <v>104</v>
      </c>
      <c r="H2380" s="4" t="s">
        <v>13</v>
      </c>
      <c r="I2380" s="4" t="s">
        <v>13</v>
      </c>
    </row>
    <row r="2381" spans="1:8">
      <c r="A2381" t="n">
        <v>28215</v>
      </c>
      <c r="B2381" s="44" t="n">
        <v>26</v>
      </c>
      <c r="C2381" s="7" t="n">
        <v>5318</v>
      </c>
      <c r="D2381" s="7" t="s">
        <v>292</v>
      </c>
      <c r="E2381" s="7" t="n">
        <v>2</v>
      </c>
      <c r="F2381" s="7" t="n">
        <v>3</v>
      </c>
      <c r="G2381" s="7" t="s">
        <v>293</v>
      </c>
      <c r="H2381" s="7" t="n">
        <v>2</v>
      </c>
      <c r="I2381" s="7" t="n">
        <v>0</v>
      </c>
    </row>
    <row r="2382" spans="1:8">
      <c r="A2382" t="s">
        <v>4</v>
      </c>
      <c r="B2382" s="4" t="s">
        <v>5</v>
      </c>
    </row>
    <row r="2383" spans="1:8">
      <c r="A2383" t="n">
        <v>28322</v>
      </c>
      <c r="B2383" s="38" t="n">
        <v>28</v>
      </c>
    </row>
    <row r="2384" spans="1:8">
      <c r="A2384" t="s">
        <v>4</v>
      </c>
      <c r="B2384" s="4" t="s">
        <v>5</v>
      </c>
      <c r="C2384" s="4" t="s">
        <v>13</v>
      </c>
      <c r="D2384" s="4" t="s">
        <v>10</v>
      </c>
      <c r="E2384" s="4" t="s">
        <v>6</v>
      </c>
    </row>
    <row r="2385" spans="1:9">
      <c r="A2385" t="n">
        <v>28323</v>
      </c>
      <c r="B2385" s="42" t="n">
        <v>51</v>
      </c>
      <c r="C2385" s="7" t="n">
        <v>4</v>
      </c>
      <c r="D2385" s="7" t="n">
        <v>5317</v>
      </c>
      <c r="E2385" s="7" t="s">
        <v>106</v>
      </c>
    </row>
    <row r="2386" spans="1:9">
      <c r="A2386" t="s">
        <v>4</v>
      </c>
      <c r="B2386" s="4" t="s">
        <v>5</v>
      </c>
      <c r="C2386" s="4" t="s">
        <v>10</v>
      </c>
    </row>
    <row r="2387" spans="1:9">
      <c r="A2387" t="n">
        <v>28336</v>
      </c>
      <c r="B2387" s="43" t="n">
        <v>16</v>
      </c>
      <c r="C2387" s="7" t="n">
        <v>0</v>
      </c>
    </row>
    <row r="2388" spans="1:9">
      <c r="A2388" t="s">
        <v>4</v>
      </c>
      <c r="B2388" s="4" t="s">
        <v>5</v>
      </c>
      <c r="C2388" s="4" t="s">
        <v>10</v>
      </c>
      <c r="D2388" s="4" t="s">
        <v>104</v>
      </c>
      <c r="E2388" s="4" t="s">
        <v>13</v>
      </c>
      <c r="F2388" s="4" t="s">
        <v>13</v>
      </c>
    </row>
    <row r="2389" spans="1:9">
      <c r="A2389" t="n">
        <v>28339</v>
      </c>
      <c r="B2389" s="44" t="n">
        <v>26</v>
      </c>
      <c r="C2389" s="7" t="n">
        <v>5317</v>
      </c>
      <c r="D2389" s="7" t="s">
        <v>294</v>
      </c>
      <c r="E2389" s="7" t="n">
        <v>2</v>
      </c>
      <c r="F2389" s="7" t="n">
        <v>0</v>
      </c>
    </row>
    <row r="2390" spans="1:9">
      <c r="A2390" t="s">
        <v>4</v>
      </c>
      <c r="B2390" s="4" t="s">
        <v>5</v>
      </c>
    </row>
    <row r="2391" spans="1:9">
      <c r="A2391" t="n">
        <v>28350</v>
      </c>
      <c r="B2391" s="38" t="n">
        <v>28</v>
      </c>
    </row>
    <row r="2392" spans="1:9">
      <c r="A2392" t="s">
        <v>4</v>
      </c>
      <c r="B2392" s="4" t="s">
        <v>5</v>
      </c>
      <c r="C2392" s="4" t="s">
        <v>26</v>
      </c>
    </row>
    <row r="2393" spans="1:9">
      <c r="A2393" t="n">
        <v>28351</v>
      </c>
      <c r="B2393" s="16" t="n">
        <v>3</v>
      </c>
      <c r="C2393" s="14" t="n">
        <f t="normal" ca="1">A2411</f>
        <v>0</v>
      </c>
    </row>
    <row r="2394" spans="1:9">
      <c r="A2394" t="s">
        <v>4</v>
      </c>
      <c r="B2394" s="4" t="s">
        <v>5</v>
      </c>
      <c r="C2394" s="4" t="s">
        <v>13</v>
      </c>
      <c r="D2394" s="4" t="s">
        <v>10</v>
      </c>
      <c r="E2394" s="4" t="s">
        <v>13</v>
      </c>
      <c r="F2394" s="4" t="s">
        <v>26</v>
      </c>
    </row>
    <row r="2395" spans="1:9">
      <c r="A2395" t="n">
        <v>28356</v>
      </c>
      <c r="B2395" s="13" t="n">
        <v>5</v>
      </c>
      <c r="C2395" s="7" t="n">
        <v>30</v>
      </c>
      <c r="D2395" s="7" t="n">
        <v>8951</v>
      </c>
      <c r="E2395" s="7" t="n">
        <v>1</v>
      </c>
      <c r="F2395" s="14" t="n">
        <f t="normal" ca="1">A2411</f>
        <v>0</v>
      </c>
    </row>
    <row r="2396" spans="1:9">
      <c r="A2396" t="s">
        <v>4</v>
      </c>
      <c r="B2396" s="4" t="s">
        <v>5</v>
      </c>
      <c r="C2396" s="4" t="s">
        <v>10</v>
      </c>
      <c r="D2396" s="4" t="s">
        <v>13</v>
      </c>
      <c r="E2396" s="4" t="s">
        <v>13</v>
      </c>
      <c r="F2396" s="4" t="s">
        <v>6</v>
      </c>
    </row>
    <row r="2397" spans="1:9">
      <c r="A2397" t="n">
        <v>28365</v>
      </c>
      <c r="B2397" s="18" t="n">
        <v>20</v>
      </c>
      <c r="C2397" s="7" t="n">
        <v>65534</v>
      </c>
      <c r="D2397" s="7" t="n">
        <v>3</v>
      </c>
      <c r="E2397" s="7" t="n">
        <v>10</v>
      </c>
      <c r="F2397" s="7" t="s">
        <v>184</v>
      </c>
    </row>
    <row r="2398" spans="1:9">
      <c r="A2398" t="s">
        <v>4</v>
      </c>
      <c r="B2398" s="4" t="s">
        <v>5</v>
      </c>
      <c r="C2398" s="4" t="s">
        <v>10</v>
      </c>
    </row>
    <row r="2399" spans="1:9">
      <c r="A2399" t="n">
        <v>28386</v>
      </c>
      <c r="B2399" s="43" t="n">
        <v>16</v>
      </c>
      <c r="C2399" s="7" t="n">
        <v>0</v>
      </c>
    </row>
    <row r="2400" spans="1:9">
      <c r="A2400" t="s">
        <v>4</v>
      </c>
      <c r="B2400" s="4" t="s">
        <v>5</v>
      </c>
      <c r="C2400" s="4" t="s">
        <v>13</v>
      </c>
      <c r="D2400" s="4" t="s">
        <v>10</v>
      </c>
    </row>
    <row r="2401" spans="1:6">
      <c r="A2401" t="n">
        <v>28389</v>
      </c>
      <c r="B2401" s="35" t="n">
        <v>22</v>
      </c>
      <c r="C2401" s="7" t="n">
        <v>10</v>
      </c>
      <c r="D2401" s="7" t="n">
        <v>0</v>
      </c>
    </row>
    <row r="2402" spans="1:6">
      <c r="A2402" t="s">
        <v>4</v>
      </c>
      <c r="B2402" s="4" t="s">
        <v>5</v>
      </c>
      <c r="C2402" s="4" t="s">
        <v>13</v>
      </c>
      <c r="D2402" s="4" t="s">
        <v>10</v>
      </c>
      <c r="E2402" s="4" t="s">
        <v>6</v>
      </c>
    </row>
    <row r="2403" spans="1:6">
      <c r="A2403" t="n">
        <v>28393</v>
      </c>
      <c r="B2403" s="42" t="n">
        <v>51</v>
      </c>
      <c r="C2403" s="7" t="n">
        <v>4</v>
      </c>
      <c r="D2403" s="7" t="n">
        <v>5318</v>
      </c>
      <c r="E2403" s="7" t="s">
        <v>106</v>
      </c>
    </row>
    <row r="2404" spans="1:6">
      <c r="A2404" t="s">
        <v>4</v>
      </c>
      <c r="B2404" s="4" t="s">
        <v>5</v>
      </c>
      <c r="C2404" s="4" t="s">
        <v>10</v>
      </c>
    </row>
    <row r="2405" spans="1:6">
      <c r="A2405" t="n">
        <v>28406</v>
      </c>
      <c r="B2405" s="43" t="n">
        <v>16</v>
      </c>
      <c r="C2405" s="7" t="n">
        <v>0</v>
      </c>
    </row>
    <row r="2406" spans="1:6">
      <c r="A2406" t="s">
        <v>4</v>
      </c>
      <c r="B2406" s="4" t="s">
        <v>5</v>
      </c>
      <c r="C2406" s="4" t="s">
        <v>10</v>
      </c>
      <c r="D2406" s="4" t="s">
        <v>104</v>
      </c>
      <c r="E2406" s="4" t="s">
        <v>13</v>
      </c>
      <c r="F2406" s="4" t="s">
        <v>13</v>
      </c>
      <c r="G2406" s="4" t="s">
        <v>104</v>
      </c>
      <c r="H2406" s="4" t="s">
        <v>13</v>
      </c>
      <c r="I2406" s="4" t="s">
        <v>13</v>
      </c>
    </row>
    <row r="2407" spans="1:6">
      <c r="A2407" t="n">
        <v>28409</v>
      </c>
      <c r="B2407" s="44" t="n">
        <v>26</v>
      </c>
      <c r="C2407" s="7" t="n">
        <v>5318</v>
      </c>
      <c r="D2407" s="7" t="s">
        <v>295</v>
      </c>
      <c r="E2407" s="7" t="n">
        <v>2</v>
      </c>
      <c r="F2407" s="7" t="n">
        <v>3</v>
      </c>
      <c r="G2407" s="7" t="s">
        <v>296</v>
      </c>
      <c r="H2407" s="7" t="n">
        <v>2</v>
      </c>
      <c r="I2407" s="7" t="n">
        <v>0</v>
      </c>
    </row>
    <row r="2408" spans="1:6">
      <c r="A2408" t="s">
        <v>4</v>
      </c>
      <c r="B2408" s="4" t="s">
        <v>5</v>
      </c>
    </row>
    <row r="2409" spans="1:6">
      <c r="A2409" t="n">
        <v>28536</v>
      </c>
      <c r="B2409" s="38" t="n">
        <v>28</v>
      </c>
    </row>
    <row r="2410" spans="1:6">
      <c r="A2410" t="s">
        <v>4</v>
      </c>
      <c r="B2410" s="4" t="s">
        <v>5</v>
      </c>
      <c r="C2410" s="4" t="s">
        <v>13</v>
      </c>
    </row>
    <row r="2411" spans="1:6">
      <c r="A2411" t="n">
        <v>28537</v>
      </c>
      <c r="B2411" s="47" t="n">
        <v>23</v>
      </c>
      <c r="C2411" s="7" t="n">
        <v>10</v>
      </c>
    </row>
    <row r="2412" spans="1:6">
      <c r="A2412" t="s">
        <v>4</v>
      </c>
      <c r="B2412" s="4" t="s">
        <v>5</v>
      </c>
      <c r="C2412" s="4" t="s">
        <v>13</v>
      </c>
      <c r="D2412" s="4" t="s">
        <v>6</v>
      </c>
    </row>
    <row r="2413" spans="1:6">
      <c r="A2413" t="n">
        <v>28539</v>
      </c>
      <c r="B2413" s="11" t="n">
        <v>2</v>
      </c>
      <c r="C2413" s="7" t="n">
        <v>10</v>
      </c>
      <c r="D2413" s="7" t="s">
        <v>125</v>
      </c>
    </row>
    <row r="2414" spans="1:6">
      <c r="A2414" t="s">
        <v>4</v>
      </c>
      <c r="B2414" s="4" t="s">
        <v>5</v>
      </c>
      <c r="C2414" s="4" t="s">
        <v>13</v>
      </c>
    </row>
    <row r="2415" spans="1:6">
      <c r="A2415" t="n">
        <v>28562</v>
      </c>
      <c r="B2415" s="8" t="n">
        <v>74</v>
      </c>
      <c r="C2415" s="7" t="n">
        <v>46</v>
      </c>
    </row>
    <row r="2416" spans="1:6">
      <c r="A2416" t="s">
        <v>4</v>
      </c>
      <c r="B2416" s="4" t="s">
        <v>5</v>
      </c>
      <c r="C2416" s="4" t="s">
        <v>13</v>
      </c>
    </row>
    <row r="2417" spans="1:9">
      <c r="A2417" t="n">
        <v>28564</v>
      </c>
      <c r="B2417" s="8" t="n">
        <v>74</v>
      </c>
      <c r="C2417" s="7" t="n">
        <v>54</v>
      </c>
    </row>
    <row r="2418" spans="1:9">
      <c r="A2418" t="s">
        <v>4</v>
      </c>
      <c r="B2418" s="4" t="s">
        <v>5</v>
      </c>
    </row>
    <row r="2419" spans="1:9">
      <c r="A2419" t="n">
        <v>28566</v>
      </c>
      <c r="B2419" s="5" t="n">
        <v>1</v>
      </c>
    </row>
    <row r="2420" spans="1:9" s="3" customFormat="1" customHeight="0">
      <c r="A2420" s="3" t="s">
        <v>2</v>
      </c>
      <c r="B2420" s="3" t="s">
        <v>297</v>
      </c>
    </row>
    <row r="2421" spans="1:9">
      <c r="A2421" t="s">
        <v>4</v>
      </c>
      <c r="B2421" s="4" t="s">
        <v>5</v>
      </c>
      <c r="C2421" s="4" t="s">
        <v>13</v>
      </c>
      <c r="D2421" s="4" t="s">
        <v>10</v>
      </c>
      <c r="E2421" s="4" t="s">
        <v>13</v>
      </c>
      <c r="F2421" s="4" t="s">
        <v>13</v>
      </c>
      <c r="G2421" s="4" t="s">
        <v>13</v>
      </c>
      <c r="H2421" s="4" t="s">
        <v>10</v>
      </c>
      <c r="I2421" s="4" t="s">
        <v>26</v>
      </c>
      <c r="J2421" s="4" t="s">
        <v>26</v>
      </c>
    </row>
    <row r="2422" spans="1:9">
      <c r="A2422" t="n">
        <v>28568</v>
      </c>
      <c r="B2422" s="51" t="n">
        <v>6</v>
      </c>
      <c r="C2422" s="7" t="n">
        <v>33</v>
      </c>
      <c r="D2422" s="7" t="n">
        <v>65534</v>
      </c>
      <c r="E2422" s="7" t="n">
        <v>9</v>
      </c>
      <c r="F2422" s="7" t="n">
        <v>1</v>
      </c>
      <c r="G2422" s="7" t="n">
        <v>1</v>
      </c>
      <c r="H2422" s="7" t="n">
        <v>100</v>
      </c>
      <c r="I2422" s="14" t="n">
        <f t="normal" ca="1">A2424</f>
        <v>0</v>
      </c>
      <c r="J2422" s="14" t="n">
        <f t="normal" ca="1">A2436</f>
        <v>0</v>
      </c>
    </row>
    <row r="2423" spans="1:9">
      <c r="A2423" t="s">
        <v>4</v>
      </c>
      <c r="B2423" s="4" t="s">
        <v>5</v>
      </c>
      <c r="C2423" s="4" t="s">
        <v>10</v>
      </c>
      <c r="D2423" s="4" t="s">
        <v>27</v>
      </c>
      <c r="E2423" s="4" t="s">
        <v>27</v>
      </c>
      <c r="F2423" s="4" t="s">
        <v>27</v>
      </c>
      <c r="G2423" s="4" t="s">
        <v>27</v>
      </c>
    </row>
    <row r="2424" spans="1:9">
      <c r="A2424" t="n">
        <v>28585</v>
      </c>
      <c r="B2424" s="57" t="n">
        <v>46</v>
      </c>
      <c r="C2424" s="7" t="n">
        <v>65534</v>
      </c>
      <c r="D2424" s="7" t="n">
        <v>-437.470001220703</v>
      </c>
      <c r="E2424" s="7" t="n">
        <v>21.9500007629395</v>
      </c>
      <c r="F2424" s="7" t="n">
        <v>453.649993896484</v>
      </c>
      <c r="G2424" s="7" t="n">
        <v>103.300003051758</v>
      </c>
    </row>
    <row r="2425" spans="1:9">
      <c r="A2425" t="s">
        <v>4</v>
      </c>
      <c r="B2425" s="4" t="s">
        <v>5</v>
      </c>
      <c r="C2425" s="4" t="s">
        <v>13</v>
      </c>
      <c r="D2425" s="4" t="s">
        <v>10</v>
      </c>
      <c r="E2425" s="4" t="s">
        <v>13</v>
      </c>
      <c r="F2425" s="4" t="s">
        <v>6</v>
      </c>
      <c r="G2425" s="4" t="s">
        <v>6</v>
      </c>
      <c r="H2425" s="4" t="s">
        <v>6</v>
      </c>
      <c r="I2425" s="4" t="s">
        <v>6</v>
      </c>
      <c r="J2425" s="4" t="s">
        <v>6</v>
      </c>
      <c r="K2425" s="4" t="s">
        <v>6</v>
      </c>
      <c r="L2425" s="4" t="s">
        <v>6</v>
      </c>
      <c r="M2425" s="4" t="s">
        <v>6</v>
      </c>
      <c r="N2425" s="4" t="s">
        <v>6</v>
      </c>
      <c r="O2425" s="4" t="s">
        <v>6</v>
      </c>
      <c r="P2425" s="4" t="s">
        <v>6</v>
      </c>
      <c r="Q2425" s="4" t="s">
        <v>6</v>
      </c>
      <c r="R2425" s="4" t="s">
        <v>6</v>
      </c>
      <c r="S2425" s="4" t="s">
        <v>6</v>
      </c>
      <c r="T2425" s="4" t="s">
        <v>6</v>
      </c>
      <c r="U2425" s="4" t="s">
        <v>6</v>
      </c>
    </row>
    <row r="2426" spans="1:9">
      <c r="A2426" t="n">
        <v>28604</v>
      </c>
      <c r="B2426" s="63" t="n">
        <v>36</v>
      </c>
      <c r="C2426" s="7" t="n">
        <v>8</v>
      </c>
      <c r="D2426" s="7" t="n">
        <v>65534</v>
      </c>
      <c r="E2426" s="7" t="n">
        <v>0</v>
      </c>
      <c r="F2426" s="7" t="s">
        <v>200</v>
      </c>
      <c r="G2426" s="7" t="s">
        <v>21</v>
      </c>
      <c r="H2426" s="7" t="s">
        <v>21</v>
      </c>
      <c r="I2426" s="7" t="s">
        <v>21</v>
      </c>
      <c r="J2426" s="7" t="s">
        <v>21</v>
      </c>
      <c r="K2426" s="7" t="s">
        <v>21</v>
      </c>
      <c r="L2426" s="7" t="s">
        <v>21</v>
      </c>
      <c r="M2426" s="7" t="s">
        <v>21</v>
      </c>
      <c r="N2426" s="7" t="s">
        <v>21</v>
      </c>
      <c r="O2426" s="7" t="s">
        <v>21</v>
      </c>
      <c r="P2426" s="7" t="s">
        <v>21</v>
      </c>
      <c r="Q2426" s="7" t="s">
        <v>21</v>
      </c>
      <c r="R2426" s="7" t="s">
        <v>21</v>
      </c>
      <c r="S2426" s="7" t="s">
        <v>21</v>
      </c>
      <c r="T2426" s="7" t="s">
        <v>21</v>
      </c>
      <c r="U2426" s="7" t="s">
        <v>21</v>
      </c>
    </row>
    <row r="2427" spans="1:9">
      <c r="A2427" t="s">
        <v>4</v>
      </c>
      <c r="B2427" s="4" t="s">
        <v>5</v>
      </c>
      <c r="C2427" s="4" t="s">
        <v>10</v>
      </c>
      <c r="D2427" s="4" t="s">
        <v>13</v>
      </c>
      <c r="E2427" s="4" t="s">
        <v>13</v>
      </c>
      <c r="F2427" s="4" t="s">
        <v>6</v>
      </c>
    </row>
    <row r="2428" spans="1:9">
      <c r="A2428" t="n">
        <v>28634</v>
      </c>
      <c r="B2428" s="67" t="n">
        <v>47</v>
      </c>
      <c r="C2428" s="7" t="n">
        <v>65534</v>
      </c>
      <c r="D2428" s="7" t="n">
        <v>0</v>
      </c>
      <c r="E2428" s="7" t="n">
        <v>0</v>
      </c>
      <c r="F2428" s="7" t="s">
        <v>201</v>
      </c>
    </row>
    <row r="2429" spans="1:9">
      <c r="A2429" t="s">
        <v>4</v>
      </c>
      <c r="B2429" s="4" t="s">
        <v>5</v>
      </c>
      <c r="C2429" s="4" t="s">
        <v>10</v>
      </c>
      <c r="D2429" s="4" t="s">
        <v>13</v>
      </c>
      <c r="E2429" s="4" t="s">
        <v>6</v>
      </c>
      <c r="F2429" s="4" t="s">
        <v>27</v>
      </c>
      <c r="G2429" s="4" t="s">
        <v>27</v>
      </c>
      <c r="H2429" s="4" t="s">
        <v>27</v>
      </c>
    </row>
    <row r="2430" spans="1:9">
      <c r="A2430" t="n">
        <v>28656</v>
      </c>
      <c r="B2430" s="64" t="n">
        <v>48</v>
      </c>
      <c r="C2430" s="7" t="n">
        <v>65534</v>
      </c>
      <c r="D2430" s="7" t="n">
        <v>0</v>
      </c>
      <c r="E2430" s="7" t="s">
        <v>200</v>
      </c>
      <c r="F2430" s="7" t="n">
        <v>0</v>
      </c>
      <c r="G2430" s="7" t="n">
        <v>1</v>
      </c>
      <c r="H2430" s="7" t="n">
        <v>0</v>
      </c>
    </row>
    <row r="2431" spans="1:9">
      <c r="A2431" t="s">
        <v>4</v>
      </c>
      <c r="B2431" s="4" t="s">
        <v>5</v>
      </c>
      <c r="C2431" s="4" t="s">
        <v>10</v>
      </c>
      <c r="D2431" s="4" t="s">
        <v>9</v>
      </c>
    </row>
    <row r="2432" spans="1:9">
      <c r="A2432" t="n">
        <v>28682</v>
      </c>
      <c r="B2432" s="61" t="n">
        <v>43</v>
      </c>
      <c r="C2432" s="7" t="n">
        <v>65534</v>
      </c>
      <c r="D2432" s="7" t="n">
        <v>64</v>
      </c>
    </row>
    <row r="2433" spans="1:21">
      <c r="A2433" t="s">
        <v>4</v>
      </c>
      <c r="B2433" s="4" t="s">
        <v>5</v>
      </c>
      <c r="C2433" s="4" t="s">
        <v>26</v>
      </c>
    </row>
    <row r="2434" spans="1:21">
      <c r="A2434" t="n">
        <v>28689</v>
      </c>
      <c r="B2434" s="16" t="n">
        <v>3</v>
      </c>
      <c r="C2434" s="14" t="n">
        <f t="normal" ca="1">A2436</f>
        <v>0</v>
      </c>
    </row>
    <row r="2435" spans="1:21">
      <c r="A2435" t="s">
        <v>4</v>
      </c>
      <c r="B2435" s="4" t="s">
        <v>5</v>
      </c>
    </row>
    <row r="2436" spans="1:21">
      <c r="A2436" t="n">
        <v>28694</v>
      </c>
      <c r="B2436" s="5" t="n">
        <v>1</v>
      </c>
    </row>
    <row r="2437" spans="1:21" s="3" customFormat="1" customHeight="0">
      <c r="A2437" s="3" t="s">
        <v>2</v>
      </c>
      <c r="B2437" s="3" t="s">
        <v>298</v>
      </c>
    </row>
    <row r="2438" spans="1:21">
      <c r="A2438" t="s">
        <v>4</v>
      </c>
      <c r="B2438" s="4" t="s">
        <v>5</v>
      </c>
      <c r="C2438" s="4" t="s">
        <v>13</v>
      </c>
      <c r="D2438" s="4" t="s">
        <v>10</v>
      </c>
      <c r="E2438" s="4" t="s">
        <v>13</v>
      </c>
      <c r="F2438" s="4" t="s">
        <v>26</v>
      </c>
    </row>
    <row r="2439" spans="1:21">
      <c r="A2439" t="n">
        <v>28696</v>
      </c>
      <c r="B2439" s="13" t="n">
        <v>5</v>
      </c>
      <c r="C2439" s="7" t="n">
        <v>30</v>
      </c>
      <c r="D2439" s="7" t="n">
        <v>9721</v>
      </c>
      <c r="E2439" s="7" t="n">
        <v>1</v>
      </c>
      <c r="F2439" s="14" t="n">
        <f t="normal" ca="1">A2471</f>
        <v>0</v>
      </c>
    </row>
    <row r="2440" spans="1:21">
      <c r="A2440" t="s">
        <v>4</v>
      </c>
      <c r="B2440" s="4" t="s">
        <v>5</v>
      </c>
      <c r="C2440" s="4" t="s">
        <v>10</v>
      </c>
      <c r="D2440" s="4" t="s">
        <v>13</v>
      </c>
      <c r="E2440" s="4" t="s">
        <v>13</v>
      </c>
      <c r="F2440" s="4" t="s">
        <v>6</v>
      </c>
    </row>
    <row r="2441" spans="1:21">
      <c r="A2441" t="n">
        <v>28705</v>
      </c>
      <c r="B2441" s="18" t="n">
        <v>20</v>
      </c>
      <c r="C2441" s="7" t="n">
        <v>65534</v>
      </c>
      <c r="D2441" s="7" t="n">
        <v>3</v>
      </c>
      <c r="E2441" s="7" t="n">
        <v>10</v>
      </c>
      <c r="F2441" s="7" t="s">
        <v>184</v>
      </c>
    </row>
    <row r="2442" spans="1:21">
      <c r="A2442" t="s">
        <v>4</v>
      </c>
      <c r="B2442" s="4" t="s">
        <v>5</v>
      </c>
      <c r="C2442" s="4" t="s">
        <v>10</v>
      </c>
    </row>
    <row r="2443" spans="1:21">
      <c r="A2443" t="n">
        <v>28726</v>
      </c>
      <c r="B2443" s="43" t="n">
        <v>16</v>
      </c>
      <c r="C2443" s="7" t="n">
        <v>0</v>
      </c>
    </row>
    <row r="2444" spans="1:21">
      <c r="A2444" t="s">
        <v>4</v>
      </c>
      <c r="B2444" s="4" t="s">
        <v>5</v>
      </c>
      <c r="C2444" s="4" t="s">
        <v>13</v>
      </c>
      <c r="D2444" s="4" t="s">
        <v>10</v>
      </c>
    </row>
    <row r="2445" spans="1:21">
      <c r="A2445" t="n">
        <v>28729</v>
      </c>
      <c r="B2445" s="35" t="n">
        <v>22</v>
      </c>
      <c r="C2445" s="7" t="n">
        <v>10</v>
      </c>
      <c r="D2445" s="7" t="n">
        <v>0</v>
      </c>
    </row>
    <row r="2446" spans="1:21">
      <c r="A2446" t="s">
        <v>4</v>
      </c>
      <c r="B2446" s="4" t="s">
        <v>5</v>
      </c>
      <c r="C2446" s="4" t="s">
        <v>13</v>
      </c>
      <c r="D2446" s="4" t="s">
        <v>10</v>
      </c>
      <c r="E2446" s="4" t="s">
        <v>13</v>
      </c>
      <c r="F2446" s="4" t="s">
        <v>13</v>
      </c>
      <c r="G2446" s="4" t="s">
        <v>26</v>
      </c>
    </row>
    <row r="2447" spans="1:21">
      <c r="A2447" t="n">
        <v>28733</v>
      </c>
      <c r="B2447" s="13" t="n">
        <v>5</v>
      </c>
      <c r="C2447" s="7" t="n">
        <v>30</v>
      </c>
      <c r="D2447" s="7" t="n">
        <v>6</v>
      </c>
      <c r="E2447" s="7" t="n">
        <v>8</v>
      </c>
      <c r="F2447" s="7" t="n">
        <v>1</v>
      </c>
      <c r="G2447" s="14" t="n">
        <f t="normal" ca="1">A2461</f>
        <v>0</v>
      </c>
    </row>
    <row r="2448" spans="1:21">
      <c r="A2448" t="s">
        <v>4</v>
      </c>
      <c r="B2448" s="4" t="s">
        <v>5</v>
      </c>
      <c r="C2448" s="4" t="s">
        <v>13</v>
      </c>
      <c r="D2448" s="4" t="s">
        <v>10</v>
      </c>
      <c r="E2448" s="4" t="s">
        <v>6</v>
      </c>
    </row>
    <row r="2449" spans="1:7">
      <c r="A2449" t="n">
        <v>28743</v>
      </c>
      <c r="B2449" s="42" t="n">
        <v>51</v>
      </c>
      <c r="C2449" s="7" t="n">
        <v>4</v>
      </c>
      <c r="D2449" s="7" t="n">
        <v>5325</v>
      </c>
      <c r="E2449" s="7" t="s">
        <v>106</v>
      </c>
    </row>
    <row r="2450" spans="1:7">
      <c r="A2450" t="s">
        <v>4</v>
      </c>
      <c r="B2450" s="4" t="s">
        <v>5</v>
      </c>
      <c r="C2450" s="4" t="s">
        <v>10</v>
      </c>
    </row>
    <row r="2451" spans="1:7">
      <c r="A2451" t="n">
        <v>28756</v>
      </c>
      <c r="B2451" s="43" t="n">
        <v>16</v>
      </c>
      <c r="C2451" s="7" t="n">
        <v>0</v>
      </c>
    </row>
    <row r="2452" spans="1:7">
      <c r="A2452" t="s">
        <v>4</v>
      </c>
      <c r="B2452" s="4" t="s">
        <v>5</v>
      </c>
      <c r="C2452" s="4" t="s">
        <v>10</v>
      </c>
      <c r="D2452" s="4" t="s">
        <v>104</v>
      </c>
      <c r="E2452" s="4" t="s">
        <v>13</v>
      </c>
      <c r="F2452" s="4" t="s">
        <v>13</v>
      </c>
      <c r="G2452" s="4" t="s">
        <v>104</v>
      </c>
      <c r="H2452" s="4" t="s">
        <v>13</v>
      </c>
      <c r="I2452" s="4" t="s">
        <v>13</v>
      </c>
      <c r="J2452" s="4" t="s">
        <v>104</v>
      </c>
      <c r="K2452" s="4" t="s">
        <v>13</v>
      </c>
      <c r="L2452" s="4" t="s">
        <v>13</v>
      </c>
    </row>
    <row r="2453" spans="1:7">
      <c r="A2453" t="n">
        <v>28759</v>
      </c>
      <c r="B2453" s="44" t="n">
        <v>26</v>
      </c>
      <c r="C2453" s="7" t="n">
        <v>5325</v>
      </c>
      <c r="D2453" s="7" t="s">
        <v>299</v>
      </c>
      <c r="E2453" s="7" t="n">
        <v>2</v>
      </c>
      <c r="F2453" s="7" t="n">
        <v>3</v>
      </c>
      <c r="G2453" s="7" t="s">
        <v>300</v>
      </c>
      <c r="H2453" s="7" t="n">
        <v>2</v>
      </c>
      <c r="I2453" s="7" t="n">
        <v>3</v>
      </c>
      <c r="J2453" s="7" t="s">
        <v>301</v>
      </c>
      <c r="K2453" s="7" t="n">
        <v>2</v>
      </c>
      <c r="L2453" s="7" t="n">
        <v>0</v>
      </c>
    </row>
    <row r="2454" spans="1:7">
      <c r="A2454" t="s">
        <v>4</v>
      </c>
      <c r="B2454" s="4" t="s">
        <v>5</v>
      </c>
    </row>
    <row r="2455" spans="1:7">
      <c r="A2455" t="n">
        <v>29059</v>
      </c>
      <c r="B2455" s="38" t="n">
        <v>28</v>
      </c>
    </row>
    <row r="2456" spans="1:7">
      <c r="A2456" t="s">
        <v>4</v>
      </c>
      <c r="B2456" s="4" t="s">
        <v>5</v>
      </c>
      <c r="C2456" s="4" t="s">
        <v>10</v>
      </c>
    </row>
    <row r="2457" spans="1:7">
      <c r="A2457" t="n">
        <v>29060</v>
      </c>
      <c r="B2457" s="10" t="n">
        <v>12</v>
      </c>
      <c r="C2457" s="7" t="n">
        <v>6</v>
      </c>
    </row>
    <row r="2458" spans="1:7">
      <c r="A2458" t="s">
        <v>4</v>
      </c>
      <c r="B2458" s="4" t="s">
        <v>5</v>
      </c>
      <c r="C2458" s="4" t="s">
        <v>26</v>
      </c>
    </row>
    <row r="2459" spans="1:7">
      <c r="A2459" t="n">
        <v>29063</v>
      </c>
      <c r="B2459" s="16" t="n">
        <v>3</v>
      </c>
      <c r="C2459" s="14" t="n">
        <f t="normal" ca="1">A2469</f>
        <v>0</v>
      </c>
    </row>
    <row r="2460" spans="1:7">
      <c r="A2460" t="s">
        <v>4</v>
      </c>
      <c r="B2460" s="4" t="s">
        <v>5</v>
      </c>
      <c r="C2460" s="4" t="s">
        <v>13</v>
      </c>
      <c r="D2460" s="4" t="s">
        <v>10</v>
      </c>
      <c r="E2460" s="4" t="s">
        <v>6</v>
      </c>
    </row>
    <row r="2461" spans="1:7">
      <c r="A2461" t="n">
        <v>29068</v>
      </c>
      <c r="B2461" s="42" t="n">
        <v>51</v>
      </c>
      <c r="C2461" s="7" t="n">
        <v>4</v>
      </c>
      <c r="D2461" s="7" t="n">
        <v>5325</v>
      </c>
      <c r="E2461" s="7" t="s">
        <v>106</v>
      </c>
    </row>
    <row r="2462" spans="1:7">
      <c r="A2462" t="s">
        <v>4</v>
      </c>
      <c r="B2462" s="4" t="s">
        <v>5</v>
      </c>
      <c r="C2462" s="4" t="s">
        <v>10</v>
      </c>
    </row>
    <row r="2463" spans="1:7">
      <c r="A2463" t="n">
        <v>29081</v>
      </c>
      <c r="B2463" s="43" t="n">
        <v>16</v>
      </c>
      <c r="C2463" s="7" t="n">
        <v>0</v>
      </c>
    </row>
    <row r="2464" spans="1:7">
      <c r="A2464" t="s">
        <v>4</v>
      </c>
      <c r="B2464" s="4" t="s">
        <v>5</v>
      </c>
      <c r="C2464" s="4" t="s">
        <v>10</v>
      </c>
      <c r="D2464" s="4" t="s">
        <v>104</v>
      </c>
      <c r="E2464" s="4" t="s">
        <v>13</v>
      </c>
      <c r="F2464" s="4" t="s">
        <v>13</v>
      </c>
      <c r="G2464" s="4" t="s">
        <v>104</v>
      </c>
      <c r="H2464" s="4" t="s">
        <v>13</v>
      </c>
      <c r="I2464" s="4" t="s">
        <v>13</v>
      </c>
    </row>
    <row r="2465" spans="1:12">
      <c r="A2465" t="n">
        <v>29084</v>
      </c>
      <c r="B2465" s="44" t="n">
        <v>26</v>
      </c>
      <c r="C2465" s="7" t="n">
        <v>5325</v>
      </c>
      <c r="D2465" s="7" t="s">
        <v>302</v>
      </c>
      <c r="E2465" s="7" t="n">
        <v>2</v>
      </c>
      <c r="F2465" s="7" t="n">
        <v>3</v>
      </c>
      <c r="G2465" s="7" t="s">
        <v>303</v>
      </c>
      <c r="H2465" s="7" t="n">
        <v>2</v>
      </c>
      <c r="I2465" s="7" t="n">
        <v>0</v>
      </c>
    </row>
    <row r="2466" spans="1:12">
      <c r="A2466" t="s">
        <v>4</v>
      </c>
      <c r="B2466" s="4" t="s">
        <v>5</v>
      </c>
    </row>
    <row r="2467" spans="1:12">
      <c r="A2467" t="n">
        <v>29208</v>
      </c>
      <c r="B2467" s="38" t="n">
        <v>28</v>
      </c>
    </row>
    <row r="2468" spans="1:12">
      <c r="A2468" t="s">
        <v>4</v>
      </c>
      <c r="B2468" s="4" t="s">
        <v>5</v>
      </c>
      <c r="C2468" s="4" t="s">
        <v>26</v>
      </c>
    </row>
    <row r="2469" spans="1:12">
      <c r="A2469" t="n">
        <v>29209</v>
      </c>
      <c r="B2469" s="16" t="n">
        <v>3</v>
      </c>
      <c r="C2469" s="14" t="n">
        <f t="normal" ca="1">A2501</f>
        <v>0</v>
      </c>
    </row>
    <row r="2470" spans="1:12">
      <c r="A2470" t="s">
        <v>4</v>
      </c>
      <c r="B2470" s="4" t="s">
        <v>5</v>
      </c>
      <c r="C2470" s="4" t="s">
        <v>13</v>
      </c>
      <c r="D2470" s="4" t="s">
        <v>10</v>
      </c>
      <c r="E2470" s="4" t="s">
        <v>13</v>
      </c>
      <c r="F2470" s="4" t="s">
        <v>26</v>
      </c>
    </row>
    <row r="2471" spans="1:12">
      <c r="A2471" t="n">
        <v>29214</v>
      </c>
      <c r="B2471" s="13" t="n">
        <v>5</v>
      </c>
      <c r="C2471" s="7" t="n">
        <v>30</v>
      </c>
      <c r="D2471" s="7" t="n">
        <v>9712</v>
      </c>
      <c r="E2471" s="7" t="n">
        <v>1</v>
      </c>
      <c r="F2471" s="14" t="n">
        <f t="normal" ca="1">A2501</f>
        <v>0</v>
      </c>
    </row>
    <row r="2472" spans="1:12">
      <c r="A2472" t="s">
        <v>4</v>
      </c>
      <c r="B2472" s="4" t="s">
        <v>5</v>
      </c>
      <c r="C2472" s="4" t="s">
        <v>10</v>
      </c>
      <c r="D2472" s="4" t="s">
        <v>13</v>
      </c>
      <c r="E2472" s="4" t="s">
        <v>13</v>
      </c>
      <c r="F2472" s="4" t="s">
        <v>6</v>
      </c>
    </row>
    <row r="2473" spans="1:12">
      <c r="A2473" t="n">
        <v>29223</v>
      </c>
      <c r="B2473" s="18" t="n">
        <v>20</v>
      </c>
      <c r="C2473" s="7" t="n">
        <v>65534</v>
      </c>
      <c r="D2473" s="7" t="n">
        <v>3</v>
      </c>
      <c r="E2473" s="7" t="n">
        <v>10</v>
      </c>
      <c r="F2473" s="7" t="s">
        <v>184</v>
      </c>
    </row>
    <row r="2474" spans="1:12">
      <c r="A2474" t="s">
        <v>4</v>
      </c>
      <c r="B2474" s="4" t="s">
        <v>5</v>
      </c>
      <c r="C2474" s="4" t="s">
        <v>10</v>
      </c>
    </row>
    <row r="2475" spans="1:12">
      <c r="A2475" t="n">
        <v>29244</v>
      </c>
      <c r="B2475" s="43" t="n">
        <v>16</v>
      </c>
      <c r="C2475" s="7" t="n">
        <v>0</v>
      </c>
    </row>
    <row r="2476" spans="1:12">
      <c r="A2476" t="s">
        <v>4</v>
      </c>
      <c r="B2476" s="4" t="s">
        <v>5</v>
      </c>
      <c r="C2476" s="4" t="s">
        <v>13</v>
      </c>
      <c r="D2476" s="4" t="s">
        <v>10</v>
      </c>
    </row>
    <row r="2477" spans="1:12">
      <c r="A2477" t="n">
        <v>29247</v>
      </c>
      <c r="B2477" s="35" t="n">
        <v>22</v>
      </c>
      <c r="C2477" s="7" t="n">
        <v>10</v>
      </c>
      <c r="D2477" s="7" t="n">
        <v>0</v>
      </c>
    </row>
    <row r="2478" spans="1:12">
      <c r="A2478" t="s">
        <v>4</v>
      </c>
      <c r="B2478" s="4" t="s">
        <v>5</v>
      </c>
      <c r="C2478" s="4" t="s">
        <v>13</v>
      </c>
      <c r="D2478" s="4" t="s">
        <v>10</v>
      </c>
      <c r="E2478" s="4" t="s">
        <v>13</v>
      </c>
      <c r="F2478" s="4" t="s">
        <v>13</v>
      </c>
      <c r="G2478" s="4" t="s">
        <v>26</v>
      </c>
    </row>
    <row r="2479" spans="1:12">
      <c r="A2479" t="n">
        <v>29251</v>
      </c>
      <c r="B2479" s="13" t="n">
        <v>5</v>
      </c>
      <c r="C2479" s="7" t="n">
        <v>30</v>
      </c>
      <c r="D2479" s="7" t="n">
        <v>6</v>
      </c>
      <c r="E2479" s="7" t="n">
        <v>8</v>
      </c>
      <c r="F2479" s="7" t="n">
        <v>1</v>
      </c>
      <c r="G2479" s="14" t="n">
        <f t="normal" ca="1">A2493</f>
        <v>0</v>
      </c>
    </row>
    <row r="2480" spans="1:12">
      <c r="A2480" t="s">
        <v>4</v>
      </c>
      <c r="B2480" s="4" t="s">
        <v>5</v>
      </c>
      <c r="C2480" s="4" t="s">
        <v>13</v>
      </c>
      <c r="D2480" s="4" t="s">
        <v>10</v>
      </c>
      <c r="E2480" s="4" t="s">
        <v>6</v>
      </c>
    </row>
    <row r="2481" spans="1:9">
      <c r="A2481" t="n">
        <v>29261</v>
      </c>
      <c r="B2481" s="42" t="n">
        <v>51</v>
      </c>
      <c r="C2481" s="7" t="n">
        <v>4</v>
      </c>
      <c r="D2481" s="7" t="n">
        <v>5325</v>
      </c>
      <c r="E2481" s="7" t="s">
        <v>106</v>
      </c>
    </row>
    <row r="2482" spans="1:9">
      <c r="A2482" t="s">
        <v>4</v>
      </c>
      <c r="B2482" s="4" t="s">
        <v>5</v>
      </c>
      <c r="C2482" s="4" t="s">
        <v>10</v>
      </c>
    </row>
    <row r="2483" spans="1:9">
      <c r="A2483" t="n">
        <v>29274</v>
      </c>
      <c r="B2483" s="43" t="n">
        <v>16</v>
      </c>
      <c r="C2483" s="7" t="n">
        <v>0</v>
      </c>
    </row>
    <row r="2484" spans="1:9">
      <c r="A2484" t="s">
        <v>4</v>
      </c>
      <c r="B2484" s="4" t="s">
        <v>5</v>
      </c>
      <c r="C2484" s="4" t="s">
        <v>10</v>
      </c>
      <c r="D2484" s="4" t="s">
        <v>104</v>
      </c>
      <c r="E2484" s="4" t="s">
        <v>13</v>
      </c>
      <c r="F2484" s="4" t="s">
        <v>13</v>
      </c>
      <c r="G2484" s="4" t="s">
        <v>104</v>
      </c>
      <c r="H2484" s="4" t="s">
        <v>13</v>
      </c>
      <c r="I2484" s="4" t="s">
        <v>13</v>
      </c>
      <c r="J2484" s="4" t="s">
        <v>104</v>
      </c>
      <c r="K2484" s="4" t="s">
        <v>13</v>
      </c>
      <c r="L2484" s="4" t="s">
        <v>13</v>
      </c>
    </row>
    <row r="2485" spans="1:9">
      <c r="A2485" t="n">
        <v>29277</v>
      </c>
      <c r="B2485" s="44" t="n">
        <v>26</v>
      </c>
      <c r="C2485" s="7" t="n">
        <v>5325</v>
      </c>
      <c r="D2485" s="7" t="s">
        <v>304</v>
      </c>
      <c r="E2485" s="7" t="n">
        <v>2</v>
      </c>
      <c r="F2485" s="7" t="n">
        <v>3</v>
      </c>
      <c r="G2485" s="7" t="s">
        <v>305</v>
      </c>
      <c r="H2485" s="7" t="n">
        <v>2</v>
      </c>
      <c r="I2485" s="7" t="n">
        <v>3</v>
      </c>
      <c r="J2485" s="7" t="s">
        <v>306</v>
      </c>
      <c r="K2485" s="7" t="n">
        <v>2</v>
      </c>
      <c r="L2485" s="7" t="n">
        <v>0</v>
      </c>
    </row>
    <row r="2486" spans="1:9">
      <c r="A2486" t="s">
        <v>4</v>
      </c>
      <c r="B2486" s="4" t="s">
        <v>5</v>
      </c>
    </row>
    <row r="2487" spans="1:9">
      <c r="A2487" t="n">
        <v>29507</v>
      </c>
      <c r="B2487" s="38" t="n">
        <v>28</v>
      </c>
    </row>
    <row r="2488" spans="1:9">
      <c r="A2488" t="s">
        <v>4</v>
      </c>
      <c r="B2488" s="4" t="s">
        <v>5</v>
      </c>
      <c r="C2488" s="4" t="s">
        <v>10</v>
      </c>
    </row>
    <row r="2489" spans="1:9">
      <c r="A2489" t="n">
        <v>29508</v>
      </c>
      <c r="B2489" s="10" t="n">
        <v>12</v>
      </c>
      <c r="C2489" s="7" t="n">
        <v>6</v>
      </c>
    </row>
    <row r="2490" spans="1:9">
      <c r="A2490" t="s">
        <v>4</v>
      </c>
      <c r="B2490" s="4" t="s">
        <v>5</v>
      </c>
      <c r="C2490" s="4" t="s">
        <v>26</v>
      </c>
    </row>
    <row r="2491" spans="1:9">
      <c r="A2491" t="n">
        <v>29511</v>
      </c>
      <c r="B2491" s="16" t="n">
        <v>3</v>
      </c>
      <c r="C2491" s="14" t="n">
        <f t="normal" ca="1">A2501</f>
        <v>0</v>
      </c>
    </row>
    <row r="2492" spans="1:9">
      <c r="A2492" t="s">
        <v>4</v>
      </c>
      <c r="B2492" s="4" t="s">
        <v>5</v>
      </c>
      <c r="C2492" s="4" t="s">
        <v>13</v>
      </c>
      <c r="D2492" s="4" t="s">
        <v>10</v>
      </c>
      <c r="E2492" s="4" t="s">
        <v>6</v>
      </c>
    </row>
    <row r="2493" spans="1:9">
      <c r="A2493" t="n">
        <v>29516</v>
      </c>
      <c r="B2493" s="42" t="n">
        <v>51</v>
      </c>
      <c r="C2493" s="7" t="n">
        <v>4</v>
      </c>
      <c r="D2493" s="7" t="n">
        <v>5325</v>
      </c>
      <c r="E2493" s="7" t="s">
        <v>106</v>
      </c>
    </row>
    <row r="2494" spans="1:9">
      <c r="A2494" t="s">
        <v>4</v>
      </c>
      <c r="B2494" s="4" t="s">
        <v>5</v>
      </c>
      <c r="C2494" s="4" t="s">
        <v>10</v>
      </c>
    </row>
    <row r="2495" spans="1:9">
      <c r="A2495" t="n">
        <v>29529</v>
      </c>
      <c r="B2495" s="43" t="n">
        <v>16</v>
      </c>
      <c r="C2495" s="7" t="n">
        <v>0</v>
      </c>
    </row>
    <row r="2496" spans="1:9">
      <c r="A2496" t="s">
        <v>4</v>
      </c>
      <c r="B2496" s="4" t="s">
        <v>5</v>
      </c>
      <c r="C2496" s="4" t="s">
        <v>10</v>
      </c>
      <c r="D2496" s="4" t="s">
        <v>104</v>
      </c>
      <c r="E2496" s="4" t="s">
        <v>13</v>
      </c>
      <c r="F2496" s="4" t="s">
        <v>13</v>
      </c>
      <c r="G2496" s="4" t="s">
        <v>104</v>
      </c>
      <c r="H2496" s="4" t="s">
        <v>13</v>
      </c>
      <c r="I2496" s="4" t="s">
        <v>13</v>
      </c>
    </row>
    <row r="2497" spans="1:12">
      <c r="A2497" t="n">
        <v>29532</v>
      </c>
      <c r="B2497" s="44" t="n">
        <v>26</v>
      </c>
      <c r="C2497" s="7" t="n">
        <v>5325</v>
      </c>
      <c r="D2497" s="7" t="s">
        <v>307</v>
      </c>
      <c r="E2497" s="7" t="n">
        <v>2</v>
      </c>
      <c r="F2497" s="7" t="n">
        <v>3</v>
      </c>
      <c r="G2497" s="7" t="s">
        <v>308</v>
      </c>
      <c r="H2497" s="7" t="n">
        <v>2</v>
      </c>
      <c r="I2497" s="7" t="n">
        <v>0</v>
      </c>
    </row>
    <row r="2498" spans="1:12">
      <c r="A2498" t="s">
        <v>4</v>
      </c>
      <c r="B2498" s="4" t="s">
        <v>5</v>
      </c>
    </row>
    <row r="2499" spans="1:12">
      <c r="A2499" t="n">
        <v>29687</v>
      </c>
      <c r="B2499" s="38" t="n">
        <v>28</v>
      </c>
    </row>
    <row r="2500" spans="1:12">
      <c r="A2500" t="s">
        <v>4</v>
      </c>
      <c r="B2500" s="4" t="s">
        <v>5</v>
      </c>
      <c r="C2500" s="4" t="s">
        <v>13</v>
      </c>
    </row>
    <row r="2501" spans="1:12">
      <c r="A2501" t="n">
        <v>29688</v>
      </c>
      <c r="B2501" s="47" t="n">
        <v>23</v>
      </c>
      <c r="C2501" s="7" t="n">
        <v>10</v>
      </c>
    </row>
    <row r="2502" spans="1:12">
      <c r="A2502" t="s">
        <v>4</v>
      </c>
      <c r="B2502" s="4" t="s">
        <v>5</v>
      </c>
      <c r="C2502" s="4" t="s">
        <v>13</v>
      </c>
      <c r="D2502" s="4" t="s">
        <v>6</v>
      </c>
    </row>
    <row r="2503" spans="1:12">
      <c r="A2503" t="n">
        <v>29690</v>
      </c>
      <c r="B2503" s="11" t="n">
        <v>2</v>
      </c>
      <c r="C2503" s="7" t="n">
        <v>10</v>
      </c>
      <c r="D2503" s="7" t="s">
        <v>125</v>
      </c>
    </row>
    <row r="2504" spans="1:12">
      <c r="A2504" t="s">
        <v>4</v>
      </c>
      <c r="B2504" s="4" t="s">
        <v>5</v>
      </c>
      <c r="C2504" s="4" t="s">
        <v>13</v>
      </c>
    </row>
    <row r="2505" spans="1:12">
      <c r="A2505" t="n">
        <v>29713</v>
      </c>
      <c r="B2505" s="8" t="n">
        <v>74</v>
      </c>
      <c r="C2505" s="7" t="n">
        <v>46</v>
      </c>
    </row>
    <row r="2506" spans="1:12">
      <c r="A2506" t="s">
        <v>4</v>
      </c>
      <c r="B2506" s="4" t="s">
        <v>5</v>
      </c>
      <c r="C2506" s="4" t="s">
        <v>13</v>
      </c>
    </row>
    <row r="2507" spans="1:12">
      <c r="A2507" t="n">
        <v>29715</v>
      </c>
      <c r="B2507" s="8" t="n">
        <v>74</v>
      </c>
      <c r="C2507" s="7" t="n">
        <v>54</v>
      </c>
    </row>
    <row r="2508" spans="1:12">
      <c r="A2508" t="s">
        <v>4</v>
      </c>
      <c r="B2508" s="4" t="s">
        <v>5</v>
      </c>
    </row>
    <row r="2509" spans="1:12">
      <c r="A2509" t="n">
        <v>29717</v>
      </c>
      <c r="B2509" s="5" t="n">
        <v>1</v>
      </c>
    </row>
    <row r="2510" spans="1:12" s="3" customFormat="1" customHeight="0">
      <c r="A2510" s="3" t="s">
        <v>2</v>
      </c>
      <c r="B2510" s="3" t="s">
        <v>309</v>
      </c>
    </row>
    <row r="2511" spans="1:12">
      <c r="A2511" t="s">
        <v>4</v>
      </c>
      <c r="B2511" s="4" t="s">
        <v>5</v>
      </c>
      <c r="C2511" s="4" t="s">
        <v>13</v>
      </c>
      <c r="D2511" s="4" t="s">
        <v>10</v>
      </c>
      <c r="E2511" s="4" t="s">
        <v>13</v>
      </c>
      <c r="F2511" s="4" t="s">
        <v>13</v>
      </c>
      <c r="G2511" s="4" t="s">
        <v>13</v>
      </c>
      <c r="H2511" s="4" t="s">
        <v>10</v>
      </c>
      <c r="I2511" s="4" t="s">
        <v>26</v>
      </c>
      <c r="J2511" s="4" t="s">
        <v>26</v>
      </c>
    </row>
    <row r="2512" spans="1:12">
      <c r="A2512" t="n">
        <v>29720</v>
      </c>
      <c r="B2512" s="51" t="n">
        <v>6</v>
      </c>
      <c r="C2512" s="7" t="n">
        <v>33</v>
      </c>
      <c r="D2512" s="7" t="n">
        <v>65534</v>
      </c>
      <c r="E2512" s="7" t="n">
        <v>9</v>
      </c>
      <c r="F2512" s="7" t="n">
        <v>1</v>
      </c>
      <c r="G2512" s="7" t="n">
        <v>1</v>
      </c>
      <c r="H2512" s="7" t="n">
        <v>2</v>
      </c>
      <c r="I2512" s="14" t="n">
        <f t="normal" ca="1">A2514</f>
        <v>0</v>
      </c>
      <c r="J2512" s="14" t="n">
        <f t="normal" ca="1">A2518</f>
        <v>0</v>
      </c>
    </row>
    <row r="2513" spans="1:10">
      <c r="A2513" t="s">
        <v>4</v>
      </c>
      <c r="B2513" s="4" t="s">
        <v>5</v>
      </c>
      <c r="C2513" s="4" t="s">
        <v>10</v>
      </c>
      <c r="D2513" s="4" t="s">
        <v>27</v>
      </c>
      <c r="E2513" s="4" t="s">
        <v>27</v>
      </c>
      <c r="F2513" s="4" t="s">
        <v>27</v>
      </c>
      <c r="G2513" s="4" t="s">
        <v>27</v>
      </c>
    </row>
    <row r="2514" spans="1:10">
      <c r="A2514" t="n">
        <v>29737</v>
      </c>
      <c r="B2514" s="57" t="n">
        <v>46</v>
      </c>
      <c r="C2514" s="7" t="n">
        <v>65534</v>
      </c>
      <c r="D2514" s="7" t="n">
        <v>-410.049987792969</v>
      </c>
      <c r="E2514" s="7" t="n">
        <v>22.0400009155273</v>
      </c>
      <c r="F2514" s="7" t="n">
        <v>454.720001220703</v>
      </c>
      <c r="G2514" s="7" t="n">
        <v>328.399993896484</v>
      </c>
    </row>
    <row r="2515" spans="1:10">
      <c r="A2515" t="s">
        <v>4</v>
      </c>
      <c r="B2515" s="4" t="s">
        <v>5</v>
      </c>
      <c r="C2515" s="4" t="s">
        <v>26</v>
      </c>
    </row>
    <row r="2516" spans="1:10">
      <c r="A2516" t="n">
        <v>29756</v>
      </c>
      <c r="B2516" s="16" t="n">
        <v>3</v>
      </c>
      <c r="C2516" s="14" t="n">
        <f t="normal" ca="1">A2518</f>
        <v>0</v>
      </c>
    </row>
    <row r="2517" spans="1:10">
      <c r="A2517" t="s">
        <v>4</v>
      </c>
      <c r="B2517" s="4" t="s">
        <v>5</v>
      </c>
    </row>
    <row r="2518" spans="1:10">
      <c r="A2518" t="n">
        <v>29761</v>
      </c>
      <c r="B2518" s="5" t="n">
        <v>1</v>
      </c>
    </row>
    <row r="2519" spans="1:10" s="3" customFormat="1" customHeight="0">
      <c r="A2519" s="3" t="s">
        <v>2</v>
      </c>
      <c r="B2519" s="3" t="s">
        <v>310</v>
      </c>
    </row>
    <row r="2520" spans="1:10">
      <c r="A2520" t="s">
        <v>4</v>
      </c>
      <c r="B2520" s="4" t="s">
        <v>5</v>
      </c>
      <c r="C2520" s="4" t="s">
        <v>10</v>
      </c>
      <c r="D2520" s="4" t="s">
        <v>13</v>
      </c>
      <c r="E2520" s="4" t="s">
        <v>13</v>
      </c>
      <c r="F2520" s="4" t="s">
        <v>6</v>
      </c>
    </row>
    <row r="2521" spans="1:10">
      <c r="A2521" t="n">
        <v>29764</v>
      </c>
      <c r="B2521" s="18" t="n">
        <v>20</v>
      </c>
      <c r="C2521" s="7" t="n">
        <v>65534</v>
      </c>
      <c r="D2521" s="7" t="n">
        <v>3</v>
      </c>
      <c r="E2521" s="7" t="n">
        <v>10</v>
      </c>
      <c r="F2521" s="7" t="s">
        <v>184</v>
      </c>
    </row>
    <row r="2522" spans="1:10">
      <c r="A2522" t="s">
        <v>4</v>
      </c>
      <c r="B2522" s="4" t="s">
        <v>5</v>
      </c>
      <c r="C2522" s="4" t="s">
        <v>10</v>
      </c>
    </row>
    <row r="2523" spans="1:10">
      <c r="A2523" t="n">
        <v>29785</v>
      </c>
      <c r="B2523" s="43" t="n">
        <v>16</v>
      </c>
      <c r="C2523" s="7" t="n">
        <v>0</v>
      </c>
    </row>
    <row r="2524" spans="1:10">
      <c r="A2524" t="s">
        <v>4</v>
      </c>
      <c r="B2524" s="4" t="s">
        <v>5</v>
      </c>
      <c r="C2524" s="4" t="s">
        <v>13</v>
      </c>
      <c r="D2524" s="4" t="s">
        <v>9</v>
      </c>
    </row>
    <row r="2525" spans="1:10">
      <c r="A2525" t="n">
        <v>29788</v>
      </c>
      <c r="B2525" s="8" t="n">
        <v>74</v>
      </c>
      <c r="C2525" s="7" t="n">
        <v>48</v>
      </c>
      <c r="D2525" s="7" t="n">
        <v>1088</v>
      </c>
    </row>
    <row r="2526" spans="1:10">
      <c r="A2526" t="s">
        <v>4</v>
      </c>
      <c r="B2526" s="4" t="s">
        <v>5</v>
      </c>
      <c r="C2526" s="4" t="s">
        <v>13</v>
      </c>
      <c r="D2526" s="4" t="s">
        <v>10</v>
      </c>
    </row>
    <row r="2527" spans="1:10">
      <c r="A2527" t="n">
        <v>29794</v>
      </c>
      <c r="B2527" s="35" t="n">
        <v>22</v>
      </c>
      <c r="C2527" s="7" t="n">
        <v>10</v>
      </c>
      <c r="D2527" s="7" t="n">
        <v>0</v>
      </c>
    </row>
    <row r="2528" spans="1:10">
      <c r="A2528" t="s">
        <v>4</v>
      </c>
      <c r="B2528" s="4" t="s">
        <v>5</v>
      </c>
      <c r="C2528" s="4" t="s">
        <v>13</v>
      </c>
      <c r="D2528" s="4" t="s">
        <v>10</v>
      </c>
      <c r="E2528" s="4" t="s">
        <v>27</v>
      </c>
      <c r="F2528" s="4" t="s">
        <v>10</v>
      </c>
      <c r="G2528" s="4" t="s">
        <v>9</v>
      </c>
      <c r="H2528" s="4" t="s">
        <v>9</v>
      </c>
      <c r="I2528" s="4" t="s">
        <v>10</v>
      </c>
      <c r="J2528" s="4" t="s">
        <v>10</v>
      </c>
      <c r="K2528" s="4" t="s">
        <v>9</v>
      </c>
      <c r="L2528" s="4" t="s">
        <v>9</v>
      </c>
      <c r="M2528" s="4" t="s">
        <v>9</v>
      </c>
      <c r="N2528" s="4" t="s">
        <v>9</v>
      </c>
      <c r="O2528" s="4" t="s">
        <v>6</v>
      </c>
    </row>
    <row r="2529" spans="1:15">
      <c r="A2529" t="n">
        <v>29798</v>
      </c>
      <c r="B2529" s="17" t="n">
        <v>50</v>
      </c>
      <c r="C2529" s="7" t="n">
        <v>0</v>
      </c>
      <c r="D2529" s="7" t="n">
        <v>10000</v>
      </c>
      <c r="E2529" s="7" t="n">
        <v>1</v>
      </c>
      <c r="F2529" s="7" t="n">
        <v>0</v>
      </c>
      <c r="G2529" s="7" t="n">
        <v>0</v>
      </c>
      <c r="H2529" s="7" t="n">
        <v>0</v>
      </c>
      <c r="I2529" s="7" t="n">
        <v>0</v>
      </c>
      <c r="J2529" s="7" t="n">
        <v>65533</v>
      </c>
      <c r="K2529" s="7" t="n">
        <v>0</v>
      </c>
      <c r="L2529" s="7" t="n">
        <v>0</v>
      </c>
      <c r="M2529" s="7" t="n">
        <v>0</v>
      </c>
      <c r="N2529" s="7" t="n">
        <v>0</v>
      </c>
      <c r="O2529" s="7" t="s">
        <v>21</v>
      </c>
    </row>
    <row r="2530" spans="1:15">
      <c r="A2530" t="s">
        <v>4</v>
      </c>
      <c r="B2530" s="4" t="s">
        <v>5</v>
      </c>
      <c r="C2530" s="4" t="s">
        <v>10</v>
      </c>
    </row>
    <row r="2531" spans="1:15">
      <c r="A2531" t="n">
        <v>29837</v>
      </c>
      <c r="B2531" s="43" t="n">
        <v>16</v>
      </c>
      <c r="C2531" s="7" t="n">
        <v>700</v>
      </c>
    </row>
    <row r="2532" spans="1:15">
      <c r="A2532" t="s">
        <v>4</v>
      </c>
      <c r="B2532" s="4" t="s">
        <v>5</v>
      </c>
      <c r="C2532" s="4" t="s">
        <v>13</v>
      </c>
    </row>
    <row r="2533" spans="1:15">
      <c r="A2533" t="n">
        <v>29840</v>
      </c>
      <c r="B2533" s="47" t="n">
        <v>23</v>
      </c>
      <c r="C2533" s="7" t="n">
        <v>10</v>
      </c>
    </row>
    <row r="2534" spans="1:15">
      <c r="A2534" t="s">
        <v>4</v>
      </c>
      <c r="B2534" s="4" t="s">
        <v>5</v>
      </c>
      <c r="C2534" s="4" t="s">
        <v>13</v>
      </c>
      <c r="D2534" s="4" t="s">
        <v>6</v>
      </c>
    </row>
    <row r="2535" spans="1:15">
      <c r="A2535" t="n">
        <v>29842</v>
      </c>
      <c r="B2535" s="11" t="n">
        <v>2</v>
      </c>
      <c r="C2535" s="7" t="n">
        <v>10</v>
      </c>
      <c r="D2535" s="7" t="s">
        <v>125</v>
      </c>
    </row>
    <row r="2536" spans="1:15">
      <c r="A2536" t="s">
        <v>4</v>
      </c>
      <c r="B2536" s="4" t="s">
        <v>5</v>
      </c>
      <c r="C2536" s="4" t="s">
        <v>13</v>
      </c>
    </row>
    <row r="2537" spans="1:15">
      <c r="A2537" t="n">
        <v>29865</v>
      </c>
      <c r="B2537" s="8" t="n">
        <v>74</v>
      </c>
      <c r="C2537" s="7" t="n">
        <v>46</v>
      </c>
    </row>
    <row r="2538" spans="1:15">
      <c r="A2538" t="s">
        <v>4</v>
      </c>
      <c r="B2538" s="4" t="s">
        <v>5</v>
      </c>
      <c r="C2538" s="4" t="s">
        <v>13</v>
      </c>
    </row>
    <row r="2539" spans="1:15">
      <c r="A2539" t="n">
        <v>29867</v>
      </c>
      <c r="B2539" s="8" t="n">
        <v>74</v>
      </c>
      <c r="C2539" s="7" t="n">
        <v>54</v>
      </c>
    </row>
    <row r="2540" spans="1:15">
      <c r="A2540" t="s">
        <v>4</v>
      </c>
      <c r="B2540" s="4" t="s">
        <v>5</v>
      </c>
    </row>
    <row r="2541" spans="1:15">
      <c r="A2541" t="n">
        <v>29869</v>
      </c>
      <c r="B2541" s="5" t="n">
        <v>1</v>
      </c>
    </row>
    <row r="2542" spans="1:15" s="3" customFormat="1" customHeight="0">
      <c r="A2542" s="3" t="s">
        <v>2</v>
      </c>
      <c r="B2542" s="3" t="s">
        <v>311</v>
      </c>
    </row>
    <row r="2543" spans="1:15">
      <c r="A2543" t="s">
        <v>4</v>
      </c>
      <c r="B2543" s="4" t="s">
        <v>5</v>
      </c>
      <c r="C2543" s="4" t="s">
        <v>13</v>
      </c>
      <c r="D2543" s="4" t="s">
        <v>10</v>
      </c>
      <c r="E2543" s="4" t="s">
        <v>13</v>
      </c>
      <c r="F2543" s="4" t="s">
        <v>13</v>
      </c>
      <c r="G2543" s="4" t="s">
        <v>13</v>
      </c>
      <c r="H2543" s="4" t="s">
        <v>10</v>
      </c>
      <c r="I2543" s="4" t="s">
        <v>26</v>
      </c>
      <c r="J2543" s="4" t="s">
        <v>26</v>
      </c>
    </row>
    <row r="2544" spans="1:15">
      <c r="A2544" t="n">
        <v>29872</v>
      </c>
      <c r="B2544" s="51" t="n">
        <v>6</v>
      </c>
      <c r="C2544" s="7" t="n">
        <v>33</v>
      </c>
      <c r="D2544" s="7" t="n">
        <v>65534</v>
      </c>
      <c r="E2544" s="7" t="n">
        <v>9</v>
      </c>
      <c r="F2544" s="7" t="n">
        <v>1</v>
      </c>
      <c r="G2544" s="7" t="n">
        <v>1</v>
      </c>
      <c r="H2544" s="7" t="n">
        <v>100</v>
      </c>
      <c r="I2544" s="14" t="n">
        <f t="normal" ca="1">A2546</f>
        <v>0</v>
      </c>
      <c r="J2544" s="14" t="n">
        <f t="normal" ca="1">A2556</f>
        <v>0</v>
      </c>
    </row>
    <row r="2545" spans="1:15">
      <c r="A2545" t="s">
        <v>4</v>
      </c>
      <c r="B2545" s="4" t="s">
        <v>5</v>
      </c>
      <c r="C2545" s="4" t="s">
        <v>13</v>
      </c>
      <c r="D2545" s="4" t="s">
        <v>10</v>
      </c>
      <c r="E2545" s="4" t="s">
        <v>13</v>
      </c>
      <c r="F2545" s="4" t="s">
        <v>10</v>
      </c>
      <c r="G2545" s="4" t="s">
        <v>13</v>
      </c>
      <c r="H2545" s="4" t="s">
        <v>13</v>
      </c>
      <c r="I2545" s="4" t="s">
        <v>13</v>
      </c>
      <c r="J2545" s="4" t="s">
        <v>26</v>
      </c>
    </row>
    <row r="2546" spans="1:15">
      <c r="A2546" t="n">
        <v>29889</v>
      </c>
      <c r="B2546" s="13" t="n">
        <v>5</v>
      </c>
      <c r="C2546" s="7" t="n">
        <v>30</v>
      </c>
      <c r="D2546" s="7" t="n">
        <v>8478</v>
      </c>
      <c r="E2546" s="7" t="n">
        <v>30</v>
      </c>
      <c r="F2546" s="7" t="n">
        <v>8918</v>
      </c>
      <c r="G2546" s="7" t="n">
        <v>8</v>
      </c>
      <c r="H2546" s="7" t="n">
        <v>9</v>
      </c>
      <c r="I2546" s="7" t="n">
        <v>1</v>
      </c>
      <c r="J2546" s="14" t="n">
        <f t="normal" ca="1">A2552</f>
        <v>0</v>
      </c>
    </row>
    <row r="2547" spans="1:15">
      <c r="A2547" t="s">
        <v>4</v>
      </c>
      <c r="B2547" s="4" t="s">
        <v>5</v>
      </c>
      <c r="C2547" s="4" t="s">
        <v>10</v>
      </c>
      <c r="D2547" s="4" t="s">
        <v>27</v>
      </c>
      <c r="E2547" s="4" t="s">
        <v>27</v>
      </c>
      <c r="F2547" s="4" t="s">
        <v>27</v>
      </c>
      <c r="G2547" s="4" t="s">
        <v>27</v>
      </c>
    </row>
    <row r="2548" spans="1:15">
      <c r="A2548" t="n">
        <v>29903</v>
      </c>
      <c r="B2548" s="57" t="n">
        <v>46</v>
      </c>
      <c r="C2548" s="7" t="n">
        <v>65534</v>
      </c>
      <c r="D2548" s="7" t="n">
        <v>-419.329986572266</v>
      </c>
      <c r="E2548" s="7" t="n">
        <v>21.9500007629395</v>
      </c>
      <c r="F2548" s="7" t="n">
        <v>454.869995117188</v>
      </c>
      <c r="G2548" s="7" t="n">
        <v>112.900001525879</v>
      </c>
    </row>
    <row r="2549" spans="1:15">
      <c r="A2549" t="s">
        <v>4</v>
      </c>
      <c r="B2549" s="4" t="s">
        <v>5</v>
      </c>
      <c r="C2549" s="4" t="s">
        <v>26</v>
      </c>
    </row>
    <row r="2550" spans="1:15">
      <c r="A2550" t="n">
        <v>29922</v>
      </c>
      <c r="B2550" s="16" t="n">
        <v>3</v>
      </c>
      <c r="C2550" s="14" t="n">
        <f t="normal" ca="1">A2554</f>
        <v>0</v>
      </c>
    </row>
    <row r="2551" spans="1:15">
      <c r="A2551" t="s">
        <v>4</v>
      </c>
      <c r="B2551" s="4" t="s">
        <v>5</v>
      </c>
      <c r="C2551" s="4" t="s">
        <v>10</v>
      </c>
      <c r="D2551" s="4" t="s">
        <v>9</v>
      </c>
    </row>
    <row r="2552" spans="1:15">
      <c r="A2552" t="n">
        <v>29927</v>
      </c>
      <c r="B2552" s="61" t="n">
        <v>43</v>
      </c>
      <c r="C2552" s="7" t="n">
        <v>65534</v>
      </c>
      <c r="D2552" s="7" t="n">
        <v>1</v>
      </c>
    </row>
    <row r="2553" spans="1:15">
      <c r="A2553" t="s">
        <v>4</v>
      </c>
      <c r="B2553" s="4" t="s">
        <v>5</v>
      </c>
      <c r="C2553" s="4" t="s">
        <v>26</v>
      </c>
    </row>
    <row r="2554" spans="1:15">
      <c r="A2554" t="n">
        <v>29934</v>
      </c>
      <c r="B2554" s="16" t="n">
        <v>3</v>
      </c>
      <c r="C2554" s="14" t="n">
        <f t="normal" ca="1">A2556</f>
        <v>0</v>
      </c>
    </row>
    <row r="2555" spans="1:15">
      <c r="A2555" t="s">
        <v>4</v>
      </c>
      <c r="B2555" s="4" t="s">
        <v>5</v>
      </c>
    </row>
    <row r="2556" spans="1:15">
      <c r="A2556" t="n">
        <v>29939</v>
      </c>
      <c r="B2556" s="5" t="n">
        <v>1</v>
      </c>
    </row>
    <row r="2557" spans="1:15" s="3" customFormat="1" customHeight="0">
      <c r="A2557" s="3" t="s">
        <v>2</v>
      </c>
      <c r="B2557" s="3" t="s">
        <v>312</v>
      </c>
    </row>
    <row r="2558" spans="1:15">
      <c r="A2558" t="s">
        <v>4</v>
      </c>
      <c r="B2558" s="4" t="s">
        <v>5</v>
      </c>
      <c r="C2558" s="4" t="s">
        <v>13</v>
      </c>
      <c r="D2558" s="4" t="s">
        <v>13</v>
      </c>
      <c r="E2558" s="4" t="s">
        <v>13</v>
      </c>
      <c r="F2558" s="4" t="s">
        <v>13</v>
      </c>
    </row>
    <row r="2559" spans="1:15">
      <c r="A2559" t="n">
        <v>29940</v>
      </c>
      <c r="B2559" s="9" t="n">
        <v>14</v>
      </c>
      <c r="C2559" s="7" t="n">
        <v>2</v>
      </c>
      <c r="D2559" s="7" t="n">
        <v>0</v>
      </c>
      <c r="E2559" s="7" t="n">
        <v>0</v>
      </c>
      <c r="F2559" s="7" t="n">
        <v>0</v>
      </c>
    </row>
    <row r="2560" spans="1:15">
      <c r="A2560" t="s">
        <v>4</v>
      </c>
      <c r="B2560" s="4" t="s">
        <v>5</v>
      </c>
      <c r="C2560" s="4" t="s">
        <v>13</v>
      </c>
      <c r="D2560" s="26" t="s">
        <v>67</v>
      </c>
      <c r="E2560" s="4" t="s">
        <v>5</v>
      </c>
      <c r="F2560" s="4" t="s">
        <v>13</v>
      </c>
      <c r="G2560" s="4" t="s">
        <v>10</v>
      </c>
      <c r="H2560" s="26" t="s">
        <v>68</v>
      </c>
      <c r="I2560" s="4" t="s">
        <v>13</v>
      </c>
      <c r="J2560" s="4" t="s">
        <v>9</v>
      </c>
      <c r="K2560" s="4" t="s">
        <v>13</v>
      </c>
      <c r="L2560" s="4" t="s">
        <v>13</v>
      </c>
      <c r="M2560" s="26" t="s">
        <v>67</v>
      </c>
      <c r="N2560" s="4" t="s">
        <v>5</v>
      </c>
      <c r="O2560" s="4" t="s">
        <v>13</v>
      </c>
      <c r="P2560" s="4" t="s">
        <v>10</v>
      </c>
      <c r="Q2560" s="26" t="s">
        <v>68</v>
      </c>
      <c r="R2560" s="4" t="s">
        <v>13</v>
      </c>
      <c r="S2560" s="4" t="s">
        <v>9</v>
      </c>
      <c r="T2560" s="4" t="s">
        <v>13</v>
      </c>
      <c r="U2560" s="4" t="s">
        <v>13</v>
      </c>
      <c r="V2560" s="4" t="s">
        <v>13</v>
      </c>
      <c r="W2560" s="4" t="s">
        <v>26</v>
      </c>
    </row>
    <row r="2561" spans="1:23">
      <c r="A2561" t="n">
        <v>29945</v>
      </c>
      <c r="B2561" s="13" t="n">
        <v>5</v>
      </c>
      <c r="C2561" s="7" t="n">
        <v>28</v>
      </c>
      <c r="D2561" s="26" t="s">
        <v>3</v>
      </c>
      <c r="E2561" s="12" t="n">
        <v>162</v>
      </c>
      <c r="F2561" s="7" t="n">
        <v>3</v>
      </c>
      <c r="G2561" s="7" t="n">
        <v>4155</v>
      </c>
      <c r="H2561" s="26" t="s">
        <v>3</v>
      </c>
      <c r="I2561" s="7" t="n">
        <v>0</v>
      </c>
      <c r="J2561" s="7" t="n">
        <v>1</v>
      </c>
      <c r="K2561" s="7" t="n">
        <v>2</v>
      </c>
      <c r="L2561" s="7" t="n">
        <v>28</v>
      </c>
      <c r="M2561" s="26" t="s">
        <v>3</v>
      </c>
      <c r="N2561" s="12" t="n">
        <v>162</v>
      </c>
      <c r="O2561" s="7" t="n">
        <v>3</v>
      </c>
      <c r="P2561" s="7" t="n">
        <v>4155</v>
      </c>
      <c r="Q2561" s="26" t="s">
        <v>3</v>
      </c>
      <c r="R2561" s="7" t="n">
        <v>0</v>
      </c>
      <c r="S2561" s="7" t="n">
        <v>2</v>
      </c>
      <c r="T2561" s="7" t="n">
        <v>2</v>
      </c>
      <c r="U2561" s="7" t="n">
        <v>11</v>
      </c>
      <c r="V2561" s="7" t="n">
        <v>1</v>
      </c>
      <c r="W2561" s="14" t="n">
        <f t="normal" ca="1">A2565</f>
        <v>0</v>
      </c>
    </row>
    <row r="2562" spans="1:23">
      <c r="A2562" t="s">
        <v>4</v>
      </c>
      <c r="B2562" s="4" t="s">
        <v>5</v>
      </c>
      <c r="C2562" s="4" t="s">
        <v>13</v>
      </c>
      <c r="D2562" s="4" t="s">
        <v>10</v>
      </c>
      <c r="E2562" s="4" t="s">
        <v>27</v>
      </c>
    </row>
    <row r="2563" spans="1:23">
      <c r="A2563" t="n">
        <v>29974</v>
      </c>
      <c r="B2563" s="40" t="n">
        <v>58</v>
      </c>
      <c r="C2563" s="7" t="n">
        <v>0</v>
      </c>
      <c r="D2563" s="7" t="n">
        <v>0</v>
      </c>
      <c r="E2563" s="7" t="n">
        <v>1</v>
      </c>
    </row>
    <row r="2564" spans="1:23">
      <c r="A2564" t="s">
        <v>4</v>
      </c>
      <c r="B2564" s="4" t="s">
        <v>5</v>
      </c>
      <c r="C2564" s="4" t="s">
        <v>13</v>
      </c>
      <c r="D2564" s="26" t="s">
        <v>67</v>
      </c>
      <c r="E2564" s="4" t="s">
        <v>5</v>
      </c>
      <c r="F2564" s="4" t="s">
        <v>13</v>
      </c>
      <c r="G2564" s="4" t="s">
        <v>10</v>
      </c>
      <c r="H2564" s="26" t="s">
        <v>68</v>
      </c>
      <c r="I2564" s="4" t="s">
        <v>13</v>
      </c>
      <c r="J2564" s="4" t="s">
        <v>9</v>
      </c>
      <c r="K2564" s="4" t="s">
        <v>13</v>
      </c>
      <c r="L2564" s="4" t="s">
        <v>13</v>
      </c>
      <c r="M2564" s="26" t="s">
        <v>67</v>
      </c>
      <c r="N2564" s="4" t="s">
        <v>5</v>
      </c>
      <c r="O2564" s="4" t="s">
        <v>13</v>
      </c>
      <c r="P2564" s="4" t="s">
        <v>10</v>
      </c>
      <c r="Q2564" s="26" t="s">
        <v>68</v>
      </c>
      <c r="R2564" s="4" t="s">
        <v>13</v>
      </c>
      <c r="S2564" s="4" t="s">
        <v>9</v>
      </c>
      <c r="T2564" s="4" t="s">
        <v>13</v>
      </c>
      <c r="U2564" s="4" t="s">
        <v>13</v>
      </c>
      <c r="V2564" s="4" t="s">
        <v>13</v>
      </c>
      <c r="W2564" s="4" t="s">
        <v>26</v>
      </c>
    </row>
    <row r="2565" spans="1:23">
      <c r="A2565" t="n">
        <v>29982</v>
      </c>
      <c r="B2565" s="13" t="n">
        <v>5</v>
      </c>
      <c r="C2565" s="7" t="n">
        <v>28</v>
      </c>
      <c r="D2565" s="26" t="s">
        <v>3</v>
      </c>
      <c r="E2565" s="12" t="n">
        <v>162</v>
      </c>
      <c r="F2565" s="7" t="n">
        <v>3</v>
      </c>
      <c r="G2565" s="7" t="n">
        <v>4155</v>
      </c>
      <c r="H2565" s="26" t="s">
        <v>3</v>
      </c>
      <c r="I2565" s="7" t="n">
        <v>0</v>
      </c>
      <c r="J2565" s="7" t="n">
        <v>1</v>
      </c>
      <c r="K2565" s="7" t="n">
        <v>3</v>
      </c>
      <c r="L2565" s="7" t="n">
        <v>28</v>
      </c>
      <c r="M2565" s="26" t="s">
        <v>3</v>
      </c>
      <c r="N2565" s="12" t="n">
        <v>162</v>
      </c>
      <c r="O2565" s="7" t="n">
        <v>3</v>
      </c>
      <c r="P2565" s="7" t="n">
        <v>4155</v>
      </c>
      <c r="Q2565" s="26" t="s">
        <v>3</v>
      </c>
      <c r="R2565" s="7" t="n">
        <v>0</v>
      </c>
      <c r="S2565" s="7" t="n">
        <v>2</v>
      </c>
      <c r="T2565" s="7" t="n">
        <v>3</v>
      </c>
      <c r="U2565" s="7" t="n">
        <v>9</v>
      </c>
      <c r="V2565" s="7" t="n">
        <v>1</v>
      </c>
      <c r="W2565" s="14" t="n">
        <f t="normal" ca="1">A2575</f>
        <v>0</v>
      </c>
    </row>
    <row r="2566" spans="1:23">
      <c r="A2566" t="s">
        <v>4</v>
      </c>
      <c r="B2566" s="4" t="s">
        <v>5</v>
      </c>
      <c r="C2566" s="4" t="s">
        <v>13</v>
      </c>
      <c r="D2566" s="26" t="s">
        <v>67</v>
      </c>
      <c r="E2566" s="4" t="s">
        <v>5</v>
      </c>
      <c r="F2566" s="4" t="s">
        <v>10</v>
      </c>
      <c r="G2566" s="4" t="s">
        <v>13</v>
      </c>
      <c r="H2566" s="4" t="s">
        <v>13</v>
      </c>
      <c r="I2566" s="4" t="s">
        <v>6</v>
      </c>
      <c r="J2566" s="26" t="s">
        <v>68</v>
      </c>
      <c r="K2566" s="4" t="s">
        <v>13</v>
      </c>
      <c r="L2566" s="4" t="s">
        <v>13</v>
      </c>
      <c r="M2566" s="26" t="s">
        <v>67</v>
      </c>
      <c r="N2566" s="4" t="s">
        <v>5</v>
      </c>
      <c r="O2566" s="4" t="s">
        <v>13</v>
      </c>
      <c r="P2566" s="26" t="s">
        <v>68</v>
      </c>
      <c r="Q2566" s="4" t="s">
        <v>13</v>
      </c>
      <c r="R2566" s="4" t="s">
        <v>9</v>
      </c>
      <c r="S2566" s="4" t="s">
        <v>13</v>
      </c>
      <c r="T2566" s="4" t="s">
        <v>13</v>
      </c>
      <c r="U2566" s="4" t="s">
        <v>13</v>
      </c>
      <c r="V2566" s="26" t="s">
        <v>67</v>
      </c>
      <c r="W2566" s="4" t="s">
        <v>5</v>
      </c>
      <c r="X2566" s="4" t="s">
        <v>13</v>
      </c>
      <c r="Y2566" s="26" t="s">
        <v>68</v>
      </c>
      <c r="Z2566" s="4" t="s">
        <v>13</v>
      </c>
      <c r="AA2566" s="4" t="s">
        <v>9</v>
      </c>
      <c r="AB2566" s="4" t="s">
        <v>13</v>
      </c>
      <c r="AC2566" s="4" t="s">
        <v>13</v>
      </c>
      <c r="AD2566" s="4" t="s">
        <v>13</v>
      </c>
      <c r="AE2566" s="4" t="s">
        <v>26</v>
      </c>
    </row>
    <row r="2567" spans="1:23">
      <c r="A2567" t="n">
        <v>30011</v>
      </c>
      <c r="B2567" s="13" t="n">
        <v>5</v>
      </c>
      <c r="C2567" s="7" t="n">
        <v>28</v>
      </c>
      <c r="D2567" s="26" t="s">
        <v>3</v>
      </c>
      <c r="E2567" s="67" t="n">
        <v>47</v>
      </c>
      <c r="F2567" s="7" t="n">
        <v>61456</v>
      </c>
      <c r="G2567" s="7" t="n">
        <v>2</v>
      </c>
      <c r="H2567" s="7" t="n">
        <v>0</v>
      </c>
      <c r="I2567" s="7" t="s">
        <v>313</v>
      </c>
      <c r="J2567" s="26" t="s">
        <v>3</v>
      </c>
      <c r="K2567" s="7" t="n">
        <v>8</v>
      </c>
      <c r="L2567" s="7" t="n">
        <v>28</v>
      </c>
      <c r="M2567" s="26" t="s">
        <v>3</v>
      </c>
      <c r="N2567" s="8" t="n">
        <v>74</v>
      </c>
      <c r="O2567" s="7" t="n">
        <v>65</v>
      </c>
      <c r="P2567" s="26" t="s">
        <v>3</v>
      </c>
      <c r="Q2567" s="7" t="n">
        <v>0</v>
      </c>
      <c r="R2567" s="7" t="n">
        <v>1</v>
      </c>
      <c r="S2567" s="7" t="n">
        <v>3</v>
      </c>
      <c r="T2567" s="7" t="n">
        <v>9</v>
      </c>
      <c r="U2567" s="7" t="n">
        <v>28</v>
      </c>
      <c r="V2567" s="26" t="s">
        <v>3</v>
      </c>
      <c r="W2567" s="8" t="n">
        <v>74</v>
      </c>
      <c r="X2567" s="7" t="n">
        <v>65</v>
      </c>
      <c r="Y2567" s="26" t="s">
        <v>3</v>
      </c>
      <c r="Z2567" s="7" t="n">
        <v>0</v>
      </c>
      <c r="AA2567" s="7" t="n">
        <v>2</v>
      </c>
      <c r="AB2567" s="7" t="n">
        <v>3</v>
      </c>
      <c r="AC2567" s="7" t="n">
        <v>9</v>
      </c>
      <c r="AD2567" s="7" t="n">
        <v>1</v>
      </c>
      <c r="AE2567" s="14" t="n">
        <f t="normal" ca="1">A2571</f>
        <v>0</v>
      </c>
    </row>
    <row r="2568" spans="1:23">
      <c r="A2568" t="s">
        <v>4</v>
      </c>
      <c r="B2568" s="4" t="s">
        <v>5</v>
      </c>
      <c r="C2568" s="4" t="s">
        <v>10</v>
      </c>
      <c r="D2568" s="4" t="s">
        <v>13</v>
      </c>
      <c r="E2568" s="4" t="s">
        <v>13</v>
      </c>
      <c r="F2568" s="4" t="s">
        <v>6</v>
      </c>
    </row>
    <row r="2569" spans="1:23">
      <c r="A2569" t="n">
        <v>30059</v>
      </c>
      <c r="B2569" s="67" t="n">
        <v>47</v>
      </c>
      <c r="C2569" s="7" t="n">
        <v>61456</v>
      </c>
      <c r="D2569" s="7" t="n">
        <v>0</v>
      </c>
      <c r="E2569" s="7" t="n">
        <v>0</v>
      </c>
      <c r="F2569" s="7" t="s">
        <v>314</v>
      </c>
    </row>
    <row r="2570" spans="1:23">
      <c r="A2570" t="s">
        <v>4</v>
      </c>
      <c r="B2570" s="4" t="s">
        <v>5</v>
      </c>
      <c r="C2570" s="4" t="s">
        <v>13</v>
      </c>
      <c r="D2570" s="4" t="s">
        <v>10</v>
      </c>
      <c r="E2570" s="4" t="s">
        <v>27</v>
      </c>
    </row>
    <row r="2571" spans="1:23">
      <c r="A2571" t="n">
        <v>30072</v>
      </c>
      <c r="B2571" s="40" t="n">
        <v>58</v>
      </c>
      <c r="C2571" s="7" t="n">
        <v>0</v>
      </c>
      <c r="D2571" s="7" t="n">
        <v>300</v>
      </c>
      <c r="E2571" s="7" t="n">
        <v>1</v>
      </c>
    </row>
    <row r="2572" spans="1:23">
      <c r="A2572" t="s">
        <v>4</v>
      </c>
      <c r="B2572" s="4" t="s">
        <v>5</v>
      </c>
      <c r="C2572" s="4" t="s">
        <v>13</v>
      </c>
      <c r="D2572" s="4" t="s">
        <v>10</v>
      </c>
    </row>
    <row r="2573" spans="1:23">
      <c r="A2573" t="n">
        <v>30080</v>
      </c>
      <c r="B2573" s="40" t="n">
        <v>58</v>
      </c>
      <c r="C2573" s="7" t="n">
        <v>255</v>
      </c>
      <c r="D2573" s="7" t="n">
        <v>0</v>
      </c>
    </row>
    <row r="2574" spans="1:23">
      <c r="A2574" t="s">
        <v>4</v>
      </c>
      <c r="B2574" s="4" t="s">
        <v>5</v>
      </c>
      <c r="C2574" s="4" t="s">
        <v>13</v>
      </c>
      <c r="D2574" s="4" t="s">
        <v>13</v>
      </c>
      <c r="E2574" s="4" t="s">
        <v>13</v>
      </c>
      <c r="F2574" s="4" t="s">
        <v>13</v>
      </c>
    </row>
    <row r="2575" spans="1:23">
      <c r="A2575" t="n">
        <v>30084</v>
      </c>
      <c r="B2575" s="9" t="n">
        <v>14</v>
      </c>
      <c r="C2575" s="7" t="n">
        <v>0</v>
      </c>
      <c r="D2575" s="7" t="n">
        <v>0</v>
      </c>
      <c r="E2575" s="7" t="n">
        <v>0</v>
      </c>
      <c r="F2575" s="7" t="n">
        <v>64</v>
      </c>
    </row>
    <row r="2576" spans="1:23">
      <c r="A2576" t="s">
        <v>4</v>
      </c>
      <c r="B2576" s="4" t="s">
        <v>5</v>
      </c>
      <c r="C2576" s="4" t="s">
        <v>13</v>
      </c>
      <c r="D2576" s="4" t="s">
        <v>10</v>
      </c>
    </row>
    <row r="2577" spans="1:31">
      <c r="A2577" t="n">
        <v>30089</v>
      </c>
      <c r="B2577" s="35" t="n">
        <v>22</v>
      </c>
      <c r="C2577" s="7" t="n">
        <v>0</v>
      </c>
      <c r="D2577" s="7" t="n">
        <v>4155</v>
      </c>
    </row>
    <row r="2578" spans="1:31">
      <c r="A2578" t="s">
        <v>4</v>
      </c>
      <c r="B2578" s="4" t="s">
        <v>5</v>
      </c>
      <c r="C2578" s="4" t="s">
        <v>13</v>
      </c>
      <c r="D2578" s="4" t="s">
        <v>10</v>
      </c>
    </row>
    <row r="2579" spans="1:31">
      <c r="A2579" t="n">
        <v>30093</v>
      </c>
      <c r="B2579" s="40" t="n">
        <v>58</v>
      </c>
      <c r="C2579" s="7" t="n">
        <v>5</v>
      </c>
      <c r="D2579" s="7" t="n">
        <v>300</v>
      </c>
    </row>
    <row r="2580" spans="1:31">
      <c r="A2580" t="s">
        <v>4</v>
      </c>
      <c r="B2580" s="4" t="s">
        <v>5</v>
      </c>
      <c r="C2580" s="4" t="s">
        <v>27</v>
      </c>
      <c r="D2580" s="4" t="s">
        <v>10</v>
      </c>
    </row>
    <row r="2581" spans="1:31">
      <c r="A2581" t="n">
        <v>30097</v>
      </c>
      <c r="B2581" s="41" t="n">
        <v>103</v>
      </c>
      <c r="C2581" s="7" t="n">
        <v>0</v>
      </c>
      <c r="D2581" s="7" t="n">
        <v>300</v>
      </c>
    </row>
    <row r="2582" spans="1:31">
      <c r="A2582" t="s">
        <v>4</v>
      </c>
      <c r="B2582" s="4" t="s">
        <v>5</v>
      </c>
      <c r="C2582" s="4" t="s">
        <v>13</v>
      </c>
    </row>
    <row r="2583" spans="1:31">
      <c r="A2583" t="n">
        <v>30104</v>
      </c>
      <c r="B2583" s="32" t="n">
        <v>64</v>
      </c>
      <c r="C2583" s="7" t="n">
        <v>7</v>
      </c>
    </row>
    <row r="2584" spans="1:31">
      <c r="A2584" t="s">
        <v>4</v>
      </c>
      <c r="B2584" s="4" t="s">
        <v>5</v>
      </c>
      <c r="C2584" s="4" t="s">
        <v>13</v>
      </c>
      <c r="D2584" s="4" t="s">
        <v>10</v>
      </c>
    </row>
    <row r="2585" spans="1:31">
      <c r="A2585" t="n">
        <v>30106</v>
      </c>
      <c r="B2585" s="69" t="n">
        <v>72</v>
      </c>
      <c r="C2585" s="7" t="n">
        <v>5</v>
      </c>
      <c r="D2585" s="7" t="n">
        <v>0</v>
      </c>
    </row>
    <row r="2586" spans="1:31">
      <c r="A2586" t="s">
        <v>4</v>
      </c>
      <c r="B2586" s="4" t="s">
        <v>5</v>
      </c>
      <c r="C2586" s="4" t="s">
        <v>13</v>
      </c>
      <c r="D2586" s="26" t="s">
        <v>67</v>
      </c>
      <c r="E2586" s="4" t="s">
        <v>5</v>
      </c>
      <c r="F2586" s="4" t="s">
        <v>13</v>
      </c>
      <c r="G2586" s="4" t="s">
        <v>10</v>
      </c>
      <c r="H2586" s="26" t="s">
        <v>68</v>
      </c>
      <c r="I2586" s="4" t="s">
        <v>13</v>
      </c>
      <c r="J2586" s="4" t="s">
        <v>9</v>
      </c>
      <c r="K2586" s="4" t="s">
        <v>13</v>
      </c>
      <c r="L2586" s="4" t="s">
        <v>13</v>
      </c>
      <c r="M2586" s="4" t="s">
        <v>26</v>
      </c>
    </row>
    <row r="2587" spans="1:31">
      <c r="A2587" t="n">
        <v>30110</v>
      </c>
      <c r="B2587" s="13" t="n">
        <v>5</v>
      </c>
      <c r="C2587" s="7" t="n">
        <v>28</v>
      </c>
      <c r="D2587" s="26" t="s">
        <v>3</v>
      </c>
      <c r="E2587" s="12" t="n">
        <v>162</v>
      </c>
      <c r="F2587" s="7" t="n">
        <v>4</v>
      </c>
      <c r="G2587" s="7" t="n">
        <v>4155</v>
      </c>
      <c r="H2587" s="26" t="s">
        <v>3</v>
      </c>
      <c r="I2587" s="7" t="n">
        <v>0</v>
      </c>
      <c r="J2587" s="7" t="n">
        <v>1</v>
      </c>
      <c r="K2587" s="7" t="n">
        <v>2</v>
      </c>
      <c r="L2587" s="7" t="n">
        <v>1</v>
      </c>
      <c r="M2587" s="14" t="n">
        <f t="normal" ca="1">A2593</f>
        <v>0</v>
      </c>
    </row>
    <row r="2588" spans="1:31">
      <c r="A2588" t="s">
        <v>4</v>
      </c>
      <c r="B2588" s="4" t="s">
        <v>5</v>
      </c>
      <c r="C2588" s="4" t="s">
        <v>13</v>
      </c>
      <c r="D2588" s="4" t="s">
        <v>6</v>
      </c>
    </row>
    <row r="2589" spans="1:31">
      <c r="A2589" t="n">
        <v>30127</v>
      </c>
      <c r="B2589" s="11" t="n">
        <v>2</v>
      </c>
      <c r="C2589" s="7" t="n">
        <v>10</v>
      </c>
      <c r="D2589" s="7" t="s">
        <v>315</v>
      </c>
    </row>
    <row r="2590" spans="1:31">
      <c r="A2590" t="s">
        <v>4</v>
      </c>
      <c r="B2590" s="4" t="s">
        <v>5</v>
      </c>
      <c r="C2590" s="4" t="s">
        <v>10</v>
      </c>
    </row>
    <row r="2591" spans="1:31">
      <c r="A2591" t="n">
        <v>30144</v>
      </c>
      <c r="B2591" s="43" t="n">
        <v>16</v>
      </c>
      <c r="C2591" s="7" t="n">
        <v>0</v>
      </c>
    </row>
    <row r="2592" spans="1:31">
      <c r="A2592" t="s">
        <v>4</v>
      </c>
      <c r="B2592" s="4" t="s">
        <v>5</v>
      </c>
      <c r="C2592" s="4" t="s">
        <v>13</v>
      </c>
      <c r="D2592" s="4" t="s">
        <v>10</v>
      </c>
      <c r="E2592" s="4" t="s">
        <v>13</v>
      </c>
      <c r="F2592" s="4" t="s">
        <v>6</v>
      </c>
    </row>
    <row r="2593" spans="1:13">
      <c r="A2593" t="n">
        <v>30147</v>
      </c>
      <c r="B2593" s="29" t="n">
        <v>39</v>
      </c>
      <c r="C2593" s="7" t="n">
        <v>10</v>
      </c>
      <c r="D2593" s="7" t="n">
        <v>65533</v>
      </c>
      <c r="E2593" s="7" t="n">
        <v>200</v>
      </c>
      <c r="F2593" s="7" t="s">
        <v>316</v>
      </c>
    </row>
    <row r="2594" spans="1:13">
      <c r="A2594" t="s">
        <v>4</v>
      </c>
      <c r="B2594" s="4" t="s">
        <v>5</v>
      </c>
      <c r="C2594" s="4" t="s">
        <v>13</v>
      </c>
      <c r="D2594" s="4" t="s">
        <v>10</v>
      </c>
      <c r="E2594" s="4" t="s">
        <v>13</v>
      </c>
      <c r="F2594" s="4" t="s">
        <v>6</v>
      </c>
    </row>
    <row r="2595" spans="1:13">
      <c r="A2595" t="n">
        <v>30171</v>
      </c>
      <c r="B2595" s="29" t="n">
        <v>39</v>
      </c>
      <c r="C2595" s="7" t="n">
        <v>10</v>
      </c>
      <c r="D2595" s="7" t="n">
        <v>65533</v>
      </c>
      <c r="E2595" s="7" t="n">
        <v>201</v>
      </c>
      <c r="F2595" s="7" t="s">
        <v>317</v>
      </c>
    </row>
    <row r="2596" spans="1:13">
      <c r="A2596" t="s">
        <v>4</v>
      </c>
      <c r="B2596" s="4" t="s">
        <v>5</v>
      </c>
      <c r="C2596" s="4" t="s">
        <v>10</v>
      </c>
      <c r="D2596" s="4" t="s">
        <v>6</v>
      </c>
      <c r="E2596" s="4" t="s">
        <v>6</v>
      </c>
      <c r="F2596" s="4" t="s">
        <v>6</v>
      </c>
      <c r="G2596" s="4" t="s">
        <v>13</v>
      </c>
      <c r="H2596" s="4" t="s">
        <v>9</v>
      </c>
      <c r="I2596" s="4" t="s">
        <v>27</v>
      </c>
      <c r="J2596" s="4" t="s">
        <v>27</v>
      </c>
      <c r="K2596" s="4" t="s">
        <v>27</v>
      </c>
      <c r="L2596" s="4" t="s">
        <v>27</v>
      </c>
      <c r="M2596" s="4" t="s">
        <v>27</v>
      </c>
      <c r="N2596" s="4" t="s">
        <v>27</v>
      </c>
      <c r="O2596" s="4" t="s">
        <v>27</v>
      </c>
      <c r="P2596" s="4" t="s">
        <v>6</v>
      </c>
      <c r="Q2596" s="4" t="s">
        <v>6</v>
      </c>
      <c r="R2596" s="4" t="s">
        <v>9</v>
      </c>
      <c r="S2596" s="4" t="s">
        <v>13</v>
      </c>
      <c r="T2596" s="4" t="s">
        <v>9</v>
      </c>
      <c r="U2596" s="4" t="s">
        <v>9</v>
      </c>
      <c r="V2596" s="4" t="s">
        <v>10</v>
      </c>
    </row>
    <row r="2597" spans="1:13">
      <c r="A2597" t="n">
        <v>30195</v>
      </c>
      <c r="B2597" s="21" t="n">
        <v>19</v>
      </c>
      <c r="C2597" s="7" t="n">
        <v>7032</v>
      </c>
      <c r="D2597" s="7" t="s">
        <v>318</v>
      </c>
      <c r="E2597" s="7" t="s">
        <v>319</v>
      </c>
      <c r="F2597" s="7" t="s">
        <v>21</v>
      </c>
      <c r="G2597" s="7" t="n">
        <v>0</v>
      </c>
      <c r="H2597" s="7" t="n">
        <v>1</v>
      </c>
      <c r="I2597" s="7" t="n">
        <v>0</v>
      </c>
      <c r="J2597" s="7" t="n">
        <v>0</v>
      </c>
      <c r="K2597" s="7" t="n">
        <v>0</v>
      </c>
      <c r="L2597" s="7" t="n">
        <v>0</v>
      </c>
      <c r="M2597" s="7" t="n">
        <v>1</v>
      </c>
      <c r="N2597" s="7" t="n">
        <v>1.60000002384186</v>
      </c>
      <c r="O2597" s="7" t="n">
        <v>0.0900000035762787</v>
      </c>
      <c r="P2597" s="7" t="s">
        <v>21</v>
      </c>
      <c r="Q2597" s="7" t="s">
        <v>21</v>
      </c>
      <c r="R2597" s="7" t="n">
        <v>-1</v>
      </c>
      <c r="S2597" s="7" t="n">
        <v>0</v>
      </c>
      <c r="T2597" s="7" t="n">
        <v>0</v>
      </c>
      <c r="U2597" s="7" t="n">
        <v>0</v>
      </c>
      <c r="V2597" s="7" t="n">
        <v>0</v>
      </c>
    </row>
    <row r="2598" spans="1:13">
      <c r="A2598" t="s">
        <v>4</v>
      </c>
      <c r="B2598" s="4" t="s">
        <v>5</v>
      </c>
      <c r="C2598" s="4" t="s">
        <v>10</v>
      </c>
      <c r="D2598" s="4" t="s">
        <v>6</v>
      </c>
      <c r="E2598" s="4" t="s">
        <v>6</v>
      </c>
      <c r="F2598" s="4" t="s">
        <v>6</v>
      </c>
      <c r="G2598" s="4" t="s">
        <v>13</v>
      </c>
      <c r="H2598" s="4" t="s">
        <v>9</v>
      </c>
      <c r="I2598" s="4" t="s">
        <v>27</v>
      </c>
      <c r="J2598" s="4" t="s">
        <v>27</v>
      </c>
      <c r="K2598" s="4" t="s">
        <v>27</v>
      </c>
      <c r="L2598" s="4" t="s">
        <v>27</v>
      </c>
      <c r="M2598" s="4" t="s">
        <v>27</v>
      </c>
      <c r="N2598" s="4" t="s">
        <v>27</v>
      </c>
      <c r="O2598" s="4" t="s">
        <v>27</v>
      </c>
      <c r="P2598" s="4" t="s">
        <v>6</v>
      </c>
      <c r="Q2598" s="4" t="s">
        <v>6</v>
      </c>
      <c r="R2598" s="4" t="s">
        <v>9</v>
      </c>
      <c r="S2598" s="4" t="s">
        <v>13</v>
      </c>
      <c r="T2598" s="4" t="s">
        <v>9</v>
      </c>
      <c r="U2598" s="4" t="s">
        <v>9</v>
      </c>
      <c r="V2598" s="4" t="s">
        <v>10</v>
      </c>
    </row>
    <row r="2599" spans="1:13">
      <c r="A2599" t="n">
        <v>30265</v>
      </c>
      <c r="B2599" s="21" t="n">
        <v>19</v>
      </c>
      <c r="C2599" s="7" t="n">
        <v>7033</v>
      </c>
      <c r="D2599" s="7" t="s">
        <v>320</v>
      </c>
      <c r="E2599" s="7" t="s">
        <v>321</v>
      </c>
      <c r="F2599" s="7" t="s">
        <v>21</v>
      </c>
      <c r="G2599" s="7" t="n">
        <v>0</v>
      </c>
      <c r="H2599" s="7" t="n">
        <v>1</v>
      </c>
      <c r="I2599" s="7" t="n">
        <v>0</v>
      </c>
      <c r="J2599" s="7" t="n">
        <v>0</v>
      </c>
      <c r="K2599" s="7" t="n">
        <v>0</v>
      </c>
      <c r="L2599" s="7" t="n">
        <v>0</v>
      </c>
      <c r="M2599" s="7" t="n">
        <v>1</v>
      </c>
      <c r="N2599" s="7" t="n">
        <v>1.60000002384186</v>
      </c>
      <c r="O2599" s="7" t="n">
        <v>0.0900000035762787</v>
      </c>
      <c r="P2599" s="7" t="s">
        <v>21</v>
      </c>
      <c r="Q2599" s="7" t="s">
        <v>21</v>
      </c>
      <c r="R2599" s="7" t="n">
        <v>-1</v>
      </c>
      <c r="S2599" s="7" t="n">
        <v>0</v>
      </c>
      <c r="T2599" s="7" t="n">
        <v>0</v>
      </c>
      <c r="U2599" s="7" t="n">
        <v>0</v>
      </c>
      <c r="V2599" s="7" t="n">
        <v>0</v>
      </c>
    </row>
    <row r="2600" spans="1:13">
      <c r="A2600" t="s">
        <v>4</v>
      </c>
      <c r="B2600" s="4" t="s">
        <v>5</v>
      </c>
      <c r="C2600" s="4" t="s">
        <v>10</v>
      </c>
      <c r="D2600" s="4" t="s">
        <v>13</v>
      </c>
      <c r="E2600" s="4" t="s">
        <v>13</v>
      </c>
      <c r="F2600" s="4" t="s">
        <v>6</v>
      </c>
    </row>
    <row r="2601" spans="1:13">
      <c r="A2601" t="n">
        <v>30336</v>
      </c>
      <c r="B2601" s="18" t="n">
        <v>20</v>
      </c>
      <c r="C2601" s="7" t="n">
        <v>0</v>
      </c>
      <c r="D2601" s="7" t="n">
        <v>3</v>
      </c>
      <c r="E2601" s="7" t="n">
        <v>10</v>
      </c>
      <c r="F2601" s="7" t="s">
        <v>322</v>
      </c>
    </row>
    <row r="2602" spans="1:13">
      <c r="A2602" t="s">
        <v>4</v>
      </c>
      <c r="B2602" s="4" t="s">
        <v>5</v>
      </c>
      <c r="C2602" s="4" t="s">
        <v>10</v>
      </c>
    </row>
    <row r="2603" spans="1:13">
      <c r="A2603" t="n">
        <v>30354</v>
      </c>
      <c r="B2603" s="43" t="n">
        <v>16</v>
      </c>
      <c r="C2603" s="7" t="n">
        <v>0</v>
      </c>
    </row>
    <row r="2604" spans="1:13">
      <c r="A2604" t="s">
        <v>4</v>
      </c>
      <c r="B2604" s="4" t="s">
        <v>5</v>
      </c>
      <c r="C2604" s="4" t="s">
        <v>10</v>
      </c>
      <c r="D2604" s="4" t="s">
        <v>13</v>
      </c>
      <c r="E2604" s="4" t="s">
        <v>13</v>
      </c>
      <c r="F2604" s="4" t="s">
        <v>6</v>
      </c>
    </row>
    <row r="2605" spans="1:13">
      <c r="A2605" t="n">
        <v>30357</v>
      </c>
      <c r="B2605" s="18" t="n">
        <v>20</v>
      </c>
      <c r="C2605" s="7" t="n">
        <v>7032</v>
      </c>
      <c r="D2605" s="7" t="n">
        <v>3</v>
      </c>
      <c r="E2605" s="7" t="n">
        <v>10</v>
      </c>
      <c r="F2605" s="7" t="s">
        <v>322</v>
      </c>
    </row>
    <row r="2606" spans="1:13">
      <c r="A2606" t="s">
        <v>4</v>
      </c>
      <c r="B2606" s="4" t="s">
        <v>5</v>
      </c>
      <c r="C2606" s="4" t="s">
        <v>10</v>
      </c>
    </row>
    <row r="2607" spans="1:13">
      <c r="A2607" t="n">
        <v>30375</v>
      </c>
      <c r="B2607" s="43" t="n">
        <v>16</v>
      </c>
      <c r="C2607" s="7" t="n">
        <v>0</v>
      </c>
    </row>
    <row r="2608" spans="1:13">
      <c r="A2608" t="s">
        <v>4</v>
      </c>
      <c r="B2608" s="4" t="s">
        <v>5</v>
      </c>
      <c r="C2608" s="4" t="s">
        <v>10</v>
      </c>
      <c r="D2608" s="4" t="s">
        <v>13</v>
      </c>
      <c r="E2608" s="4" t="s">
        <v>13</v>
      </c>
      <c r="F2608" s="4" t="s">
        <v>6</v>
      </c>
    </row>
    <row r="2609" spans="1:22">
      <c r="A2609" t="n">
        <v>30378</v>
      </c>
      <c r="B2609" s="18" t="n">
        <v>20</v>
      </c>
      <c r="C2609" s="7" t="n">
        <v>7033</v>
      </c>
      <c r="D2609" s="7" t="n">
        <v>3</v>
      </c>
      <c r="E2609" s="7" t="n">
        <v>10</v>
      </c>
      <c r="F2609" s="7" t="s">
        <v>322</v>
      </c>
    </row>
    <row r="2610" spans="1:22">
      <c r="A2610" t="s">
        <v>4</v>
      </c>
      <c r="B2610" s="4" t="s">
        <v>5</v>
      </c>
      <c r="C2610" s="4" t="s">
        <v>10</v>
      </c>
    </row>
    <row r="2611" spans="1:22">
      <c r="A2611" t="n">
        <v>30396</v>
      </c>
      <c r="B2611" s="43" t="n">
        <v>16</v>
      </c>
      <c r="C2611" s="7" t="n">
        <v>0</v>
      </c>
    </row>
    <row r="2612" spans="1:22">
      <c r="A2612" t="s">
        <v>4</v>
      </c>
      <c r="B2612" s="4" t="s">
        <v>5</v>
      </c>
      <c r="C2612" s="4" t="s">
        <v>10</v>
      </c>
      <c r="D2612" s="4" t="s">
        <v>13</v>
      </c>
      <c r="E2612" s="4" t="s">
        <v>13</v>
      </c>
      <c r="F2612" s="4" t="s">
        <v>6</v>
      </c>
    </row>
    <row r="2613" spans="1:22">
      <c r="A2613" t="n">
        <v>30399</v>
      </c>
      <c r="B2613" s="18" t="n">
        <v>20</v>
      </c>
      <c r="C2613" s="7" t="n">
        <v>61489</v>
      </c>
      <c r="D2613" s="7" t="n">
        <v>3</v>
      </c>
      <c r="E2613" s="7" t="n">
        <v>10</v>
      </c>
      <c r="F2613" s="7" t="s">
        <v>322</v>
      </c>
    </row>
    <row r="2614" spans="1:22">
      <c r="A2614" t="s">
        <v>4</v>
      </c>
      <c r="B2614" s="4" t="s">
        <v>5</v>
      </c>
      <c r="C2614" s="4" t="s">
        <v>10</v>
      </c>
    </row>
    <row r="2615" spans="1:22">
      <c r="A2615" t="n">
        <v>30417</v>
      </c>
      <c r="B2615" s="43" t="n">
        <v>16</v>
      </c>
      <c r="C2615" s="7" t="n">
        <v>0</v>
      </c>
    </row>
    <row r="2616" spans="1:22">
      <c r="A2616" t="s">
        <v>4</v>
      </c>
      <c r="B2616" s="4" t="s">
        <v>5</v>
      </c>
      <c r="C2616" s="4" t="s">
        <v>10</v>
      </c>
      <c r="D2616" s="4" t="s">
        <v>13</v>
      </c>
      <c r="E2616" s="4" t="s">
        <v>13</v>
      </c>
      <c r="F2616" s="4" t="s">
        <v>6</v>
      </c>
    </row>
    <row r="2617" spans="1:22">
      <c r="A2617" t="n">
        <v>30420</v>
      </c>
      <c r="B2617" s="18" t="n">
        <v>20</v>
      </c>
      <c r="C2617" s="7" t="n">
        <v>61490</v>
      </c>
      <c r="D2617" s="7" t="n">
        <v>3</v>
      </c>
      <c r="E2617" s="7" t="n">
        <v>10</v>
      </c>
      <c r="F2617" s="7" t="s">
        <v>322</v>
      </c>
    </row>
    <row r="2618" spans="1:22">
      <c r="A2618" t="s">
        <v>4</v>
      </c>
      <c r="B2618" s="4" t="s">
        <v>5</v>
      </c>
      <c r="C2618" s="4" t="s">
        <v>10</v>
      </c>
    </row>
    <row r="2619" spans="1:22">
      <c r="A2619" t="n">
        <v>30438</v>
      </c>
      <c r="B2619" s="43" t="n">
        <v>16</v>
      </c>
      <c r="C2619" s="7" t="n">
        <v>0</v>
      </c>
    </row>
    <row r="2620" spans="1:22">
      <c r="A2620" t="s">
        <v>4</v>
      </c>
      <c r="B2620" s="4" t="s">
        <v>5</v>
      </c>
      <c r="C2620" s="4" t="s">
        <v>10</v>
      </c>
      <c r="D2620" s="4" t="s">
        <v>13</v>
      </c>
      <c r="E2620" s="4" t="s">
        <v>13</v>
      </c>
      <c r="F2620" s="4" t="s">
        <v>6</v>
      </c>
    </row>
    <row r="2621" spans="1:22">
      <c r="A2621" t="n">
        <v>30441</v>
      </c>
      <c r="B2621" s="18" t="n">
        <v>20</v>
      </c>
      <c r="C2621" s="7" t="n">
        <v>61488</v>
      </c>
      <c r="D2621" s="7" t="n">
        <v>3</v>
      </c>
      <c r="E2621" s="7" t="n">
        <v>10</v>
      </c>
      <c r="F2621" s="7" t="s">
        <v>322</v>
      </c>
    </row>
    <row r="2622" spans="1:22">
      <c r="A2622" t="s">
        <v>4</v>
      </c>
      <c r="B2622" s="4" t="s">
        <v>5</v>
      </c>
      <c r="C2622" s="4" t="s">
        <v>10</v>
      </c>
    </row>
    <row r="2623" spans="1:22">
      <c r="A2623" t="n">
        <v>30459</v>
      </c>
      <c r="B2623" s="43" t="n">
        <v>16</v>
      </c>
      <c r="C2623" s="7" t="n">
        <v>0</v>
      </c>
    </row>
    <row r="2624" spans="1:22">
      <c r="A2624" t="s">
        <v>4</v>
      </c>
      <c r="B2624" s="4" t="s">
        <v>5</v>
      </c>
      <c r="C2624" s="4" t="s">
        <v>13</v>
      </c>
      <c r="D2624" s="4" t="s">
        <v>13</v>
      </c>
      <c r="E2624" s="4" t="s">
        <v>13</v>
      </c>
      <c r="F2624" s="4" t="s">
        <v>13</v>
      </c>
    </row>
    <row r="2625" spans="1:6">
      <c r="A2625" t="n">
        <v>30462</v>
      </c>
      <c r="B2625" s="9" t="n">
        <v>14</v>
      </c>
      <c r="C2625" s="7" t="n">
        <v>0</v>
      </c>
      <c r="D2625" s="7" t="n">
        <v>0</v>
      </c>
      <c r="E2625" s="7" t="n">
        <v>32</v>
      </c>
      <c r="F2625" s="7" t="n">
        <v>0</v>
      </c>
    </row>
    <row r="2626" spans="1:6">
      <c r="A2626" t="s">
        <v>4</v>
      </c>
      <c r="B2626" s="4" t="s">
        <v>5</v>
      </c>
      <c r="C2626" s="4" t="s">
        <v>13</v>
      </c>
    </row>
    <row r="2627" spans="1:6">
      <c r="A2627" t="n">
        <v>30467</v>
      </c>
      <c r="B2627" s="70" t="n">
        <v>116</v>
      </c>
      <c r="C2627" s="7" t="n">
        <v>0</v>
      </c>
    </row>
    <row r="2628" spans="1:6">
      <c r="A2628" t="s">
        <v>4</v>
      </c>
      <c r="B2628" s="4" t="s">
        <v>5</v>
      </c>
      <c r="C2628" s="4" t="s">
        <v>13</v>
      </c>
      <c r="D2628" s="4" t="s">
        <v>10</v>
      </c>
    </row>
    <row r="2629" spans="1:6">
      <c r="A2629" t="n">
        <v>30469</v>
      </c>
      <c r="B2629" s="70" t="n">
        <v>116</v>
      </c>
      <c r="C2629" s="7" t="n">
        <v>2</v>
      </c>
      <c r="D2629" s="7" t="n">
        <v>1</v>
      </c>
    </row>
    <row r="2630" spans="1:6">
      <c r="A2630" t="s">
        <v>4</v>
      </c>
      <c r="B2630" s="4" t="s">
        <v>5</v>
      </c>
      <c r="C2630" s="4" t="s">
        <v>13</v>
      </c>
      <c r="D2630" s="4" t="s">
        <v>9</v>
      </c>
    </row>
    <row r="2631" spans="1:6">
      <c r="A2631" t="n">
        <v>30473</v>
      </c>
      <c r="B2631" s="70" t="n">
        <v>116</v>
      </c>
      <c r="C2631" s="7" t="n">
        <v>5</v>
      </c>
      <c r="D2631" s="7" t="n">
        <v>1148846080</v>
      </c>
    </row>
    <row r="2632" spans="1:6">
      <c r="A2632" t="s">
        <v>4</v>
      </c>
      <c r="B2632" s="4" t="s">
        <v>5</v>
      </c>
      <c r="C2632" s="4" t="s">
        <v>13</v>
      </c>
      <c r="D2632" s="4" t="s">
        <v>10</v>
      </c>
    </row>
    <row r="2633" spans="1:6">
      <c r="A2633" t="n">
        <v>30479</v>
      </c>
      <c r="B2633" s="70" t="n">
        <v>116</v>
      </c>
      <c r="C2633" s="7" t="n">
        <v>6</v>
      </c>
      <c r="D2633" s="7" t="n">
        <v>1</v>
      </c>
    </row>
    <row r="2634" spans="1:6">
      <c r="A2634" t="s">
        <v>4</v>
      </c>
      <c r="B2634" s="4" t="s">
        <v>5</v>
      </c>
      <c r="C2634" s="4" t="s">
        <v>10</v>
      </c>
      <c r="D2634" s="4" t="s">
        <v>27</v>
      </c>
      <c r="E2634" s="4" t="s">
        <v>27</v>
      </c>
      <c r="F2634" s="4" t="s">
        <v>27</v>
      </c>
      <c r="G2634" s="4" t="s">
        <v>27</v>
      </c>
    </row>
    <row r="2635" spans="1:6">
      <c r="A2635" t="n">
        <v>30483</v>
      </c>
      <c r="B2635" s="57" t="n">
        <v>46</v>
      </c>
      <c r="C2635" s="7" t="n">
        <v>0</v>
      </c>
      <c r="D2635" s="7" t="n">
        <v>-222.539993286133</v>
      </c>
      <c r="E2635" s="7" t="n">
        <v>34.4500007629395</v>
      </c>
      <c r="F2635" s="7" t="n">
        <v>-216.089996337891</v>
      </c>
      <c r="G2635" s="7" t="n">
        <v>351.799987792969</v>
      </c>
    </row>
    <row r="2636" spans="1:6">
      <c r="A2636" t="s">
        <v>4</v>
      </c>
      <c r="B2636" s="4" t="s">
        <v>5</v>
      </c>
      <c r="C2636" s="4" t="s">
        <v>10</v>
      </c>
      <c r="D2636" s="4" t="s">
        <v>27</v>
      </c>
      <c r="E2636" s="4" t="s">
        <v>27</v>
      </c>
      <c r="F2636" s="4" t="s">
        <v>27</v>
      </c>
      <c r="G2636" s="4" t="s">
        <v>27</v>
      </c>
    </row>
    <row r="2637" spans="1:6">
      <c r="A2637" t="n">
        <v>30502</v>
      </c>
      <c r="B2637" s="57" t="n">
        <v>46</v>
      </c>
      <c r="C2637" s="7" t="n">
        <v>7032</v>
      </c>
      <c r="D2637" s="7" t="n">
        <v>-221.990005493164</v>
      </c>
      <c r="E2637" s="7" t="n">
        <v>34.4500007629395</v>
      </c>
      <c r="F2637" s="7" t="n">
        <v>-215.929992675781</v>
      </c>
      <c r="G2637" s="7" t="n">
        <v>20.3999996185303</v>
      </c>
    </row>
    <row r="2638" spans="1:6">
      <c r="A2638" t="s">
        <v>4</v>
      </c>
      <c r="B2638" s="4" t="s">
        <v>5</v>
      </c>
      <c r="C2638" s="4" t="s">
        <v>10</v>
      </c>
      <c r="D2638" s="4" t="s">
        <v>27</v>
      </c>
      <c r="E2638" s="4" t="s">
        <v>27</v>
      </c>
      <c r="F2638" s="4" t="s">
        <v>27</v>
      </c>
      <c r="G2638" s="4" t="s">
        <v>27</v>
      </c>
    </row>
    <row r="2639" spans="1:6">
      <c r="A2639" t="n">
        <v>30521</v>
      </c>
      <c r="B2639" s="57" t="n">
        <v>46</v>
      </c>
      <c r="C2639" s="7" t="n">
        <v>7033</v>
      </c>
      <c r="D2639" s="7" t="n">
        <v>-222.5</v>
      </c>
      <c r="E2639" s="7" t="n">
        <v>34.4500007629395</v>
      </c>
      <c r="F2639" s="7" t="n">
        <v>-219.300003051758</v>
      </c>
      <c r="G2639" s="7" t="n">
        <v>0</v>
      </c>
    </row>
    <row r="2640" spans="1:6">
      <c r="A2640" t="s">
        <v>4</v>
      </c>
      <c r="B2640" s="4" t="s">
        <v>5</v>
      </c>
      <c r="C2640" s="4" t="s">
        <v>10</v>
      </c>
      <c r="D2640" s="4" t="s">
        <v>27</v>
      </c>
      <c r="E2640" s="4" t="s">
        <v>27</v>
      </c>
      <c r="F2640" s="4" t="s">
        <v>27</v>
      </c>
      <c r="G2640" s="4" t="s">
        <v>27</v>
      </c>
    </row>
    <row r="2641" spans="1:7">
      <c r="A2641" t="n">
        <v>30540</v>
      </c>
      <c r="B2641" s="57" t="n">
        <v>46</v>
      </c>
      <c r="C2641" s="7" t="n">
        <v>61489</v>
      </c>
      <c r="D2641" s="7" t="n">
        <v>-223.520004272461</v>
      </c>
      <c r="E2641" s="7" t="n">
        <v>34.4500007629395</v>
      </c>
      <c r="F2641" s="7" t="n">
        <v>-216.380004882813</v>
      </c>
      <c r="G2641" s="7" t="n">
        <v>17.5</v>
      </c>
    </row>
    <row r="2642" spans="1:7">
      <c r="A2642" t="s">
        <v>4</v>
      </c>
      <c r="B2642" s="4" t="s">
        <v>5</v>
      </c>
      <c r="C2642" s="4" t="s">
        <v>10</v>
      </c>
      <c r="D2642" s="4" t="s">
        <v>27</v>
      </c>
      <c r="E2642" s="4" t="s">
        <v>27</v>
      </c>
      <c r="F2642" s="4" t="s">
        <v>27</v>
      </c>
      <c r="G2642" s="4" t="s">
        <v>27</v>
      </c>
    </row>
    <row r="2643" spans="1:7">
      <c r="A2643" t="n">
        <v>30559</v>
      </c>
      <c r="B2643" s="57" t="n">
        <v>46</v>
      </c>
      <c r="C2643" s="7" t="n">
        <v>61490</v>
      </c>
      <c r="D2643" s="7" t="n">
        <v>-221.5</v>
      </c>
      <c r="E2643" s="7" t="n">
        <v>34.4500007629395</v>
      </c>
      <c r="F2643" s="7" t="n">
        <v>-216.449996948242</v>
      </c>
      <c r="G2643" s="7" t="n">
        <v>346</v>
      </c>
    </row>
    <row r="2644" spans="1:7">
      <c r="A2644" t="s">
        <v>4</v>
      </c>
      <c r="B2644" s="4" t="s">
        <v>5</v>
      </c>
      <c r="C2644" s="4" t="s">
        <v>10</v>
      </c>
      <c r="D2644" s="4" t="s">
        <v>27</v>
      </c>
      <c r="E2644" s="4" t="s">
        <v>27</v>
      </c>
      <c r="F2644" s="4" t="s">
        <v>27</v>
      </c>
      <c r="G2644" s="4" t="s">
        <v>27</v>
      </c>
    </row>
    <row r="2645" spans="1:7">
      <c r="A2645" t="n">
        <v>30578</v>
      </c>
      <c r="B2645" s="57" t="n">
        <v>46</v>
      </c>
      <c r="C2645" s="7" t="n">
        <v>61488</v>
      </c>
      <c r="D2645" s="7" t="n">
        <v>-222.869995117188</v>
      </c>
      <c r="E2645" s="7" t="n">
        <v>34.4500007629395</v>
      </c>
      <c r="F2645" s="7" t="n">
        <v>-217.220001220703</v>
      </c>
      <c r="G2645" s="7" t="n">
        <v>3.20000004768372</v>
      </c>
    </row>
    <row r="2646" spans="1:7">
      <c r="A2646" t="s">
        <v>4</v>
      </c>
      <c r="B2646" s="4" t="s">
        <v>5</v>
      </c>
      <c r="C2646" s="4" t="s">
        <v>10</v>
      </c>
      <c r="D2646" s="4" t="s">
        <v>9</v>
      </c>
      <c r="E2646" s="4" t="s">
        <v>9</v>
      </c>
      <c r="F2646" s="4" t="s">
        <v>9</v>
      </c>
      <c r="G2646" s="4" t="s">
        <v>9</v>
      </c>
      <c r="H2646" s="4" t="s">
        <v>10</v>
      </c>
      <c r="I2646" s="4" t="s">
        <v>13</v>
      </c>
    </row>
    <row r="2647" spans="1:7">
      <c r="A2647" t="n">
        <v>30597</v>
      </c>
      <c r="B2647" s="71" t="n">
        <v>66</v>
      </c>
      <c r="C2647" s="7" t="n">
        <v>7033</v>
      </c>
      <c r="D2647" s="7" t="n">
        <v>1065353216</v>
      </c>
      <c r="E2647" s="7" t="n">
        <v>1065353216</v>
      </c>
      <c r="F2647" s="7" t="n">
        <v>1065353216</v>
      </c>
      <c r="G2647" s="7" t="n">
        <v>0</v>
      </c>
      <c r="H2647" s="7" t="n">
        <v>0</v>
      </c>
      <c r="I2647" s="7" t="n">
        <v>0</v>
      </c>
    </row>
    <row r="2648" spans="1:7">
      <c r="A2648" t="s">
        <v>4</v>
      </c>
      <c r="B2648" s="4" t="s">
        <v>5</v>
      </c>
      <c r="C2648" s="4" t="s">
        <v>10</v>
      </c>
      <c r="D2648" s="4" t="s">
        <v>9</v>
      </c>
      <c r="E2648" s="4" t="s">
        <v>9</v>
      </c>
      <c r="F2648" s="4" t="s">
        <v>9</v>
      </c>
      <c r="G2648" s="4" t="s">
        <v>9</v>
      </c>
      <c r="H2648" s="4" t="s">
        <v>10</v>
      </c>
      <c r="I2648" s="4" t="s">
        <v>13</v>
      </c>
    </row>
    <row r="2649" spans="1:7">
      <c r="A2649" t="n">
        <v>30619</v>
      </c>
      <c r="B2649" s="71" t="n">
        <v>66</v>
      </c>
      <c r="C2649" s="7" t="n">
        <v>7032</v>
      </c>
      <c r="D2649" s="7" t="n">
        <v>1065353216</v>
      </c>
      <c r="E2649" s="7" t="n">
        <v>1065353216</v>
      </c>
      <c r="F2649" s="7" t="n">
        <v>1065353216</v>
      </c>
      <c r="G2649" s="7" t="n">
        <v>0</v>
      </c>
      <c r="H2649" s="7" t="n">
        <v>0</v>
      </c>
      <c r="I2649" s="7" t="n">
        <v>0</v>
      </c>
    </row>
    <row r="2650" spans="1:7">
      <c r="A2650" t="s">
        <v>4</v>
      </c>
      <c r="B2650" s="4" t="s">
        <v>5</v>
      </c>
      <c r="C2650" s="4" t="s">
        <v>10</v>
      </c>
      <c r="D2650" s="4" t="s">
        <v>9</v>
      </c>
      <c r="E2650" s="4" t="s">
        <v>9</v>
      </c>
      <c r="F2650" s="4" t="s">
        <v>9</v>
      </c>
      <c r="G2650" s="4" t="s">
        <v>9</v>
      </c>
      <c r="H2650" s="4" t="s">
        <v>10</v>
      </c>
      <c r="I2650" s="4" t="s">
        <v>13</v>
      </c>
    </row>
    <row r="2651" spans="1:7">
      <c r="A2651" t="n">
        <v>30641</v>
      </c>
      <c r="B2651" s="71" t="n">
        <v>66</v>
      </c>
      <c r="C2651" s="7" t="n">
        <v>0</v>
      </c>
      <c r="D2651" s="7" t="n">
        <v>1065353216</v>
      </c>
      <c r="E2651" s="7" t="n">
        <v>1065353216</v>
      </c>
      <c r="F2651" s="7" t="n">
        <v>1065353216</v>
      </c>
      <c r="G2651" s="7" t="n">
        <v>0</v>
      </c>
      <c r="H2651" s="7" t="n">
        <v>0</v>
      </c>
      <c r="I2651" s="7" t="n">
        <v>0</v>
      </c>
    </row>
    <row r="2652" spans="1:7">
      <c r="A2652" t="s">
        <v>4</v>
      </c>
      <c r="B2652" s="4" t="s">
        <v>5</v>
      </c>
      <c r="C2652" s="4" t="s">
        <v>10</v>
      </c>
      <c r="D2652" s="4" t="s">
        <v>9</v>
      </c>
      <c r="E2652" s="4" t="s">
        <v>9</v>
      </c>
      <c r="F2652" s="4" t="s">
        <v>9</v>
      </c>
      <c r="G2652" s="4" t="s">
        <v>9</v>
      </c>
      <c r="H2652" s="4" t="s">
        <v>10</v>
      </c>
      <c r="I2652" s="4" t="s">
        <v>13</v>
      </c>
    </row>
    <row r="2653" spans="1:7">
      <c r="A2653" t="n">
        <v>30663</v>
      </c>
      <c r="B2653" s="71" t="n">
        <v>66</v>
      </c>
      <c r="C2653" s="7" t="n">
        <v>61489</v>
      </c>
      <c r="D2653" s="7" t="n">
        <v>1065353216</v>
      </c>
      <c r="E2653" s="7" t="n">
        <v>1065353216</v>
      </c>
      <c r="F2653" s="7" t="n">
        <v>1065353216</v>
      </c>
      <c r="G2653" s="7" t="n">
        <v>0</v>
      </c>
      <c r="H2653" s="7" t="n">
        <v>0</v>
      </c>
      <c r="I2653" s="7" t="n">
        <v>0</v>
      </c>
    </row>
    <row r="2654" spans="1:7">
      <c r="A2654" t="s">
        <v>4</v>
      </c>
      <c r="B2654" s="4" t="s">
        <v>5</v>
      </c>
      <c r="C2654" s="4" t="s">
        <v>10</v>
      </c>
      <c r="D2654" s="4" t="s">
        <v>9</v>
      </c>
      <c r="E2654" s="4" t="s">
        <v>9</v>
      </c>
      <c r="F2654" s="4" t="s">
        <v>9</v>
      </c>
      <c r="G2654" s="4" t="s">
        <v>9</v>
      </c>
      <c r="H2654" s="4" t="s">
        <v>10</v>
      </c>
      <c r="I2654" s="4" t="s">
        <v>13</v>
      </c>
    </row>
    <row r="2655" spans="1:7">
      <c r="A2655" t="n">
        <v>30685</v>
      </c>
      <c r="B2655" s="71" t="n">
        <v>66</v>
      </c>
      <c r="C2655" s="7" t="n">
        <v>61490</v>
      </c>
      <c r="D2655" s="7" t="n">
        <v>1065353216</v>
      </c>
      <c r="E2655" s="7" t="n">
        <v>1065353216</v>
      </c>
      <c r="F2655" s="7" t="n">
        <v>1065353216</v>
      </c>
      <c r="G2655" s="7" t="n">
        <v>0</v>
      </c>
      <c r="H2655" s="7" t="n">
        <v>0</v>
      </c>
      <c r="I2655" s="7" t="n">
        <v>0</v>
      </c>
    </row>
    <row r="2656" spans="1:7">
      <c r="A2656" t="s">
        <v>4</v>
      </c>
      <c r="B2656" s="4" t="s">
        <v>5</v>
      </c>
      <c r="C2656" s="4" t="s">
        <v>10</v>
      </c>
      <c r="D2656" s="4" t="s">
        <v>9</v>
      </c>
      <c r="E2656" s="4" t="s">
        <v>9</v>
      </c>
      <c r="F2656" s="4" t="s">
        <v>9</v>
      </c>
      <c r="G2656" s="4" t="s">
        <v>9</v>
      </c>
      <c r="H2656" s="4" t="s">
        <v>10</v>
      </c>
      <c r="I2656" s="4" t="s">
        <v>13</v>
      </c>
    </row>
    <row r="2657" spans="1:9">
      <c r="A2657" t="n">
        <v>30707</v>
      </c>
      <c r="B2657" s="71" t="n">
        <v>66</v>
      </c>
      <c r="C2657" s="7" t="n">
        <v>61488</v>
      </c>
      <c r="D2657" s="7" t="n">
        <v>1065353216</v>
      </c>
      <c r="E2657" s="7" t="n">
        <v>1065353216</v>
      </c>
      <c r="F2657" s="7" t="n">
        <v>1065353216</v>
      </c>
      <c r="G2657" s="7" t="n">
        <v>0</v>
      </c>
      <c r="H2657" s="7" t="n">
        <v>0</v>
      </c>
      <c r="I2657" s="7" t="n">
        <v>0</v>
      </c>
    </row>
    <row r="2658" spans="1:9">
      <c r="A2658" t="s">
        <v>4</v>
      </c>
      <c r="B2658" s="4" t="s">
        <v>5</v>
      </c>
      <c r="C2658" s="4" t="s">
        <v>10</v>
      </c>
      <c r="D2658" s="4" t="s">
        <v>9</v>
      </c>
    </row>
    <row r="2659" spans="1:9">
      <c r="A2659" t="n">
        <v>30729</v>
      </c>
      <c r="B2659" s="61" t="n">
        <v>43</v>
      </c>
      <c r="C2659" s="7" t="n">
        <v>7033</v>
      </c>
      <c r="D2659" s="7" t="n">
        <v>256</v>
      </c>
    </row>
    <row r="2660" spans="1:9">
      <c r="A2660" t="s">
        <v>4</v>
      </c>
      <c r="B2660" s="4" t="s">
        <v>5</v>
      </c>
      <c r="C2660" s="4" t="s">
        <v>10</v>
      </c>
      <c r="D2660" s="4" t="s">
        <v>9</v>
      </c>
    </row>
    <row r="2661" spans="1:9">
      <c r="A2661" t="n">
        <v>30736</v>
      </c>
      <c r="B2661" s="61" t="n">
        <v>43</v>
      </c>
      <c r="C2661" s="7" t="n">
        <v>7032</v>
      </c>
      <c r="D2661" s="7" t="n">
        <v>256</v>
      </c>
    </row>
    <row r="2662" spans="1:9">
      <c r="A2662" t="s">
        <v>4</v>
      </c>
      <c r="B2662" s="4" t="s">
        <v>5</v>
      </c>
      <c r="C2662" s="4" t="s">
        <v>10</v>
      </c>
      <c r="D2662" s="4" t="s">
        <v>9</v>
      </c>
    </row>
    <row r="2663" spans="1:9">
      <c r="A2663" t="n">
        <v>30743</v>
      </c>
      <c r="B2663" s="61" t="n">
        <v>43</v>
      </c>
      <c r="C2663" s="7" t="n">
        <v>0</v>
      </c>
      <c r="D2663" s="7" t="n">
        <v>256</v>
      </c>
    </row>
    <row r="2664" spans="1:9">
      <c r="A2664" t="s">
        <v>4</v>
      </c>
      <c r="B2664" s="4" t="s">
        <v>5</v>
      </c>
      <c r="C2664" s="4" t="s">
        <v>10</v>
      </c>
      <c r="D2664" s="4" t="s">
        <v>9</v>
      </c>
    </row>
    <row r="2665" spans="1:9">
      <c r="A2665" t="n">
        <v>30750</v>
      </c>
      <c r="B2665" s="61" t="n">
        <v>43</v>
      </c>
      <c r="C2665" s="7" t="n">
        <v>61489</v>
      </c>
      <c r="D2665" s="7" t="n">
        <v>256</v>
      </c>
    </row>
    <row r="2666" spans="1:9">
      <c r="A2666" t="s">
        <v>4</v>
      </c>
      <c r="B2666" s="4" t="s">
        <v>5</v>
      </c>
      <c r="C2666" s="4" t="s">
        <v>10</v>
      </c>
      <c r="D2666" s="4" t="s">
        <v>9</v>
      </c>
    </row>
    <row r="2667" spans="1:9">
      <c r="A2667" t="n">
        <v>30757</v>
      </c>
      <c r="B2667" s="61" t="n">
        <v>43</v>
      </c>
      <c r="C2667" s="7" t="n">
        <v>61490</v>
      </c>
      <c r="D2667" s="7" t="n">
        <v>256</v>
      </c>
    </row>
    <row r="2668" spans="1:9">
      <c r="A2668" t="s">
        <v>4</v>
      </c>
      <c r="B2668" s="4" t="s">
        <v>5</v>
      </c>
      <c r="C2668" s="4" t="s">
        <v>10</v>
      </c>
      <c r="D2668" s="4" t="s">
        <v>9</v>
      </c>
    </row>
    <row r="2669" spans="1:9">
      <c r="A2669" t="n">
        <v>30764</v>
      </c>
      <c r="B2669" s="61" t="n">
        <v>43</v>
      </c>
      <c r="C2669" s="7" t="n">
        <v>61488</v>
      </c>
      <c r="D2669" s="7" t="n">
        <v>256</v>
      </c>
    </row>
    <row r="2670" spans="1:9">
      <c r="A2670" t="s">
        <v>4</v>
      </c>
      <c r="B2670" s="4" t="s">
        <v>5</v>
      </c>
      <c r="C2670" s="4" t="s">
        <v>13</v>
      </c>
      <c r="D2670" s="4" t="s">
        <v>10</v>
      </c>
      <c r="E2670" s="4" t="s">
        <v>13</v>
      </c>
      <c r="F2670" s="4" t="s">
        <v>6</v>
      </c>
      <c r="G2670" s="4" t="s">
        <v>6</v>
      </c>
      <c r="H2670" s="4" t="s">
        <v>6</v>
      </c>
      <c r="I2670" s="4" t="s">
        <v>6</v>
      </c>
      <c r="J2670" s="4" t="s">
        <v>6</v>
      </c>
      <c r="K2670" s="4" t="s">
        <v>6</v>
      </c>
      <c r="L2670" s="4" t="s">
        <v>6</v>
      </c>
      <c r="M2670" s="4" t="s">
        <v>6</v>
      </c>
      <c r="N2670" s="4" t="s">
        <v>6</v>
      </c>
      <c r="O2670" s="4" t="s">
        <v>6</v>
      </c>
      <c r="P2670" s="4" t="s">
        <v>6</v>
      </c>
      <c r="Q2670" s="4" t="s">
        <v>6</v>
      </c>
      <c r="R2670" s="4" t="s">
        <v>6</v>
      </c>
      <c r="S2670" s="4" t="s">
        <v>6</v>
      </c>
      <c r="T2670" s="4" t="s">
        <v>6</v>
      </c>
      <c r="U2670" s="4" t="s">
        <v>6</v>
      </c>
    </row>
    <row r="2671" spans="1:9">
      <c r="A2671" t="n">
        <v>30771</v>
      </c>
      <c r="B2671" s="63" t="n">
        <v>36</v>
      </c>
      <c r="C2671" s="7" t="n">
        <v>8</v>
      </c>
      <c r="D2671" s="7" t="n">
        <v>7033</v>
      </c>
      <c r="E2671" s="7" t="n">
        <v>0</v>
      </c>
      <c r="F2671" s="7" t="s">
        <v>323</v>
      </c>
      <c r="G2671" s="7" t="s">
        <v>324</v>
      </c>
      <c r="H2671" s="7" t="s">
        <v>21</v>
      </c>
      <c r="I2671" s="7" t="s">
        <v>21</v>
      </c>
      <c r="J2671" s="7" t="s">
        <v>21</v>
      </c>
      <c r="K2671" s="7" t="s">
        <v>21</v>
      </c>
      <c r="L2671" s="7" t="s">
        <v>21</v>
      </c>
      <c r="M2671" s="7" t="s">
        <v>21</v>
      </c>
      <c r="N2671" s="7" t="s">
        <v>21</v>
      </c>
      <c r="O2671" s="7" t="s">
        <v>21</v>
      </c>
      <c r="P2671" s="7" t="s">
        <v>21</v>
      </c>
      <c r="Q2671" s="7" t="s">
        <v>21</v>
      </c>
      <c r="R2671" s="7" t="s">
        <v>21</v>
      </c>
      <c r="S2671" s="7" t="s">
        <v>21</v>
      </c>
      <c r="T2671" s="7" t="s">
        <v>21</v>
      </c>
      <c r="U2671" s="7" t="s">
        <v>21</v>
      </c>
    </row>
    <row r="2672" spans="1:9">
      <c r="A2672" t="s">
        <v>4</v>
      </c>
      <c r="B2672" s="4" t="s">
        <v>5</v>
      </c>
      <c r="C2672" s="4" t="s">
        <v>13</v>
      </c>
      <c r="D2672" s="4" t="s">
        <v>10</v>
      </c>
      <c r="E2672" s="4" t="s">
        <v>13</v>
      </c>
      <c r="F2672" s="4" t="s">
        <v>6</v>
      </c>
      <c r="G2672" s="4" t="s">
        <v>6</v>
      </c>
      <c r="H2672" s="4" t="s">
        <v>6</v>
      </c>
      <c r="I2672" s="4" t="s">
        <v>6</v>
      </c>
      <c r="J2672" s="4" t="s">
        <v>6</v>
      </c>
      <c r="K2672" s="4" t="s">
        <v>6</v>
      </c>
      <c r="L2672" s="4" t="s">
        <v>6</v>
      </c>
      <c r="M2672" s="4" t="s">
        <v>6</v>
      </c>
      <c r="N2672" s="4" t="s">
        <v>6</v>
      </c>
      <c r="O2672" s="4" t="s">
        <v>6</v>
      </c>
      <c r="P2672" s="4" t="s">
        <v>6</v>
      </c>
      <c r="Q2672" s="4" t="s">
        <v>6</v>
      </c>
      <c r="R2672" s="4" t="s">
        <v>6</v>
      </c>
      <c r="S2672" s="4" t="s">
        <v>6</v>
      </c>
      <c r="T2672" s="4" t="s">
        <v>6</v>
      </c>
      <c r="U2672" s="4" t="s">
        <v>6</v>
      </c>
    </row>
    <row r="2673" spans="1:21">
      <c r="A2673" t="n">
        <v>30812</v>
      </c>
      <c r="B2673" s="63" t="n">
        <v>36</v>
      </c>
      <c r="C2673" s="7" t="n">
        <v>8</v>
      </c>
      <c r="D2673" s="7" t="n">
        <v>61489</v>
      </c>
      <c r="E2673" s="7" t="n">
        <v>0</v>
      </c>
      <c r="F2673" s="7" t="s">
        <v>325</v>
      </c>
      <c r="G2673" s="7" t="s">
        <v>21</v>
      </c>
      <c r="H2673" s="7" t="s">
        <v>21</v>
      </c>
      <c r="I2673" s="7" t="s">
        <v>21</v>
      </c>
      <c r="J2673" s="7" t="s">
        <v>21</v>
      </c>
      <c r="K2673" s="7" t="s">
        <v>21</v>
      </c>
      <c r="L2673" s="7" t="s">
        <v>21</v>
      </c>
      <c r="M2673" s="7" t="s">
        <v>21</v>
      </c>
      <c r="N2673" s="7" t="s">
        <v>21</v>
      </c>
      <c r="O2673" s="7" t="s">
        <v>21</v>
      </c>
      <c r="P2673" s="7" t="s">
        <v>21</v>
      </c>
      <c r="Q2673" s="7" t="s">
        <v>21</v>
      </c>
      <c r="R2673" s="7" t="s">
        <v>21</v>
      </c>
      <c r="S2673" s="7" t="s">
        <v>21</v>
      </c>
      <c r="T2673" s="7" t="s">
        <v>21</v>
      </c>
      <c r="U2673" s="7" t="s">
        <v>21</v>
      </c>
    </row>
    <row r="2674" spans="1:21">
      <c r="A2674" t="s">
        <v>4</v>
      </c>
      <c r="B2674" s="4" t="s">
        <v>5</v>
      </c>
      <c r="C2674" s="4" t="s">
        <v>10</v>
      </c>
      <c r="D2674" s="4" t="s">
        <v>13</v>
      </c>
      <c r="E2674" s="4" t="s">
        <v>6</v>
      </c>
      <c r="F2674" s="4" t="s">
        <v>27</v>
      </c>
      <c r="G2674" s="4" t="s">
        <v>27</v>
      </c>
      <c r="H2674" s="4" t="s">
        <v>27</v>
      </c>
    </row>
    <row r="2675" spans="1:21">
      <c r="A2675" t="n">
        <v>30842</v>
      </c>
      <c r="B2675" s="64" t="n">
        <v>48</v>
      </c>
      <c r="C2675" s="7" t="n">
        <v>61489</v>
      </c>
      <c r="D2675" s="7" t="n">
        <v>0</v>
      </c>
      <c r="E2675" s="7" t="s">
        <v>325</v>
      </c>
      <c r="F2675" s="7" t="n">
        <v>0</v>
      </c>
      <c r="G2675" s="7" t="n">
        <v>1</v>
      </c>
      <c r="H2675" s="7" t="n">
        <v>0</v>
      </c>
    </row>
    <row r="2676" spans="1:21">
      <c r="A2676" t="s">
        <v>4</v>
      </c>
      <c r="B2676" s="4" t="s">
        <v>5</v>
      </c>
      <c r="C2676" s="4" t="s">
        <v>10</v>
      </c>
      <c r="D2676" s="4" t="s">
        <v>13</v>
      </c>
      <c r="E2676" s="4" t="s">
        <v>13</v>
      </c>
      <c r="F2676" s="4" t="s">
        <v>6</v>
      </c>
    </row>
    <row r="2677" spans="1:21">
      <c r="A2677" t="n">
        <v>30868</v>
      </c>
      <c r="B2677" s="18" t="n">
        <v>20</v>
      </c>
      <c r="C2677" s="7" t="n">
        <v>0</v>
      </c>
      <c r="D2677" s="7" t="n">
        <v>2</v>
      </c>
      <c r="E2677" s="7" t="n">
        <v>11</v>
      </c>
      <c r="F2677" s="7" t="s">
        <v>326</v>
      </c>
    </row>
    <row r="2678" spans="1:21">
      <c r="A2678" t="s">
        <v>4</v>
      </c>
      <c r="B2678" s="4" t="s">
        <v>5</v>
      </c>
      <c r="C2678" s="4" t="s">
        <v>13</v>
      </c>
      <c r="D2678" s="4" t="s">
        <v>6</v>
      </c>
      <c r="E2678" s="4" t="s">
        <v>13</v>
      </c>
      <c r="F2678" s="4" t="s">
        <v>13</v>
      </c>
      <c r="G2678" s="4" t="s">
        <v>13</v>
      </c>
    </row>
    <row r="2679" spans="1:21">
      <c r="A2679" t="n">
        <v>30885</v>
      </c>
      <c r="B2679" s="72" t="n">
        <v>113</v>
      </c>
      <c r="C2679" s="7" t="n">
        <v>1</v>
      </c>
      <c r="D2679" s="7" t="s">
        <v>327</v>
      </c>
      <c r="E2679" s="7" t="n">
        <v>2</v>
      </c>
      <c r="F2679" s="7" t="n">
        <v>0</v>
      </c>
      <c r="G2679" s="7" t="n">
        <v>0</v>
      </c>
    </row>
    <row r="2680" spans="1:21">
      <c r="A2680" t="s">
        <v>4</v>
      </c>
      <c r="B2680" s="4" t="s">
        <v>5</v>
      </c>
      <c r="C2680" s="4" t="s">
        <v>13</v>
      </c>
    </row>
    <row r="2681" spans="1:21">
      <c r="A2681" t="n">
        <v>30898</v>
      </c>
      <c r="B2681" s="72" t="n">
        <v>113</v>
      </c>
      <c r="C2681" s="7" t="n">
        <v>9</v>
      </c>
    </row>
    <row r="2682" spans="1:21">
      <c r="A2682" t="s">
        <v>4</v>
      </c>
      <c r="B2682" s="4" t="s">
        <v>5</v>
      </c>
      <c r="C2682" s="4" t="s">
        <v>13</v>
      </c>
      <c r="D2682" s="4" t="s">
        <v>10</v>
      </c>
      <c r="E2682" s="4" t="s">
        <v>10</v>
      </c>
    </row>
    <row r="2683" spans="1:21">
      <c r="A2683" t="n">
        <v>30900</v>
      </c>
      <c r="B2683" s="17" t="n">
        <v>50</v>
      </c>
      <c r="C2683" s="7" t="n">
        <v>1</v>
      </c>
      <c r="D2683" s="7" t="n">
        <v>4521</v>
      </c>
      <c r="E2683" s="7" t="n">
        <v>1000</v>
      </c>
    </row>
    <row r="2684" spans="1:21">
      <c r="A2684" t="s">
        <v>4</v>
      </c>
      <c r="B2684" s="4" t="s">
        <v>5</v>
      </c>
      <c r="C2684" s="4" t="s">
        <v>13</v>
      </c>
      <c r="D2684" s="4" t="s">
        <v>10</v>
      </c>
      <c r="E2684" s="4" t="s">
        <v>27</v>
      </c>
      <c r="F2684" s="4" t="s">
        <v>10</v>
      </c>
      <c r="G2684" s="4" t="s">
        <v>9</v>
      </c>
      <c r="H2684" s="4" t="s">
        <v>9</v>
      </c>
      <c r="I2684" s="4" t="s">
        <v>10</v>
      </c>
      <c r="J2684" s="4" t="s">
        <v>10</v>
      </c>
      <c r="K2684" s="4" t="s">
        <v>9</v>
      </c>
      <c r="L2684" s="4" t="s">
        <v>9</v>
      </c>
      <c r="M2684" s="4" t="s">
        <v>9</v>
      </c>
      <c r="N2684" s="4" t="s">
        <v>9</v>
      </c>
      <c r="O2684" s="4" t="s">
        <v>6</v>
      </c>
    </row>
    <row r="2685" spans="1:21">
      <c r="A2685" t="n">
        <v>30906</v>
      </c>
      <c r="B2685" s="17" t="n">
        <v>50</v>
      </c>
      <c r="C2685" s="7" t="n">
        <v>0</v>
      </c>
      <c r="D2685" s="7" t="n">
        <v>8061</v>
      </c>
      <c r="E2685" s="7" t="n">
        <v>1</v>
      </c>
      <c r="F2685" s="7" t="n">
        <v>1000</v>
      </c>
      <c r="G2685" s="7" t="n">
        <v>0</v>
      </c>
      <c r="H2685" s="7" t="n">
        <v>0</v>
      </c>
      <c r="I2685" s="7" t="n">
        <v>0</v>
      </c>
      <c r="J2685" s="7" t="n">
        <v>65533</v>
      </c>
      <c r="K2685" s="7" t="n">
        <v>0</v>
      </c>
      <c r="L2685" s="7" t="n">
        <v>0</v>
      </c>
      <c r="M2685" s="7" t="n">
        <v>0</v>
      </c>
      <c r="N2685" s="7" t="n">
        <v>0</v>
      </c>
      <c r="O2685" s="7" t="s">
        <v>21</v>
      </c>
    </row>
    <row r="2686" spans="1:21">
      <c r="A2686" t="s">
        <v>4</v>
      </c>
      <c r="B2686" s="4" t="s">
        <v>5</v>
      </c>
      <c r="C2686" s="4" t="s">
        <v>10</v>
      </c>
      <c r="D2686" s="4" t="s">
        <v>13</v>
      </c>
      <c r="E2686" s="4" t="s">
        <v>13</v>
      </c>
      <c r="F2686" s="4" t="s">
        <v>6</v>
      </c>
    </row>
    <row r="2687" spans="1:21">
      <c r="A2687" t="n">
        <v>30945</v>
      </c>
      <c r="B2687" s="18" t="n">
        <v>20</v>
      </c>
      <c r="C2687" s="7" t="n">
        <v>65533</v>
      </c>
      <c r="D2687" s="7" t="n">
        <v>1</v>
      </c>
      <c r="E2687" s="7" t="n">
        <v>11</v>
      </c>
      <c r="F2687" s="7" t="s">
        <v>28</v>
      </c>
    </row>
    <row r="2688" spans="1:21">
      <c r="A2688" t="s">
        <v>4</v>
      </c>
      <c r="B2688" s="4" t="s">
        <v>5</v>
      </c>
      <c r="C2688" s="4" t="s">
        <v>13</v>
      </c>
      <c r="D2688" s="4" t="s">
        <v>13</v>
      </c>
      <c r="E2688" s="4" t="s">
        <v>27</v>
      </c>
      <c r="F2688" s="4" t="s">
        <v>27</v>
      </c>
      <c r="G2688" s="4" t="s">
        <v>27</v>
      </c>
      <c r="H2688" s="4" t="s">
        <v>10</v>
      </c>
    </row>
    <row r="2689" spans="1:21">
      <c r="A2689" t="n">
        <v>30967</v>
      </c>
      <c r="B2689" s="34" t="n">
        <v>45</v>
      </c>
      <c r="C2689" s="7" t="n">
        <v>2</v>
      </c>
      <c r="D2689" s="7" t="n">
        <v>3</v>
      </c>
      <c r="E2689" s="7" t="n">
        <v>-222.869995117188</v>
      </c>
      <c r="F2689" s="7" t="n">
        <v>33.8899993896484</v>
      </c>
      <c r="G2689" s="7" t="n">
        <v>-218.619995117188</v>
      </c>
      <c r="H2689" s="7" t="n">
        <v>0</v>
      </c>
    </row>
    <row r="2690" spans="1:21">
      <c r="A2690" t="s">
        <v>4</v>
      </c>
      <c r="B2690" s="4" t="s">
        <v>5</v>
      </c>
      <c r="C2690" s="4" t="s">
        <v>13</v>
      </c>
      <c r="D2690" s="4" t="s">
        <v>13</v>
      </c>
      <c r="E2690" s="4" t="s">
        <v>27</v>
      </c>
      <c r="F2690" s="4" t="s">
        <v>27</v>
      </c>
      <c r="G2690" s="4" t="s">
        <v>27</v>
      </c>
      <c r="H2690" s="4" t="s">
        <v>10</v>
      </c>
      <c r="I2690" s="4" t="s">
        <v>13</v>
      </c>
    </row>
    <row r="2691" spans="1:21">
      <c r="A2691" t="n">
        <v>30984</v>
      </c>
      <c r="B2691" s="34" t="n">
        <v>45</v>
      </c>
      <c r="C2691" s="7" t="n">
        <v>4</v>
      </c>
      <c r="D2691" s="7" t="n">
        <v>3</v>
      </c>
      <c r="E2691" s="7" t="n">
        <v>46.1800003051758</v>
      </c>
      <c r="F2691" s="7" t="n">
        <v>302.910003662109</v>
      </c>
      <c r="G2691" s="7" t="n">
        <v>0</v>
      </c>
      <c r="H2691" s="7" t="n">
        <v>0</v>
      </c>
      <c r="I2691" s="7" t="n">
        <v>0</v>
      </c>
    </row>
    <row r="2692" spans="1:21">
      <c r="A2692" t="s">
        <v>4</v>
      </c>
      <c r="B2692" s="4" t="s">
        <v>5</v>
      </c>
      <c r="C2692" s="4" t="s">
        <v>13</v>
      </c>
      <c r="D2692" s="4" t="s">
        <v>13</v>
      </c>
      <c r="E2692" s="4" t="s">
        <v>27</v>
      </c>
      <c r="F2692" s="4" t="s">
        <v>10</v>
      </c>
    </row>
    <row r="2693" spans="1:21">
      <c r="A2693" t="n">
        <v>31002</v>
      </c>
      <c r="B2693" s="34" t="n">
        <v>45</v>
      </c>
      <c r="C2693" s="7" t="n">
        <v>5</v>
      </c>
      <c r="D2693" s="7" t="n">
        <v>3</v>
      </c>
      <c r="E2693" s="7" t="n">
        <v>10.8999996185303</v>
      </c>
      <c r="F2693" s="7" t="n">
        <v>0</v>
      </c>
    </row>
    <row r="2694" spans="1:21">
      <c r="A2694" t="s">
        <v>4</v>
      </c>
      <c r="B2694" s="4" t="s">
        <v>5</v>
      </c>
      <c r="C2694" s="4" t="s">
        <v>13</v>
      </c>
      <c r="D2694" s="4" t="s">
        <v>13</v>
      </c>
      <c r="E2694" s="4" t="s">
        <v>27</v>
      </c>
      <c r="F2694" s="4" t="s">
        <v>10</v>
      </c>
    </row>
    <row r="2695" spans="1:21">
      <c r="A2695" t="n">
        <v>31011</v>
      </c>
      <c r="B2695" s="34" t="n">
        <v>45</v>
      </c>
      <c r="C2695" s="7" t="n">
        <v>11</v>
      </c>
      <c r="D2695" s="7" t="n">
        <v>3</v>
      </c>
      <c r="E2695" s="7" t="n">
        <v>43</v>
      </c>
      <c r="F2695" s="7" t="n">
        <v>0</v>
      </c>
    </row>
    <row r="2696" spans="1:21">
      <c r="A2696" t="s">
        <v>4</v>
      </c>
      <c r="B2696" s="4" t="s">
        <v>5</v>
      </c>
      <c r="C2696" s="4" t="s">
        <v>13</v>
      </c>
      <c r="D2696" s="4" t="s">
        <v>13</v>
      </c>
      <c r="E2696" s="4" t="s">
        <v>27</v>
      </c>
      <c r="F2696" s="4" t="s">
        <v>27</v>
      </c>
      <c r="G2696" s="4" t="s">
        <v>27</v>
      </c>
      <c r="H2696" s="4" t="s">
        <v>10</v>
      </c>
    </row>
    <row r="2697" spans="1:21">
      <c r="A2697" t="n">
        <v>31020</v>
      </c>
      <c r="B2697" s="34" t="n">
        <v>45</v>
      </c>
      <c r="C2697" s="7" t="n">
        <v>2</v>
      </c>
      <c r="D2697" s="7" t="n">
        <v>3</v>
      </c>
      <c r="E2697" s="7" t="n">
        <v>-222.869995117188</v>
      </c>
      <c r="F2697" s="7" t="n">
        <v>37.9099998474121</v>
      </c>
      <c r="G2697" s="7" t="n">
        <v>-218.619995117188</v>
      </c>
      <c r="H2697" s="7" t="n">
        <v>6000</v>
      </c>
    </row>
    <row r="2698" spans="1:21">
      <c r="A2698" t="s">
        <v>4</v>
      </c>
      <c r="B2698" s="4" t="s">
        <v>5</v>
      </c>
      <c r="C2698" s="4" t="s">
        <v>13</v>
      </c>
      <c r="D2698" s="4" t="s">
        <v>13</v>
      </c>
      <c r="E2698" s="4" t="s">
        <v>27</v>
      </c>
      <c r="F2698" s="4" t="s">
        <v>27</v>
      </c>
      <c r="G2698" s="4" t="s">
        <v>27</v>
      </c>
      <c r="H2698" s="4" t="s">
        <v>10</v>
      </c>
      <c r="I2698" s="4" t="s">
        <v>13</v>
      </c>
    </row>
    <row r="2699" spans="1:21">
      <c r="A2699" t="n">
        <v>31037</v>
      </c>
      <c r="B2699" s="34" t="n">
        <v>45</v>
      </c>
      <c r="C2699" s="7" t="n">
        <v>4</v>
      </c>
      <c r="D2699" s="7" t="n">
        <v>3</v>
      </c>
      <c r="E2699" s="7" t="n">
        <v>9</v>
      </c>
      <c r="F2699" s="7" t="n">
        <v>41.0400009155273</v>
      </c>
      <c r="G2699" s="7" t="n">
        <v>0</v>
      </c>
      <c r="H2699" s="7" t="n">
        <v>6000</v>
      </c>
      <c r="I2699" s="7" t="n">
        <v>1</v>
      </c>
    </row>
    <row r="2700" spans="1:21">
      <c r="A2700" t="s">
        <v>4</v>
      </c>
      <c r="B2700" s="4" t="s">
        <v>5</v>
      </c>
      <c r="C2700" s="4" t="s">
        <v>13</v>
      </c>
      <c r="D2700" s="4" t="s">
        <v>13</v>
      </c>
      <c r="E2700" s="4" t="s">
        <v>27</v>
      </c>
      <c r="F2700" s="4" t="s">
        <v>10</v>
      </c>
    </row>
    <row r="2701" spans="1:21">
      <c r="A2701" t="n">
        <v>31055</v>
      </c>
      <c r="B2701" s="34" t="n">
        <v>45</v>
      </c>
      <c r="C2701" s="7" t="n">
        <v>5</v>
      </c>
      <c r="D2701" s="7" t="n">
        <v>3</v>
      </c>
      <c r="E2701" s="7" t="n">
        <v>11.5</v>
      </c>
      <c r="F2701" s="7" t="n">
        <v>6000</v>
      </c>
    </row>
    <row r="2702" spans="1:21">
      <c r="A2702" t="s">
        <v>4</v>
      </c>
      <c r="B2702" s="4" t="s">
        <v>5</v>
      </c>
      <c r="C2702" s="4" t="s">
        <v>13</v>
      </c>
      <c r="D2702" s="4" t="s">
        <v>10</v>
      </c>
      <c r="E2702" s="4" t="s">
        <v>27</v>
      </c>
    </row>
    <row r="2703" spans="1:21">
      <c r="A2703" t="n">
        <v>31064</v>
      </c>
      <c r="B2703" s="40" t="n">
        <v>58</v>
      </c>
      <c r="C2703" s="7" t="n">
        <v>103</v>
      </c>
      <c r="D2703" s="7" t="n">
        <v>1000</v>
      </c>
      <c r="E2703" s="7" t="n">
        <v>1</v>
      </c>
    </row>
    <row r="2704" spans="1:21">
      <c r="A2704" t="s">
        <v>4</v>
      </c>
      <c r="B2704" s="4" t="s">
        <v>5</v>
      </c>
      <c r="C2704" s="4" t="s">
        <v>13</v>
      </c>
      <c r="D2704" s="4" t="s">
        <v>13</v>
      </c>
      <c r="E2704" s="4" t="s">
        <v>27</v>
      </c>
      <c r="F2704" s="4" t="s">
        <v>10</v>
      </c>
    </row>
    <row r="2705" spans="1:9">
      <c r="A2705" t="n">
        <v>31072</v>
      </c>
      <c r="B2705" s="34" t="n">
        <v>45</v>
      </c>
      <c r="C2705" s="7" t="n">
        <v>5</v>
      </c>
      <c r="D2705" s="7" t="n">
        <v>3</v>
      </c>
      <c r="E2705" s="7" t="n">
        <v>13.1000003814697</v>
      </c>
      <c r="F2705" s="7" t="n">
        <v>4000</v>
      </c>
    </row>
    <row r="2706" spans="1:9">
      <c r="A2706" t="s">
        <v>4</v>
      </c>
      <c r="B2706" s="4" t="s">
        <v>5</v>
      </c>
      <c r="C2706" s="4" t="s">
        <v>13</v>
      </c>
      <c r="D2706" s="4" t="s">
        <v>10</v>
      </c>
    </row>
    <row r="2707" spans="1:9">
      <c r="A2707" t="n">
        <v>31081</v>
      </c>
      <c r="B2707" s="40" t="n">
        <v>58</v>
      </c>
      <c r="C2707" s="7" t="n">
        <v>255</v>
      </c>
      <c r="D2707" s="7" t="n">
        <v>0</v>
      </c>
    </row>
    <row r="2708" spans="1:9">
      <c r="A2708" t="s">
        <v>4</v>
      </c>
      <c r="B2708" s="4" t="s">
        <v>5</v>
      </c>
      <c r="C2708" s="4" t="s">
        <v>13</v>
      </c>
      <c r="D2708" s="4" t="s">
        <v>10</v>
      </c>
      <c r="E2708" s="4" t="s">
        <v>10</v>
      </c>
      <c r="F2708" s="4" t="s">
        <v>10</v>
      </c>
      <c r="G2708" s="4" t="s">
        <v>10</v>
      </c>
      <c r="H2708" s="4" t="s">
        <v>10</v>
      </c>
      <c r="I2708" s="4" t="s">
        <v>6</v>
      </c>
      <c r="J2708" s="4" t="s">
        <v>27</v>
      </c>
      <c r="K2708" s="4" t="s">
        <v>27</v>
      </c>
      <c r="L2708" s="4" t="s">
        <v>27</v>
      </c>
      <c r="M2708" s="4" t="s">
        <v>9</v>
      </c>
      <c r="N2708" s="4" t="s">
        <v>9</v>
      </c>
      <c r="O2708" s="4" t="s">
        <v>27</v>
      </c>
      <c r="P2708" s="4" t="s">
        <v>27</v>
      </c>
      <c r="Q2708" s="4" t="s">
        <v>27</v>
      </c>
      <c r="R2708" s="4" t="s">
        <v>27</v>
      </c>
      <c r="S2708" s="4" t="s">
        <v>13</v>
      </c>
    </row>
    <row r="2709" spans="1:9">
      <c r="A2709" t="n">
        <v>31085</v>
      </c>
      <c r="B2709" s="29" t="n">
        <v>39</v>
      </c>
      <c r="C2709" s="7" t="n">
        <v>12</v>
      </c>
      <c r="D2709" s="7" t="n">
        <v>65533</v>
      </c>
      <c r="E2709" s="7" t="n">
        <v>200</v>
      </c>
      <c r="F2709" s="7" t="n">
        <v>0</v>
      </c>
      <c r="G2709" s="7" t="n">
        <v>65533</v>
      </c>
      <c r="H2709" s="7" t="n">
        <v>0</v>
      </c>
      <c r="I2709" s="7" t="s">
        <v>21</v>
      </c>
      <c r="J2709" s="7" t="n">
        <v>-222.5</v>
      </c>
      <c r="K2709" s="7" t="n">
        <v>34.4500007629395</v>
      </c>
      <c r="L2709" s="7" t="n">
        <v>-219.300003051758</v>
      </c>
      <c r="M2709" s="7" t="n">
        <v>0</v>
      </c>
      <c r="N2709" s="7" t="n">
        <v>0</v>
      </c>
      <c r="O2709" s="7" t="n">
        <v>0</v>
      </c>
      <c r="P2709" s="7" t="n">
        <v>5</v>
      </c>
      <c r="Q2709" s="7" t="n">
        <v>5</v>
      </c>
      <c r="R2709" s="7" t="n">
        <v>5</v>
      </c>
      <c r="S2709" s="7" t="n">
        <v>100</v>
      </c>
    </row>
    <row r="2710" spans="1:9">
      <c r="A2710" t="s">
        <v>4</v>
      </c>
      <c r="B2710" s="4" t="s">
        <v>5</v>
      </c>
      <c r="C2710" s="4" t="s">
        <v>13</v>
      </c>
      <c r="D2710" s="4" t="s">
        <v>10</v>
      </c>
      <c r="E2710" s="4" t="s">
        <v>27</v>
      </c>
      <c r="F2710" s="4" t="s">
        <v>10</v>
      </c>
      <c r="G2710" s="4" t="s">
        <v>9</v>
      </c>
      <c r="H2710" s="4" t="s">
        <v>9</v>
      </c>
      <c r="I2710" s="4" t="s">
        <v>10</v>
      </c>
      <c r="J2710" s="4" t="s">
        <v>10</v>
      </c>
      <c r="K2710" s="4" t="s">
        <v>9</v>
      </c>
      <c r="L2710" s="4" t="s">
        <v>9</v>
      </c>
      <c r="M2710" s="4" t="s">
        <v>9</v>
      </c>
      <c r="N2710" s="4" t="s">
        <v>9</v>
      </c>
      <c r="O2710" s="4" t="s">
        <v>6</v>
      </c>
    </row>
    <row r="2711" spans="1:9">
      <c r="A2711" t="n">
        <v>31135</v>
      </c>
      <c r="B2711" s="17" t="n">
        <v>50</v>
      </c>
      <c r="C2711" s="7" t="n">
        <v>0</v>
      </c>
      <c r="D2711" s="7" t="n">
        <v>5046</v>
      </c>
      <c r="E2711" s="7" t="n">
        <v>1</v>
      </c>
      <c r="F2711" s="7" t="n">
        <v>1000</v>
      </c>
      <c r="G2711" s="7" t="n">
        <v>0</v>
      </c>
      <c r="H2711" s="7" t="n">
        <v>1065353216</v>
      </c>
      <c r="I2711" s="7" t="n">
        <v>0</v>
      </c>
      <c r="J2711" s="7" t="n">
        <v>65533</v>
      </c>
      <c r="K2711" s="7" t="n">
        <v>0</v>
      </c>
      <c r="L2711" s="7" t="n">
        <v>0</v>
      </c>
      <c r="M2711" s="7" t="n">
        <v>0</v>
      </c>
      <c r="N2711" s="7" t="n">
        <v>0</v>
      </c>
      <c r="O2711" s="7" t="s">
        <v>21</v>
      </c>
    </row>
    <row r="2712" spans="1:9">
      <c r="A2712" t="s">
        <v>4</v>
      </c>
      <c r="B2712" s="4" t="s">
        <v>5</v>
      </c>
      <c r="C2712" s="4" t="s">
        <v>13</v>
      </c>
      <c r="D2712" s="4" t="s">
        <v>10</v>
      </c>
      <c r="E2712" s="4" t="s">
        <v>27</v>
      </c>
      <c r="F2712" s="4" t="s">
        <v>10</v>
      </c>
      <c r="G2712" s="4" t="s">
        <v>9</v>
      </c>
      <c r="H2712" s="4" t="s">
        <v>9</v>
      </c>
      <c r="I2712" s="4" t="s">
        <v>10</v>
      </c>
      <c r="J2712" s="4" t="s">
        <v>10</v>
      </c>
      <c r="K2712" s="4" t="s">
        <v>9</v>
      </c>
      <c r="L2712" s="4" t="s">
        <v>9</v>
      </c>
      <c r="M2712" s="4" t="s">
        <v>9</v>
      </c>
      <c r="N2712" s="4" t="s">
        <v>9</v>
      </c>
      <c r="O2712" s="4" t="s">
        <v>6</v>
      </c>
    </row>
    <row r="2713" spans="1:9">
      <c r="A2713" t="n">
        <v>31174</v>
      </c>
      <c r="B2713" s="17" t="n">
        <v>50</v>
      </c>
      <c r="C2713" s="7" t="n">
        <v>0</v>
      </c>
      <c r="D2713" s="7" t="n">
        <v>5045</v>
      </c>
      <c r="E2713" s="7" t="n">
        <v>0.800000011920929</v>
      </c>
      <c r="F2713" s="7" t="n">
        <v>1000</v>
      </c>
      <c r="G2713" s="7" t="n">
        <v>0</v>
      </c>
      <c r="H2713" s="7" t="n">
        <v>1077936128</v>
      </c>
      <c r="I2713" s="7" t="n">
        <v>0</v>
      </c>
      <c r="J2713" s="7" t="n">
        <v>65533</v>
      </c>
      <c r="K2713" s="7" t="n">
        <v>0</v>
      </c>
      <c r="L2713" s="7" t="n">
        <v>0</v>
      </c>
      <c r="M2713" s="7" t="n">
        <v>0</v>
      </c>
      <c r="N2713" s="7" t="n">
        <v>0</v>
      </c>
      <c r="O2713" s="7" t="s">
        <v>21</v>
      </c>
    </row>
    <row r="2714" spans="1:9">
      <c r="A2714" t="s">
        <v>4</v>
      </c>
      <c r="B2714" s="4" t="s">
        <v>5</v>
      </c>
      <c r="C2714" s="4" t="s">
        <v>13</v>
      </c>
      <c r="D2714" s="4" t="s">
        <v>10</v>
      </c>
      <c r="E2714" s="4" t="s">
        <v>27</v>
      </c>
      <c r="F2714" s="4" t="s">
        <v>10</v>
      </c>
      <c r="G2714" s="4" t="s">
        <v>9</v>
      </c>
      <c r="H2714" s="4" t="s">
        <v>9</v>
      </c>
      <c r="I2714" s="4" t="s">
        <v>10</v>
      </c>
      <c r="J2714" s="4" t="s">
        <v>10</v>
      </c>
      <c r="K2714" s="4" t="s">
        <v>9</v>
      </c>
      <c r="L2714" s="4" t="s">
        <v>9</v>
      </c>
      <c r="M2714" s="4" t="s">
        <v>9</v>
      </c>
      <c r="N2714" s="4" t="s">
        <v>9</v>
      </c>
      <c r="O2714" s="4" t="s">
        <v>6</v>
      </c>
    </row>
    <row r="2715" spans="1:9">
      <c r="A2715" t="n">
        <v>31213</v>
      </c>
      <c r="B2715" s="17" t="n">
        <v>50</v>
      </c>
      <c r="C2715" s="7" t="n">
        <v>0</v>
      </c>
      <c r="D2715" s="7" t="n">
        <v>4521</v>
      </c>
      <c r="E2715" s="7" t="n">
        <v>0.800000011920929</v>
      </c>
      <c r="F2715" s="7" t="n">
        <v>1000</v>
      </c>
      <c r="G2715" s="7" t="n">
        <v>0</v>
      </c>
      <c r="H2715" s="7" t="n">
        <v>1077936128</v>
      </c>
      <c r="I2715" s="7" t="n">
        <v>0</v>
      </c>
      <c r="J2715" s="7" t="n">
        <v>65533</v>
      </c>
      <c r="K2715" s="7" t="n">
        <v>0</v>
      </c>
      <c r="L2715" s="7" t="n">
        <v>0</v>
      </c>
      <c r="M2715" s="7" t="n">
        <v>0</v>
      </c>
      <c r="N2715" s="7" t="n">
        <v>0</v>
      </c>
      <c r="O2715" s="7" t="s">
        <v>21</v>
      </c>
    </row>
    <row r="2716" spans="1:9">
      <c r="A2716" t="s">
        <v>4</v>
      </c>
      <c r="B2716" s="4" t="s">
        <v>5</v>
      </c>
      <c r="C2716" s="4" t="s">
        <v>10</v>
      </c>
    </row>
    <row r="2717" spans="1:9">
      <c r="A2717" t="n">
        <v>31252</v>
      </c>
      <c r="B2717" s="43" t="n">
        <v>16</v>
      </c>
      <c r="C2717" s="7" t="n">
        <v>1200</v>
      </c>
    </row>
    <row r="2718" spans="1:9">
      <c r="A2718" t="s">
        <v>4</v>
      </c>
      <c r="B2718" s="4" t="s">
        <v>5</v>
      </c>
      <c r="C2718" s="4" t="s">
        <v>13</v>
      </c>
      <c r="D2718" s="4" t="s">
        <v>10</v>
      </c>
      <c r="E2718" s="4" t="s">
        <v>10</v>
      </c>
      <c r="F2718" s="4" t="s">
        <v>10</v>
      </c>
      <c r="G2718" s="4" t="s">
        <v>10</v>
      </c>
      <c r="H2718" s="4" t="s">
        <v>10</v>
      </c>
      <c r="I2718" s="4" t="s">
        <v>6</v>
      </c>
      <c r="J2718" s="4" t="s">
        <v>27</v>
      </c>
      <c r="K2718" s="4" t="s">
        <v>27</v>
      </c>
      <c r="L2718" s="4" t="s">
        <v>27</v>
      </c>
      <c r="M2718" s="4" t="s">
        <v>9</v>
      </c>
      <c r="N2718" s="4" t="s">
        <v>9</v>
      </c>
      <c r="O2718" s="4" t="s">
        <v>27</v>
      </c>
      <c r="P2718" s="4" t="s">
        <v>27</v>
      </c>
      <c r="Q2718" s="4" t="s">
        <v>27</v>
      </c>
      <c r="R2718" s="4" t="s">
        <v>27</v>
      </c>
      <c r="S2718" s="4" t="s">
        <v>13</v>
      </c>
    </row>
    <row r="2719" spans="1:9">
      <c r="A2719" t="n">
        <v>31255</v>
      </c>
      <c r="B2719" s="29" t="n">
        <v>39</v>
      </c>
      <c r="C2719" s="7" t="n">
        <v>12</v>
      </c>
      <c r="D2719" s="7" t="n">
        <v>65533</v>
      </c>
      <c r="E2719" s="7" t="n">
        <v>201</v>
      </c>
      <c r="F2719" s="7" t="n">
        <v>0</v>
      </c>
      <c r="G2719" s="7" t="n">
        <v>7033</v>
      </c>
      <c r="H2719" s="7" t="n">
        <v>259</v>
      </c>
      <c r="I2719" s="7" t="s">
        <v>21</v>
      </c>
      <c r="J2719" s="7" t="n">
        <v>0</v>
      </c>
      <c r="K2719" s="7" t="n">
        <v>0</v>
      </c>
      <c r="L2719" s="7" t="n">
        <v>0</v>
      </c>
      <c r="M2719" s="7" t="n">
        <v>0</v>
      </c>
      <c r="N2719" s="7" t="n">
        <v>0</v>
      </c>
      <c r="O2719" s="7" t="n">
        <v>0</v>
      </c>
      <c r="P2719" s="7" t="n">
        <v>4</v>
      </c>
      <c r="Q2719" s="7" t="n">
        <v>4</v>
      </c>
      <c r="R2719" s="7" t="n">
        <v>4</v>
      </c>
      <c r="S2719" s="7" t="n">
        <v>101</v>
      </c>
    </row>
    <row r="2720" spans="1:9">
      <c r="A2720" t="s">
        <v>4</v>
      </c>
      <c r="B2720" s="4" t="s">
        <v>5</v>
      </c>
      <c r="C2720" s="4" t="s">
        <v>13</v>
      </c>
      <c r="D2720" s="4" t="s">
        <v>10</v>
      </c>
      <c r="E2720" s="4" t="s">
        <v>27</v>
      </c>
      <c r="F2720" s="4" t="s">
        <v>10</v>
      </c>
      <c r="G2720" s="4" t="s">
        <v>9</v>
      </c>
      <c r="H2720" s="4" t="s">
        <v>9</v>
      </c>
      <c r="I2720" s="4" t="s">
        <v>10</v>
      </c>
      <c r="J2720" s="4" t="s">
        <v>10</v>
      </c>
      <c r="K2720" s="4" t="s">
        <v>9</v>
      </c>
      <c r="L2720" s="4" t="s">
        <v>9</v>
      </c>
      <c r="M2720" s="4" t="s">
        <v>9</v>
      </c>
      <c r="N2720" s="4" t="s">
        <v>9</v>
      </c>
      <c r="O2720" s="4" t="s">
        <v>6</v>
      </c>
    </row>
    <row r="2721" spans="1:19">
      <c r="A2721" t="n">
        <v>31305</v>
      </c>
      <c r="B2721" s="17" t="n">
        <v>50</v>
      </c>
      <c r="C2721" s="7" t="n">
        <v>0</v>
      </c>
      <c r="D2721" s="7" t="n">
        <v>4402</v>
      </c>
      <c r="E2721" s="7" t="n">
        <v>1</v>
      </c>
      <c r="F2721" s="7" t="n">
        <v>600</v>
      </c>
      <c r="G2721" s="7" t="n">
        <v>0</v>
      </c>
      <c r="H2721" s="7" t="n">
        <v>-1061158912</v>
      </c>
      <c r="I2721" s="7" t="n">
        <v>0</v>
      </c>
      <c r="J2721" s="7" t="n">
        <v>65533</v>
      </c>
      <c r="K2721" s="7" t="n">
        <v>0</v>
      </c>
      <c r="L2721" s="7" t="n">
        <v>0</v>
      </c>
      <c r="M2721" s="7" t="n">
        <v>0</v>
      </c>
      <c r="N2721" s="7" t="n">
        <v>0</v>
      </c>
      <c r="O2721" s="7" t="s">
        <v>21</v>
      </c>
    </row>
    <row r="2722" spans="1:19">
      <c r="A2722" t="s">
        <v>4</v>
      </c>
      <c r="B2722" s="4" t="s">
        <v>5</v>
      </c>
      <c r="C2722" s="4" t="s">
        <v>13</v>
      </c>
      <c r="D2722" s="4" t="s">
        <v>10</v>
      </c>
      <c r="E2722" s="4" t="s">
        <v>10</v>
      </c>
    </row>
    <row r="2723" spans="1:19">
      <c r="A2723" t="n">
        <v>31344</v>
      </c>
      <c r="B2723" s="17" t="n">
        <v>50</v>
      </c>
      <c r="C2723" s="7" t="n">
        <v>1</v>
      </c>
      <c r="D2723" s="7" t="n">
        <v>5046</v>
      </c>
      <c r="E2723" s="7" t="n">
        <v>1000</v>
      </c>
    </row>
    <row r="2724" spans="1:19">
      <c r="A2724" t="s">
        <v>4</v>
      </c>
      <c r="B2724" s="4" t="s">
        <v>5</v>
      </c>
      <c r="C2724" s="4" t="s">
        <v>10</v>
      </c>
      <c r="D2724" s="4" t="s">
        <v>13</v>
      </c>
      <c r="E2724" s="4" t="s">
        <v>13</v>
      </c>
      <c r="F2724" s="4" t="s">
        <v>6</v>
      </c>
    </row>
    <row r="2725" spans="1:19">
      <c r="A2725" t="n">
        <v>31350</v>
      </c>
      <c r="B2725" s="18" t="n">
        <v>20</v>
      </c>
      <c r="C2725" s="7" t="n">
        <v>7033</v>
      </c>
      <c r="D2725" s="7" t="n">
        <v>2</v>
      </c>
      <c r="E2725" s="7" t="n">
        <v>11</v>
      </c>
      <c r="F2725" s="7" t="s">
        <v>328</v>
      </c>
    </row>
    <row r="2726" spans="1:19">
      <c r="A2726" t="s">
        <v>4</v>
      </c>
      <c r="B2726" s="4" t="s">
        <v>5</v>
      </c>
      <c r="C2726" s="4" t="s">
        <v>10</v>
      </c>
    </row>
    <row r="2727" spans="1:19">
      <c r="A2727" t="n">
        <v>31369</v>
      </c>
      <c r="B2727" s="43" t="n">
        <v>16</v>
      </c>
      <c r="C2727" s="7" t="n">
        <v>2000</v>
      </c>
    </row>
    <row r="2728" spans="1:19">
      <c r="A2728" t="s">
        <v>4</v>
      </c>
      <c r="B2728" s="4" t="s">
        <v>5</v>
      </c>
      <c r="C2728" s="4" t="s">
        <v>13</v>
      </c>
      <c r="D2728" s="4" t="s">
        <v>10</v>
      </c>
    </row>
    <row r="2729" spans="1:19">
      <c r="A2729" t="n">
        <v>31372</v>
      </c>
      <c r="B2729" s="34" t="n">
        <v>45</v>
      </c>
      <c r="C2729" s="7" t="n">
        <v>7</v>
      </c>
      <c r="D2729" s="7" t="n">
        <v>255</v>
      </c>
    </row>
    <row r="2730" spans="1:19">
      <c r="A2730" t="s">
        <v>4</v>
      </c>
      <c r="B2730" s="4" t="s">
        <v>5</v>
      </c>
      <c r="C2730" s="4" t="s">
        <v>13</v>
      </c>
      <c r="D2730" s="4" t="s">
        <v>10</v>
      </c>
      <c r="E2730" s="4" t="s">
        <v>27</v>
      </c>
    </row>
    <row r="2731" spans="1:19">
      <c r="A2731" t="n">
        <v>31376</v>
      </c>
      <c r="B2731" s="40" t="n">
        <v>58</v>
      </c>
      <c r="C2731" s="7" t="n">
        <v>101</v>
      </c>
      <c r="D2731" s="7" t="n">
        <v>500</v>
      </c>
      <c r="E2731" s="7" t="n">
        <v>1</v>
      </c>
    </row>
    <row r="2732" spans="1:19">
      <c r="A2732" t="s">
        <v>4</v>
      </c>
      <c r="B2732" s="4" t="s">
        <v>5</v>
      </c>
      <c r="C2732" s="4" t="s">
        <v>13</v>
      </c>
      <c r="D2732" s="4" t="s">
        <v>10</v>
      </c>
    </row>
    <row r="2733" spans="1:19">
      <c r="A2733" t="n">
        <v>31384</v>
      </c>
      <c r="B2733" s="40" t="n">
        <v>58</v>
      </c>
      <c r="C2733" s="7" t="n">
        <v>254</v>
      </c>
      <c r="D2733" s="7" t="n">
        <v>0</v>
      </c>
    </row>
    <row r="2734" spans="1:19">
      <c r="A2734" t="s">
        <v>4</v>
      </c>
      <c r="B2734" s="4" t="s">
        <v>5</v>
      </c>
      <c r="C2734" s="4" t="s">
        <v>13</v>
      </c>
      <c r="D2734" s="4" t="s">
        <v>13</v>
      </c>
      <c r="E2734" s="4" t="s">
        <v>27</v>
      </c>
      <c r="F2734" s="4" t="s">
        <v>27</v>
      </c>
      <c r="G2734" s="4" t="s">
        <v>27</v>
      </c>
      <c r="H2734" s="4" t="s">
        <v>10</v>
      </c>
    </row>
    <row r="2735" spans="1:19">
      <c r="A2735" t="n">
        <v>31388</v>
      </c>
      <c r="B2735" s="34" t="n">
        <v>45</v>
      </c>
      <c r="C2735" s="7" t="n">
        <v>2</v>
      </c>
      <c r="D2735" s="7" t="n">
        <v>3</v>
      </c>
      <c r="E2735" s="7" t="n">
        <v>-222.539993286133</v>
      </c>
      <c r="F2735" s="7" t="n">
        <v>35.7099990844727</v>
      </c>
      <c r="G2735" s="7" t="n">
        <v>-216.300003051758</v>
      </c>
      <c r="H2735" s="7" t="n">
        <v>0</v>
      </c>
    </row>
    <row r="2736" spans="1:19">
      <c r="A2736" t="s">
        <v>4</v>
      </c>
      <c r="B2736" s="4" t="s">
        <v>5</v>
      </c>
      <c r="C2736" s="4" t="s">
        <v>13</v>
      </c>
      <c r="D2736" s="4" t="s">
        <v>13</v>
      </c>
      <c r="E2736" s="4" t="s">
        <v>27</v>
      </c>
      <c r="F2736" s="4" t="s">
        <v>27</v>
      </c>
      <c r="G2736" s="4" t="s">
        <v>27</v>
      </c>
      <c r="H2736" s="4" t="s">
        <v>10</v>
      </c>
      <c r="I2736" s="4" t="s">
        <v>13</v>
      </c>
    </row>
    <row r="2737" spans="1:15">
      <c r="A2737" t="n">
        <v>31405</v>
      </c>
      <c r="B2737" s="34" t="n">
        <v>45</v>
      </c>
      <c r="C2737" s="7" t="n">
        <v>4</v>
      </c>
      <c r="D2737" s="7" t="n">
        <v>3</v>
      </c>
      <c r="E2737" s="7" t="n">
        <v>359.820007324219</v>
      </c>
      <c r="F2737" s="7" t="n">
        <v>325.799987792969</v>
      </c>
      <c r="G2737" s="7" t="n">
        <v>0</v>
      </c>
      <c r="H2737" s="7" t="n">
        <v>0</v>
      </c>
      <c r="I2737" s="7" t="n">
        <v>0</v>
      </c>
    </row>
    <row r="2738" spans="1:15">
      <c r="A2738" t="s">
        <v>4</v>
      </c>
      <c r="B2738" s="4" t="s">
        <v>5</v>
      </c>
      <c r="C2738" s="4" t="s">
        <v>13</v>
      </c>
      <c r="D2738" s="4" t="s">
        <v>13</v>
      </c>
      <c r="E2738" s="4" t="s">
        <v>27</v>
      </c>
      <c r="F2738" s="4" t="s">
        <v>10</v>
      </c>
    </row>
    <row r="2739" spans="1:15">
      <c r="A2739" t="n">
        <v>31423</v>
      </c>
      <c r="B2739" s="34" t="n">
        <v>45</v>
      </c>
      <c r="C2739" s="7" t="n">
        <v>5</v>
      </c>
      <c r="D2739" s="7" t="n">
        <v>3</v>
      </c>
      <c r="E2739" s="7" t="n">
        <v>4.40000009536743</v>
      </c>
      <c r="F2739" s="7" t="n">
        <v>0</v>
      </c>
    </row>
    <row r="2740" spans="1:15">
      <c r="A2740" t="s">
        <v>4</v>
      </c>
      <c r="B2740" s="4" t="s">
        <v>5</v>
      </c>
      <c r="C2740" s="4" t="s">
        <v>13</v>
      </c>
      <c r="D2740" s="4" t="s">
        <v>13</v>
      </c>
      <c r="E2740" s="4" t="s">
        <v>27</v>
      </c>
      <c r="F2740" s="4" t="s">
        <v>10</v>
      </c>
    </row>
    <row r="2741" spans="1:15">
      <c r="A2741" t="n">
        <v>31432</v>
      </c>
      <c r="B2741" s="34" t="n">
        <v>45</v>
      </c>
      <c r="C2741" s="7" t="n">
        <v>11</v>
      </c>
      <c r="D2741" s="7" t="n">
        <v>3</v>
      </c>
      <c r="E2741" s="7" t="n">
        <v>43</v>
      </c>
      <c r="F2741" s="7" t="n">
        <v>0</v>
      </c>
    </row>
    <row r="2742" spans="1:15">
      <c r="A2742" t="s">
        <v>4</v>
      </c>
      <c r="B2742" s="4" t="s">
        <v>5</v>
      </c>
      <c r="C2742" s="4" t="s">
        <v>13</v>
      </c>
      <c r="D2742" s="4" t="s">
        <v>13</v>
      </c>
      <c r="E2742" s="4" t="s">
        <v>27</v>
      </c>
      <c r="F2742" s="4" t="s">
        <v>10</v>
      </c>
    </row>
    <row r="2743" spans="1:15">
      <c r="A2743" t="n">
        <v>31441</v>
      </c>
      <c r="B2743" s="34" t="n">
        <v>45</v>
      </c>
      <c r="C2743" s="7" t="n">
        <v>5</v>
      </c>
      <c r="D2743" s="7" t="n">
        <v>3</v>
      </c>
      <c r="E2743" s="7" t="n">
        <v>3.90000009536743</v>
      </c>
      <c r="F2743" s="7" t="n">
        <v>3000</v>
      </c>
    </row>
    <row r="2744" spans="1:15">
      <c r="A2744" t="s">
        <v>4</v>
      </c>
      <c r="B2744" s="4" t="s">
        <v>5</v>
      </c>
      <c r="C2744" s="4" t="s">
        <v>13</v>
      </c>
      <c r="D2744" s="4" t="s">
        <v>10</v>
      </c>
      <c r="E2744" s="4" t="s">
        <v>10</v>
      </c>
      <c r="F2744" s="4" t="s">
        <v>10</v>
      </c>
      <c r="G2744" s="4" t="s">
        <v>10</v>
      </c>
      <c r="H2744" s="4" t="s">
        <v>10</v>
      </c>
      <c r="I2744" s="4" t="s">
        <v>6</v>
      </c>
      <c r="J2744" s="4" t="s">
        <v>27</v>
      </c>
      <c r="K2744" s="4" t="s">
        <v>27</v>
      </c>
      <c r="L2744" s="4" t="s">
        <v>27</v>
      </c>
      <c r="M2744" s="4" t="s">
        <v>9</v>
      </c>
      <c r="N2744" s="4" t="s">
        <v>9</v>
      </c>
      <c r="O2744" s="4" t="s">
        <v>27</v>
      </c>
      <c r="P2744" s="4" t="s">
        <v>27</v>
      </c>
      <c r="Q2744" s="4" t="s">
        <v>27</v>
      </c>
      <c r="R2744" s="4" t="s">
        <v>27</v>
      </c>
      <c r="S2744" s="4" t="s">
        <v>13</v>
      </c>
    </row>
    <row r="2745" spans="1:15">
      <c r="A2745" t="n">
        <v>31450</v>
      </c>
      <c r="B2745" s="29" t="n">
        <v>39</v>
      </c>
      <c r="C2745" s="7" t="n">
        <v>12</v>
      </c>
      <c r="D2745" s="7" t="n">
        <v>65533</v>
      </c>
      <c r="E2745" s="7" t="n">
        <v>201</v>
      </c>
      <c r="F2745" s="7" t="n">
        <v>0</v>
      </c>
      <c r="G2745" s="7" t="n">
        <v>0</v>
      </c>
      <c r="H2745" s="7" t="n">
        <v>259</v>
      </c>
      <c r="I2745" s="7" t="s">
        <v>21</v>
      </c>
      <c r="J2745" s="7" t="n">
        <v>0</v>
      </c>
      <c r="K2745" s="7" t="n">
        <v>0</v>
      </c>
      <c r="L2745" s="7" t="n">
        <v>0</v>
      </c>
      <c r="M2745" s="7" t="n">
        <v>0</v>
      </c>
      <c r="N2745" s="7" t="n">
        <v>0</v>
      </c>
      <c r="O2745" s="7" t="n">
        <v>0</v>
      </c>
      <c r="P2745" s="7" t="n">
        <v>1</v>
      </c>
      <c r="Q2745" s="7" t="n">
        <v>1</v>
      </c>
      <c r="R2745" s="7" t="n">
        <v>1</v>
      </c>
      <c r="S2745" s="7" t="n">
        <v>101</v>
      </c>
    </row>
    <row r="2746" spans="1:15">
      <c r="A2746" t="s">
        <v>4</v>
      </c>
      <c r="B2746" s="4" t="s">
        <v>5</v>
      </c>
      <c r="C2746" s="4" t="s">
        <v>10</v>
      </c>
      <c r="D2746" s="4" t="s">
        <v>13</v>
      </c>
      <c r="E2746" s="4" t="s">
        <v>13</v>
      </c>
      <c r="F2746" s="4" t="s">
        <v>6</v>
      </c>
    </row>
    <row r="2747" spans="1:15">
      <c r="A2747" t="n">
        <v>31500</v>
      </c>
      <c r="B2747" s="18" t="n">
        <v>20</v>
      </c>
      <c r="C2747" s="7" t="n">
        <v>0</v>
      </c>
      <c r="D2747" s="7" t="n">
        <v>2</v>
      </c>
      <c r="E2747" s="7" t="n">
        <v>11</v>
      </c>
      <c r="F2747" s="7" t="s">
        <v>328</v>
      </c>
    </row>
    <row r="2748" spans="1:15">
      <c r="A2748" t="s">
        <v>4</v>
      </c>
      <c r="B2748" s="4" t="s">
        <v>5</v>
      </c>
      <c r="C2748" s="4" t="s">
        <v>10</v>
      </c>
    </row>
    <row r="2749" spans="1:15">
      <c r="A2749" t="n">
        <v>31519</v>
      </c>
      <c r="B2749" s="43" t="n">
        <v>16</v>
      </c>
      <c r="C2749" s="7" t="n">
        <v>300</v>
      </c>
    </row>
    <row r="2750" spans="1:15">
      <c r="A2750" t="s">
        <v>4</v>
      </c>
      <c r="B2750" s="4" t="s">
        <v>5</v>
      </c>
      <c r="C2750" s="4" t="s">
        <v>13</v>
      </c>
      <c r="D2750" s="4" t="s">
        <v>10</v>
      </c>
      <c r="E2750" s="4" t="s">
        <v>27</v>
      </c>
      <c r="F2750" s="4" t="s">
        <v>10</v>
      </c>
      <c r="G2750" s="4" t="s">
        <v>9</v>
      </c>
      <c r="H2750" s="4" t="s">
        <v>9</v>
      </c>
      <c r="I2750" s="4" t="s">
        <v>10</v>
      </c>
      <c r="J2750" s="4" t="s">
        <v>10</v>
      </c>
      <c r="K2750" s="4" t="s">
        <v>9</v>
      </c>
      <c r="L2750" s="4" t="s">
        <v>9</v>
      </c>
      <c r="M2750" s="4" t="s">
        <v>9</v>
      </c>
      <c r="N2750" s="4" t="s">
        <v>9</v>
      </c>
      <c r="O2750" s="4" t="s">
        <v>6</v>
      </c>
    </row>
    <row r="2751" spans="1:15">
      <c r="A2751" t="n">
        <v>31522</v>
      </c>
      <c r="B2751" s="17" t="n">
        <v>50</v>
      </c>
      <c r="C2751" s="7" t="n">
        <v>0</v>
      </c>
      <c r="D2751" s="7" t="n">
        <v>5046</v>
      </c>
      <c r="E2751" s="7" t="n">
        <v>0.800000011920929</v>
      </c>
      <c r="F2751" s="7" t="n">
        <v>500</v>
      </c>
      <c r="G2751" s="7" t="n">
        <v>0</v>
      </c>
      <c r="H2751" s="7" t="n">
        <v>-1061158912</v>
      </c>
      <c r="I2751" s="7" t="n">
        <v>0</v>
      </c>
      <c r="J2751" s="7" t="n">
        <v>65533</v>
      </c>
      <c r="K2751" s="7" t="n">
        <v>0</v>
      </c>
      <c r="L2751" s="7" t="n">
        <v>0</v>
      </c>
      <c r="M2751" s="7" t="n">
        <v>0</v>
      </c>
      <c r="N2751" s="7" t="n">
        <v>0</v>
      </c>
      <c r="O2751" s="7" t="s">
        <v>21</v>
      </c>
    </row>
    <row r="2752" spans="1:15">
      <c r="A2752" t="s">
        <v>4</v>
      </c>
      <c r="B2752" s="4" t="s">
        <v>5</v>
      </c>
      <c r="C2752" s="4" t="s">
        <v>13</v>
      </c>
      <c r="D2752" s="4" t="s">
        <v>10</v>
      </c>
      <c r="E2752" s="4" t="s">
        <v>27</v>
      </c>
      <c r="F2752" s="4" t="s">
        <v>10</v>
      </c>
      <c r="G2752" s="4" t="s">
        <v>9</v>
      </c>
      <c r="H2752" s="4" t="s">
        <v>9</v>
      </c>
      <c r="I2752" s="4" t="s">
        <v>10</v>
      </c>
      <c r="J2752" s="4" t="s">
        <v>10</v>
      </c>
      <c r="K2752" s="4" t="s">
        <v>9</v>
      </c>
      <c r="L2752" s="4" t="s">
        <v>9</v>
      </c>
      <c r="M2752" s="4" t="s">
        <v>9</v>
      </c>
      <c r="N2752" s="4" t="s">
        <v>9</v>
      </c>
      <c r="O2752" s="4" t="s">
        <v>6</v>
      </c>
    </row>
    <row r="2753" spans="1:19">
      <c r="A2753" t="n">
        <v>31561</v>
      </c>
      <c r="B2753" s="17" t="n">
        <v>50</v>
      </c>
      <c r="C2753" s="7" t="n">
        <v>0</v>
      </c>
      <c r="D2753" s="7" t="n">
        <v>5302</v>
      </c>
      <c r="E2753" s="7" t="n">
        <v>1</v>
      </c>
      <c r="F2753" s="7" t="n">
        <v>1000</v>
      </c>
      <c r="G2753" s="7" t="n">
        <v>0</v>
      </c>
      <c r="H2753" s="7" t="n">
        <v>-1061158912</v>
      </c>
      <c r="I2753" s="7" t="n">
        <v>0</v>
      </c>
      <c r="J2753" s="7" t="n">
        <v>65533</v>
      </c>
      <c r="K2753" s="7" t="n">
        <v>0</v>
      </c>
      <c r="L2753" s="7" t="n">
        <v>0</v>
      </c>
      <c r="M2753" s="7" t="n">
        <v>0</v>
      </c>
      <c r="N2753" s="7" t="n">
        <v>0</v>
      </c>
      <c r="O2753" s="7" t="s">
        <v>21</v>
      </c>
    </row>
    <row r="2754" spans="1:19">
      <c r="A2754" t="s">
        <v>4</v>
      </c>
      <c r="B2754" s="4" t="s">
        <v>5</v>
      </c>
      <c r="C2754" s="4" t="s">
        <v>13</v>
      </c>
      <c r="D2754" s="4" t="s">
        <v>10</v>
      </c>
      <c r="E2754" s="4" t="s">
        <v>10</v>
      </c>
    </row>
    <row r="2755" spans="1:19">
      <c r="A2755" t="n">
        <v>31600</v>
      </c>
      <c r="B2755" s="17" t="n">
        <v>50</v>
      </c>
      <c r="C2755" s="7" t="n">
        <v>1</v>
      </c>
      <c r="D2755" s="7" t="n">
        <v>5045</v>
      </c>
      <c r="E2755" s="7" t="n">
        <v>5000</v>
      </c>
    </row>
    <row r="2756" spans="1:19">
      <c r="A2756" t="s">
        <v>4</v>
      </c>
      <c r="B2756" s="4" t="s">
        <v>5</v>
      </c>
      <c r="C2756" s="4" t="s">
        <v>13</v>
      </c>
      <c r="D2756" s="4" t="s">
        <v>10</v>
      </c>
      <c r="E2756" s="4" t="s">
        <v>10</v>
      </c>
    </row>
    <row r="2757" spans="1:19">
      <c r="A2757" t="n">
        <v>31606</v>
      </c>
      <c r="B2757" s="17" t="n">
        <v>50</v>
      </c>
      <c r="C2757" s="7" t="n">
        <v>1</v>
      </c>
      <c r="D2757" s="7" t="n">
        <v>4521</v>
      </c>
      <c r="E2757" s="7" t="n">
        <v>5000</v>
      </c>
    </row>
    <row r="2758" spans="1:19">
      <c r="A2758" t="s">
        <v>4</v>
      </c>
      <c r="B2758" s="4" t="s">
        <v>5</v>
      </c>
      <c r="C2758" s="4" t="s">
        <v>13</v>
      </c>
      <c r="D2758" s="4" t="s">
        <v>10</v>
      </c>
      <c r="E2758" s="4" t="s">
        <v>10</v>
      </c>
      <c r="F2758" s="4" t="s">
        <v>10</v>
      </c>
      <c r="G2758" s="4" t="s">
        <v>10</v>
      </c>
      <c r="H2758" s="4" t="s">
        <v>10</v>
      </c>
      <c r="I2758" s="4" t="s">
        <v>6</v>
      </c>
      <c r="J2758" s="4" t="s">
        <v>27</v>
      </c>
      <c r="K2758" s="4" t="s">
        <v>27</v>
      </c>
      <c r="L2758" s="4" t="s">
        <v>27</v>
      </c>
      <c r="M2758" s="4" t="s">
        <v>9</v>
      </c>
      <c r="N2758" s="4" t="s">
        <v>9</v>
      </c>
      <c r="O2758" s="4" t="s">
        <v>27</v>
      </c>
      <c r="P2758" s="4" t="s">
        <v>27</v>
      </c>
      <c r="Q2758" s="4" t="s">
        <v>27</v>
      </c>
      <c r="R2758" s="4" t="s">
        <v>27</v>
      </c>
      <c r="S2758" s="4" t="s">
        <v>13</v>
      </c>
    </row>
    <row r="2759" spans="1:19">
      <c r="A2759" t="n">
        <v>31612</v>
      </c>
      <c r="B2759" s="29" t="n">
        <v>39</v>
      </c>
      <c r="C2759" s="7" t="n">
        <v>12</v>
      </c>
      <c r="D2759" s="7" t="n">
        <v>65533</v>
      </c>
      <c r="E2759" s="7" t="n">
        <v>201</v>
      </c>
      <c r="F2759" s="7" t="n">
        <v>0</v>
      </c>
      <c r="G2759" s="7" t="n">
        <v>16</v>
      </c>
      <c r="H2759" s="7" t="n">
        <v>259</v>
      </c>
      <c r="I2759" s="7" t="s">
        <v>21</v>
      </c>
      <c r="J2759" s="7" t="n">
        <v>0</v>
      </c>
      <c r="K2759" s="7" t="n">
        <v>0</v>
      </c>
      <c r="L2759" s="7" t="n">
        <v>0</v>
      </c>
      <c r="M2759" s="7" t="n">
        <v>0</v>
      </c>
      <c r="N2759" s="7" t="n">
        <v>0</v>
      </c>
      <c r="O2759" s="7" t="n">
        <v>0</v>
      </c>
      <c r="P2759" s="7" t="n">
        <v>1</v>
      </c>
      <c r="Q2759" s="7" t="n">
        <v>1</v>
      </c>
      <c r="R2759" s="7" t="n">
        <v>1</v>
      </c>
      <c r="S2759" s="7" t="n">
        <v>101</v>
      </c>
    </row>
    <row r="2760" spans="1:19">
      <c r="A2760" t="s">
        <v>4</v>
      </c>
      <c r="B2760" s="4" t="s">
        <v>5</v>
      </c>
      <c r="C2760" s="4" t="s">
        <v>10</v>
      </c>
      <c r="D2760" s="4" t="s">
        <v>13</v>
      </c>
      <c r="E2760" s="4" t="s">
        <v>13</v>
      </c>
      <c r="F2760" s="4" t="s">
        <v>6</v>
      </c>
    </row>
    <row r="2761" spans="1:19">
      <c r="A2761" t="n">
        <v>31662</v>
      </c>
      <c r="B2761" s="18" t="n">
        <v>20</v>
      </c>
      <c r="C2761" s="7" t="n">
        <v>61489</v>
      </c>
      <c r="D2761" s="7" t="n">
        <v>2</v>
      </c>
      <c r="E2761" s="7" t="n">
        <v>11</v>
      </c>
      <c r="F2761" s="7" t="s">
        <v>328</v>
      </c>
    </row>
    <row r="2762" spans="1:19">
      <c r="A2762" t="s">
        <v>4</v>
      </c>
      <c r="B2762" s="4" t="s">
        <v>5</v>
      </c>
      <c r="C2762" s="4" t="s">
        <v>10</v>
      </c>
    </row>
    <row r="2763" spans="1:19">
      <c r="A2763" t="n">
        <v>31681</v>
      </c>
      <c r="B2763" s="43" t="n">
        <v>16</v>
      </c>
      <c r="C2763" s="7" t="n">
        <v>300</v>
      </c>
    </row>
    <row r="2764" spans="1:19">
      <c r="A2764" t="s">
        <v>4</v>
      </c>
      <c r="B2764" s="4" t="s">
        <v>5</v>
      </c>
      <c r="C2764" s="4" t="s">
        <v>13</v>
      </c>
      <c r="D2764" s="4" t="s">
        <v>10</v>
      </c>
      <c r="E2764" s="4" t="s">
        <v>10</v>
      </c>
      <c r="F2764" s="4" t="s">
        <v>10</v>
      </c>
      <c r="G2764" s="4" t="s">
        <v>10</v>
      </c>
      <c r="H2764" s="4" t="s">
        <v>10</v>
      </c>
      <c r="I2764" s="4" t="s">
        <v>6</v>
      </c>
      <c r="J2764" s="4" t="s">
        <v>27</v>
      </c>
      <c r="K2764" s="4" t="s">
        <v>27</v>
      </c>
      <c r="L2764" s="4" t="s">
        <v>27</v>
      </c>
      <c r="M2764" s="4" t="s">
        <v>9</v>
      </c>
      <c r="N2764" s="4" t="s">
        <v>9</v>
      </c>
      <c r="O2764" s="4" t="s">
        <v>27</v>
      </c>
      <c r="P2764" s="4" t="s">
        <v>27</v>
      </c>
      <c r="Q2764" s="4" t="s">
        <v>27</v>
      </c>
      <c r="R2764" s="4" t="s">
        <v>27</v>
      </c>
      <c r="S2764" s="4" t="s">
        <v>13</v>
      </c>
    </row>
    <row r="2765" spans="1:19">
      <c r="A2765" t="n">
        <v>31684</v>
      </c>
      <c r="B2765" s="29" t="n">
        <v>39</v>
      </c>
      <c r="C2765" s="7" t="n">
        <v>12</v>
      </c>
      <c r="D2765" s="7" t="n">
        <v>65533</v>
      </c>
      <c r="E2765" s="7" t="n">
        <v>201</v>
      </c>
      <c r="F2765" s="7" t="n">
        <v>0</v>
      </c>
      <c r="G2765" s="7" t="n">
        <v>16</v>
      </c>
      <c r="H2765" s="7" t="n">
        <v>259</v>
      </c>
      <c r="I2765" s="7" t="s">
        <v>21</v>
      </c>
      <c r="J2765" s="7" t="n">
        <v>0</v>
      </c>
      <c r="K2765" s="7" t="n">
        <v>0</v>
      </c>
      <c r="L2765" s="7" t="n">
        <v>0</v>
      </c>
      <c r="M2765" s="7" t="n">
        <v>0</v>
      </c>
      <c r="N2765" s="7" t="n">
        <v>0</v>
      </c>
      <c r="O2765" s="7" t="n">
        <v>0</v>
      </c>
      <c r="P2765" s="7" t="n">
        <v>1</v>
      </c>
      <c r="Q2765" s="7" t="n">
        <v>1</v>
      </c>
      <c r="R2765" s="7" t="n">
        <v>1</v>
      </c>
      <c r="S2765" s="7" t="n">
        <v>101</v>
      </c>
    </row>
    <row r="2766" spans="1:19">
      <c r="A2766" t="s">
        <v>4</v>
      </c>
      <c r="B2766" s="4" t="s">
        <v>5</v>
      </c>
      <c r="C2766" s="4" t="s">
        <v>10</v>
      </c>
      <c r="D2766" s="4" t="s">
        <v>13</v>
      </c>
      <c r="E2766" s="4" t="s">
        <v>13</v>
      </c>
      <c r="F2766" s="4" t="s">
        <v>6</v>
      </c>
    </row>
    <row r="2767" spans="1:19">
      <c r="A2767" t="n">
        <v>31734</v>
      </c>
      <c r="B2767" s="18" t="n">
        <v>20</v>
      </c>
      <c r="C2767" s="7" t="n">
        <v>61490</v>
      </c>
      <c r="D2767" s="7" t="n">
        <v>2</v>
      </c>
      <c r="E2767" s="7" t="n">
        <v>11</v>
      </c>
      <c r="F2767" s="7" t="s">
        <v>328</v>
      </c>
    </row>
    <row r="2768" spans="1:19">
      <c r="A2768" t="s">
        <v>4</v>
      </c>
      <c r="B2768" s="4" t="s">
        <v>5</v>
      </c>
      <c r="C2768" s="4" t="s">
        <v>10</v>
      </c>
    </row>
    <row r="2769" spans="1:19">
      <c r="A2769" t="n">
        <v>31753</v>
      </c>
      <c r="B2769" s="43" t="n">
        <v>16</v>
      </c>
      <c r="C2769" s="7" t="n">
        <v>300</v>
      </c>
    </row>
    <row r="2770" spans="1:19">
      <c r="A2770" t="s">
        <v>4</v>
      </c>
      <c r="B2770" s="4" t="s">
        <v>5</v>
      </c>
      <c r="C2770" s="4" t="s">
        <v>13</v>
      </c>
      <c r="D2770" s="4" t="s">
        <v>10</v>
      </c>
      <c r="E2770" s="4" t="s">
        <v>10</v>
      </c>
      <c r="F2770" s="4" t="s">
        <v>10</v>
      </c>
      <c r="G2770" s="4" t="s">
        <v>10</v>
      </c>
      <c r="H2770" s="4" t="s">
        <v>10</v>
      </c>
      <c r="I2770" s="4" t="s">
        <v>6</v>
      </c>
      <c r="J2770" s="4" t="s">
        <v>27</v>
      </c>
      <c r="K2770" s="4" t="s">
        <v>27</v>
      </c>
      <c r="L2770" s="4" t="s">
        <v>27</v>
      </c>
      <c r="M2770" s="4" t="s">
        <v>9</v>
      </c>
      <c r="N2770" s="4" t="s">
        <v>9</v>
      </c>
      <c r="O2770" s="4" t="s">
        <v>27</v>
      </c>
      <c r="P2770" s="4" t="s">
        <v>27</v>
      </c>
      <c r="Q2770" s="4" t="s">
        <v>27</v>
      </c>
      <c r="R2770" s="4" t="s">
        <v>27</v>
      </c>
      <c r="S2770" s="4" t="s">
        <v>13</v>
      </c>
    </row>
    <row r="2771" spans="1:19">
      <c r="A2771" t="n">
        <v>31756</v>
      </c>
      <c r="B2771" s="29" t="n">
        <v>39</v>
      </c>
      <c r="C2771" s="7" t="n">
        <v>12</v>
      </c>
      <c r="D2771" s="7" t="n">
        <v>65533</v>
      </c>
      <c r="E2771" s="7" t="n">
        <v>201</v>
      </c>
      <c r="F2771" s="7" t="n">
        <v>0</v>
      </c>
      <c r="G2771" s="7" t="n">
        <v>16</v>
      </c>
      <c r="H2771" s="7" t="n">
        <v>259</v>
      </c>
      <c r="I2771" s="7" t="s">
        <v>21</v>
      </c>
      <c r="J2771" s="7" t="n">
        <v>0</v>
      </c>
      <c r="K2771" s="7" t="n">
        <v>0</v>
      </c>
      <c r="L2771" s="7" t="n">
        <v>0</v>
      </c>
      <c r="M2771" s="7" t="n">
        <v>0</v>
      </c>
      <c r="N2771" s="7" t="n">
        <v>0</v>
      </c>
      <c r="O2771" s="7" t="n">
        <v>0</v>
      </c>
      <c r="P2771" s="7" t="n">
        <v>1</v>
      </c>
      <c r="Q2771" s="7" t="n">
        <v>1</v>
      </c>
      <c r="R2771" s="7" t="n">
        <v>1</v>
      </c>
      <c r="S2771" s="7" t="n">
        <v>101</v>
      </c>
    </row>
    <row r="2772" spans="1:19">
      <c r="A2772" t="s">
        <v>4</v>
      </c>
      <c r="B2772" s="4" t="s">
        <v>5</v>
      </c>
      <c r="C2772" s="4" t="s">
        <v>10</v>
      </c>
      <c r="D2772" s="4" t="s">
        <v>13</v>
      </c>
      <c r="E2772" s="4" t="s">
        <v>13</v>
      </c>
      <c r="F2772" s="4" t="s">
        <v>6</v>
      </c>
    </row>
    <row r="2773" spans="1:19">
      <c r="A2773" t="n">
        <v>31806</v>
      </c>
      <c r="B2773" s="18" t="n">
        <v>20</v>
      </c>
      <c r="C2773" s="7" t="n">
        <v>61488</v>
      </c>
      <c r="D2773" s="7" t="n">
        <v>2</v>
      </c>
      <c r="E2773" s="7" t="n">
        <v>11</v>
      </c>
      <c r="F2773" s="7" t="s">
        <v>328</v>
      </c>
    </row>
    <row r="2774" spans="1:19">
      <c r="A2774" t="s">
        <v>4</v>
      </c>
      <c r="B2774" s="4" t="s">
        <v>5</v>
      </c>
      <c r="C2774" s="4" t="s">
        <v>10</v>
      </c>
    </row>
    <row r="2775" spans="1:19">
      <c r="A2775" t="n">
        <v>31825</v>
      </c>
      <c r="B2775" s="43" t="n">
        <v>16</v>
      </c>
      <c r="C2775" s="7" t="n">
        <v>300</v>
      </c>
    </row>
    <row r="2776" spans="1:19">
      <c r="A2776" t="s">
        <v>4</v>
      </c>
      <c r="B2776" s="4" t="s">
        <v>5</v>
      </c>
      <c r="C2776" s="4" t="s">
        <v>13</v>
      </c>
      <c r="D2776" s="4" t="s">
        <v>10</v>
      </c>
      <c r="E2776" s="4" t="s">
        <v>10</v>
      </c>
      <c r="F2776" s="4" t="s">
        <v>10</v>
      </c>
      <c r="G2776" s="4" t="s">
        <v>10</v>
      </c>
      <c r="H2776" s="4" t="s">
        <v>10</v>
      </c>
      <c r="I2776" s="4" t="s">
        <v>6</v>
      </c>
      <c r="J2776" s="4" t="s">
        <v>27</v>
      </c>
      <c r="K2776" s="4" t="s">
        <v>27</v>
      </c>
      <c r="L2776" s="4" t="s">
        <v>27</v>
      </c>
      <c r="M2776" s="4" t="s">
        <v>9</v>
      </c>
      <c r="N2776" s="4" t="s">
        <v>9</v>
      </c>
      <c r="O2776" s="4" t="s">
        <v>27</v>
      </c>
      <c r="P2776" s="4" t="s">
        <v>27</v>
      </c>
      <c r="Q2776" s="4" t="s">
        <v>27</v>
      </c>
      <c r="R2776" s="4" t="s">
        <v>27</v>
      </c>
      <c r="S2776" s="4" t="s">
        <v>13</v>
      </c>
    </row>
    <row r="2777" spans="1:19">
      <c r="A2777" t="n">
        <v>31828</v>
      </c>
      <c r="B2777" s="29" t="n">
        <v>39</v>
      </c>
      <c r="C2777" s="7" t="n">
        <v>12</v>
      </c>
      <c r="D2777" s="7" t="n">
        <v>65533</v>
      </c>
      <c r="E2777" s="7" t="n">
        <v>201</v>
      </c>
      <c r="F2777" s="7" t="n">
        <v>0</v>
      </c>
      <c r="G2777" s="7" t="n">
        <v>7032</v>
      </c>
      <c r="H2777" s="7" t="n">
        <v>259</v>
      </c>
      <c r="I2777" s="7" t="s">
        <v>21</v>
      </c>
      <c r="J2777" s="7" t="n">
        <v>0</v>
      </c>
      <c r="K2777" s="7" t="n">
        <v>0</v>
      </c>
      <c r="L2777" s="7" t="n">
        <v>0</v>
      </c>
      <c r="M2777" s="7" t="n">
        <v>0</v>
      </c>
      <c r="N2777" s="7" t="n">
        <v>0</v>
      </c>
      <c r="O2777" s="7" t="n">
        <v>0</v>
      </c>
      <c r="P2777" s="7" t="n">
        <v>1</v>
      </c>
      <c r="Q2777" s="7" t="n">
        <v>1</v>
      </c>
      <c r="R2777" s="7" t="n">
        <v>1</v>
      </c>
      <c r="S2777" s="7" t="n">
        <v>101</v>
      </c>
    </row>
    <row r="2778" spans="1:19">
      <c r="A2778" t="s">
        <v>4</v>
      </c>
      <c r="B2778" s="4" t="s">
        <v>5</v>
      </c>
      <c r="C2778" s="4" t="s">
        <v>10</v>
      </c>
      <c r="D2778" s="4" t="s">
        <v>13</v>
      </c>
      <c r="E2778" s="4" t="s">
        <v>13</v>
      </c>
      <c r="F2778" s="4" t="s">
        <v>6</v>
      </c>
    </row>
    <row r="2779" spans="1:19">
      <c r="A2779" t="n">
        <v>31878</v>
      </c>
      <c r="B2779" s="18" t="n">
        <v>20</v>
      </c>
      <c r="C2779" s="7" t="n">
        <v>7032</v>
      </c>
      <c r="D2779" s="7" t="n">
        <v>2</v>
      </c>
      <c r="E2779" s="7" t="n">
        <v>11</v>
      </c>
      <c r="F2779" s="7" t="s">
        <v>328</v>
      </c>
    </row>
    <row r="2780" spans="1:19">
      <c r="A2780" t="s">
        <v>4</v>
      </c>
      <c r="B2780" s="4" t="s">
        <v>5</v>
      </c>
      <c r="C2780" s="4" t="s">
        <v>10</v>
      </c>
    </row>
    <row r="2781" spans="1:19">
      <c r="A2781" t="n">
        <v>31897</v>
      </c>
      <c r="B2781" s="43" t="n">
        <v>16</v>
      </c>
      <c r="C2781" s="7" t="n">
        <v>300</v>
      </c>
    </row>
    <row r="2782" spans="1:19">
      <c r="A2782" t="s">
        <v>4</v>
      </c>
      <c r="B2782" s="4" t="s">
        <v>5</v>
      </c>
      <c r="C2782" s="4" t="s">
        <v>10</v>
      </c>
    </row>
    <row r="2783" spans="1:19">
      <c r="A2783" t="n">
        <v>31900</v>
      </c>
      <c r="B2783" s="43" t="n">
        <v>16</v>
      </c>
      <c r="C2783" s="7" t="n">
        <v>500</v>
      </c>
    </row>
    <row r="2784" spans="1:19">
      <c r="A2784" t="s">
        <v>4</v>
      </c>
      <c r="B2784" s="4" t="s">
        <v>5</v>
      </c>
      <c r="C2784" s="4" t="s">
        <v>13</v>
      </c>
      <c r="D2784" s="4" t="s">
        <v>10</v>
      </c>
      <c r="E2784" s="4" t="s">
        <v>13</v>
      </c>
    </row>
    <row r="2785" spans="1:19">
      <c r="A2785" t="n">
        <v>31903</v>
      </c>
      <c r="B2785" s="29" t="n">
        <v>39</v>
      </c>
      <c r="C2785" s="7" t="n">
        <v>14</v>
      </c>
      <c r="D2785" s="7" t="n">
        <v>65533</v>
      </c>
      <c r="E2785" s="7" t="n">
        <v>100</v>
      </c>
    </row>
    <row r="2786" spans="1:19">
      <c r="A2786" t="s">
        <v>4</v>
      </c>
      <c r="B2786" s="4" t="s">
        <v>5</v>
      </c>
      <c r="C2786" s="4" t="s">
        <v>10</v>
      </c>
    </row>
    <row r="2787" spans="1:19">
      <c r="A2787" t="n">
        <v>31908</v>
      </c>
      <c r="B2787" s="43" t="n">
        <v>16</v>
      </c>
      <c r="C2787" s="7" t="n">
        <v>500</v>
      </c>
    </row>
    <row r="2788" spans="1:19">
      <c r="A2788" t="s">
        <v>4</v>
      </c>
      <c r="B2788" s="4" t="s">
        <v>5</v>
      </c>
      <c r="C2788" s="4" t="s">
        <v>13</v>
      </c>
      <c r="D2788" s="4" t="s">
        <v>10</v>
      </c>
      <c r="E2788" s="4" t="s">
        <v>10</v>
      </c>
    </row>
    <row r="2789" spans="1:19">
      <c r="A2789" t="n">
        <v>31911</v>
      </c>
      <c r="B2789" s="17" t="n">
        <v>50</v>
      </c>
      <c r="C2789" s="7" t="n">
        <v>1</v>
      </c>
      <c r="D2789" s="7" t="n">
        <v>5046</v>
      </c>
      <c r="E2789" s="7" t="n">
        <v>1000</v>
      </c>
    </row>
    <row r="2790" spans="1:19">
      <c r="A2790" t="s">
        <v>4</v>
      </c>
      <c r="B2790" s="4" t="s">
        <v>5</v>
      </c>
      <c r="C2790" s="4" t="s">
        <v>10</v>
      </c>
      <c r="D2790" s="4" t="s">
        <v>13</v>
      </c>
      <c r="E2790" s="4" t="s">
        <v>13</v>
      </c>
      <c r="F2790" s="4" t="s">
        <v>6</v>
      </c>
    </row>
    <row r="2791" spans="1:19">
      <c r="A2791" t="n">
        <v>31917</v>
      </c>
      <c r="B2791" s="18" t="n">
        <v>20</v>
      </c>
      <c r="C2791" s="7" t="n">
        <v>0</v>
      </c>
      <c r="D2791" s="7" t="n">
        <v>3</v>
      </c>
      <c r="E2791" s="7" t="n">
        <v>11</v>
      </c>
      <c r="F2791" s="7" t="s">
        <v>329</v>
      </c>
    </row>
    <row r="2792" spans="1:19">
      <c r="A2792" t="s">
        <v>4</v>
      </c>
      <c r="B2792" s="4" t="s">
        <v>5</v>
      </c>
      <c r="C2792" s="4" t="s">
        <v>13</v>
      </c>
      <c r="D2792" s="4" t="s">
        <v>10</v>
      </c>
    </row>
    <row r="2793" spans="1:19">
      <c r="A2793" t="n">
        <v>31942</v>
      </c>
      <c r="B2793" s="40" t="n">
        <v>58</v>
      </c>
      <c r="C2793" s="7" t="n">
        <v>255</v>
      </c>
      <c r="D2793" s="7" t="n">
        <v>0</v>
      </c>
    </row>
    <row r="2794" spans="1:19">
      <c r="A2794" t="s">
        <v>4</v>
      </c>
      <c r="B2794" s="4" t="s">
        <v>5</v>
      </c>
      <c r="C2794" s="4" t="s">
        <v>10</v>
      </c>
      <c r="D2794" s="4" t="s">
        <v>13</v>
      </c>
      <c r="E2794" s="4" t="s">
        <v>13</v>
      </c>
      <c r="F2794" s="4" t="s">
        <v>6</v>
      </c>
    </row>
    <row r="2795" spans="1:19">
      <c r="A2795" t="n">
        <v>31946</v>
      </c>
      <c r="B2795" s="18" t="n">
        <v>20</v>
      </c>
      <c r="C2795" s="7" t="n">
        <v>61489</v>
      </c>
      <c r="D2795" s="7" t="n">
        <v>3</v>
      </c>
      <c r="E2795" s="7" t="n">
        <v>11</v>
      </c>
      <c r="F2795" s="7" t="s">
        <v>330</v>
      </c>
    </row>
    <row r="2796" spans="1:19">
      <c r="A2796" t="s">
        <v>4</v>
      </c>
      <c r="B2796" s="4" t="s">
        <v>5</v>
      </c>
      <c r="C2796" s="4" t="s">
        <v>10</v>
      </c>
    </row>
    <row r="2797" spans="1:19">
      <c r="A2797" t="n">
        <v>31971</v>
      </c>
      <c r="B2797" s="43" t="n">
        <v>16</v>
      </c>
      <c r="C2797" s="7" t="n">
        <v>200</v>
      </c>
    </row>
    <row r="2798" spans="1:19">
      <c r="A2798" t="s">
        <v>4</v>
      </c>
      <c r="B2798" s="4" t="s">
        <v>5</v>
      </c>
      <c r="C2798" s="4" t="s">
        <v>10</v>
      </c>
      <c r="D2798" s="4" t="s">
        <v>13</v>
      </c>
      <c r="E2798" s="4" t="s">
        <v>13</v>
      </c>
      <c r="F2798" s="4" t="s">
        <v>6</v>
      </c>
    </row>
    <row r="2799" spans="1:19">
      <c r="A2799" t="n">
        <v>31974</v>
      </c>
      <c r="B2799" s="18" t="n">
        <v>20</v>
      </c>
      <c r="C2799" s="7" t="n">
        <v>61490</v>
      </c>
      <c r="D2799" s="7" t="n">
        <v>3</v>
      </c>
      <c r="E2799" s="7" t="n">
        <v>11</v>
      </c>
      <c r="F2799" s="7" t="s">
        <v>329</v>
      </c>
    </row>
    <row r="2800" spans="1:19">
      <c r="A2800" t="s">
        <v>4</v>
      </c>
      <c r="B2800" s="4" t="s">
        <v>5</v>
      </c>
      <c r="C2800" s="4" t="s">
        <v>10</v>
      </c>
    </row>
    <row r="2801" spans="1:6">
      <c r="A2801" t="n">
        <v>31999</v>
      </c>
      <c r="B2801" s="43" t="n">
        <v>16</v>
      </c>
      <c r="C2801" s="7" t="n">
        <v>300</v>
      </c>
    </row>
    <row r="2802" spans="1:6">
      <c r="A2802" t="s">
        <v>4</v>
      </c>
      <c r="B2802" s="4" t="s">
        <v>5</v>
      </c>
      <c r="C2802" s="4" t="s">
        <v>10</v>
      </c>
      <c r="D2802" s="4" t="s">
        <v>13</v>
      </c>
      <c r="E2802" s="4" t="s">
        <v>13</v>
      </c>
      <c r="F2802" s="4" t="s">
        <v>6</v>
      </c>
    </row>
    <row r="2803" spans="1:6">
      <c r="A2803" t="n">
        <v>32002</v>
      </c>
      <c r="B2803" s="18" t="n">
        <v>20</v>
      </c>
      <c r="C2803" s="7" t="n">
        <v>61488</v>
      </c>
      <c r="D2803" s="7" t="n">
        <v>3</v>
      </c>
      <c r="E2803" s="7" t="n">
        <v>11</v>
      </c>
      <c r="F2803" s="7" t="s">
        <v>330</v>
      </c>
    </row>
    <row r="2804" spans="1:6">
      <c r="A2804" t="s">
        <v>4</v>
      </c>
      <c r="B2804" s="4" t="s">
        <v>5</v>
      </c>
      <c r="C2804" s="4" t="s">
        <v>10</v>
      </c>
    </row>
    <row r="2805" spans="1:6">
      <c r="A2805" t="n">
        <v>32027</v>
      </c>
      <c r="B2805" s="43" t="n">
        <v>16</v>
      </c>
      <c r="C2805" s="7" t="n">
        <v>300</v>
      </c>
    </row>
    <row r="2806" spans="1:6">
      <c r="A2806" t="s">
        <v>4</v>
      </c>
      <c r="B2806" s="4" t="s">
        <v>5</v>
      </c>
      <c r="C2806" s="4" t="s">
        <v>10</v>
      </c>
    </row>
    <row r="2807" spans="1:6">
      <c r="A2807" t="n">
        <v>32030</v>
      </c>
      <c r="B2807" s="43" t="n">
        <v>16</v>
      </c>
      <c r="C2807" s="7" t="n">
        <v>2000</v>
      </c>
    </row>
    <row r="2808" spans="1:6">
      <c r="A2808" t="s">
        <v>4</v>
      </c>
      <c r="B2808" s="4" t="s">
        <v>5</v>
      </c>
      <c r="C2808" s="4" t="s">
        <v>13</v>
      </c>
      <c r="D2808" s="4" t="s">
        <v>10</v>
      </c>
    </row>
    <row r="2809" spans="1:6">
      <c r="A2809" t="n">
        <v>32033</v>
      </c>
      <c r="B2809" s="34" t="n">
        <v>45</v>
      </c>
      <c r="C2809" s="7" t="n">
        <v>7</v>
      </c>
      <c r="D2809" s="7" t="n">
        <v>0</v>
      </c>
    </row>
    <row r="2810" spans="1:6">
      <c r="A2810" t="s">
        <v>4</v>
      </c>
      <c r="B2810" s="4" t="s">
        <v>5</v>
      </c>
      <c r="C2810" s="4" t="s">
        <v>13</v>
      </c>
      <c r="D2810" s="26" t="s">
        <v>67</v>
      </c>
      <c r="E2810" s="4" t="s">
        <v>5</v>
      </c>
      <c r="F2810" s="4" t="s">
        <v>13</v>
      </c>
      <c r="G2810" s="4" t="s">
        <v>10</v>
      </c>
      <c r="H2810" s="26" t="s">
        <v>68</v>
      </c>
      <c r="I2810" s="4" t="s">
        <v>13</v>
      </c>
      <c r="J2810" s="4" t="s">
        <v>26</v>
      </c>
    </row>
    <row r="2811" spans="1:6">
      <c r="A2811" t="n">
        <v>32037</v>
      </c>
      <c r="B2811" s="13" t="n">
        <v>5</v>
      </c>
      <c r="C2811" s="7" t="n">
        <v>28</v>
      </c>
      <c r="D2811" s="26" t="s">
        <v>3</v>
      </c>
      <c r="E2811" s="32" t="n">
        <v>64</v>
      </c>
      <c r="F2811" s="7" t="n">
        <v>5</v>
      </c>
      <c r="G2811" s="7" t="n">
        <v>2</v>
      </c>
      <c r="H2811" s="26" t="s">
        <v>3</v>
      </c>
      <c r="I2811" s="7" t="n">
        <v>1</v>
      </c>
      <c r="J2811" s="14" t="n">
        <f t="normal" ca="1">A2827</f>
        <v>0</v>
      </c>
    </row>
    <row r="2812" spans="1:6">
      <c r="A2812" t="s">
        <v>4</v>
      </c>
      <c r="B2812" s="4" t="s">
        <v>5</v>
      </c>
      <c r="C2812" s="4" t="s">
        <v>13</v>
      </c>
      <c r="D2812" s="4" t="s">
        <v>10</v>
      </c>
      <c r="E2812" s="4" t="s">
        <v>6</v>
      </c>
    </row>
    <row r="2813" spans="1:6">
      <c r="A2813" t="n">
        <v>32048</v>
      </c>
      <c r="B2813" s="42" t="n">
        <v>51</v>
      </c>
      <c r="C2813" s="7" t="n">
        <v>4</v>
      </c>
      <c r="D2813" s="7" t="n">
        <v>2</v>
      </c>
      <c r="E2813" s="7" t="s">
        <v>331</v>
      </c>
    </row>
    <row r="2814" spans="1:6">
      <c r="A2814" t="s">
        <v>4</v>
      </c>
      <c r="B2814" s="4" t="s">
        <v>5</v>
      </c>
      <c r="C2814" s="4" t="s">
        <v>10</v>
      </c>
    </row>
    <row r="2815" spans="1:6">
      <c r="A2815" t="n">
        <v>32062</v>
      </c>
      <c r="B2815" s="43" t="n">
        <v>16</v>
      </c>
      <c r="C2815" s="7" t="n">
        <v>0</v>
      </c>
    </row>
    <row r="2816" spans="1:6">
      <c r="A2816" t="s">
        <v>4</v>
      </c>
      <c r="B2816" s="4" t="s">
        <v>5</v>
      </c>
      <c r="C2816" s="4" t="s">
        <v>10</v>
      </c>
      <c r="D2816" s="4" t="s">
        <v>104</v>
      </c>
      <c r="E2816" s="4" t="s">
        <v>13</v>
      </c>
      <c r="F2816" s="4" t="s">
        <v>13</v>
      </c>
    </row>
    <row r="2817" spans="1:10">
      <c r="A2817" t="n">
        <v>32065</v>
      </c>
      <c r="B2817" s="44" t="n">
        <v>26</v>
      </c>
      <c r="C2817" s="7" t="n">
        <v>2</v>
      </c>
      <c r="D2817" s="7" t="s">
        <v>332</v>
      </c>
      <c r="E2817" s="7" t="n">
        <v>2</v>
      </c>
      <c r="F2817" s="7" t="n">
        <v>0</v>
      </c>
    </row>
    <row r="2818" spans="1:10">
      <c r="A2818" t="s">
        <v>4</v>
      </c>
      <c r="B2818" s="4" t="s">
        <v>5</v>
      </c>
    </row>
    <row r="2819" spans="1:10">
      <c r="A2819" t="n">
        <v>32089</v>
      </c>
      <c r="B2819" s="38" t="n">
        <v>28</v>
      </c>
    </row>
    <row r="2820" spans="1:10">
      <c r="A2820" t="s">
        <v>4</v>
      </c>
      <c r="B2820" s="4" t="s">
        <v>5</v>
      </c>
      <c r="C2820" s="4" t="s">
        <v>10</v>
      </c>
      <c r="D2820" s="4" t="s">
        <v>13</v>
      </c>
    </row>
    <row r="2821" spans="1:10">
      <c r="A2821" t="n">
        <v>32090</v>
      </c>
      <c r="B2821" s="46" t="n">
        <v>89</v>
      </c>
      <c r="C2821" s="7" t="n">
        <v>65533</v>
      </c>
      <c r="D2821" s="7" t="n">
        <v>1</v>
      </c>
    </row>
    <row r="2822" spans="1:10">
      <c r="A2822" t="s">
        <v>4</v>
      </c>
      <c r="B2822" s="4" t="s">
        <v>5</v>
      </c>
      <c r="C2822" s="4" t="s">
        <v>13</v>
      </c>
      <c r="D2822" s="4" t="s">
        <v>10</v>
      </c>
      <c r="E2822" s="4" t="s">
        <v>6</v>
      </c>
      <c r="F2822" s="4" t="s">
        <v>6</v>
      </c>
      <c r="G2822" s="4" t="s">
        <v>6</v>
      </c>
      <c r="H2822" s="4" t="s">
        <v>6</v>
      </c>
    </row>
    <row r="2823" spans="1:10">
      <c r="A2823" t="n">
        <v>32094</v>
      </c>
      <c r="B2823" s="42" t="n">
        <v>51</v>
      </c>
      <c r="C2823" s="7" t="n">
        <v>3</v>
      </c>
      <c r="D2823" s="7" t="n">
        <v>2</v>
      </c>
      <c r="E2823" s="7" t="s">
        <v>115</v>
      </c>
      <c r="F2823" s="7" t="s">
        <v>116</v>
      </c>
      <c r="G2823" s="7" t="s">
        <v>117</v>
      </c>
      <c r="H2823" s="7" t="s">
        <v>118</v>
      </c>
    </row>
    <row r="2824" spans="1:10">
      <c r="A2824" t="s">
        <v>4</v>
      </c>
      <c r="B2824" s="4" t="s">
        <v>5</v>
      </c>
      <c r="C2824" s="4" t="s">
        <v>26</v>
      </c>
    </row>
    <row r="2825" spans="1:10">
      <c r="A2825" t="n">
        <v>32123</v>
      </c>
      <c r="B2825" s="16" t="n">
        <v>3</v>
      </c>
      <c r="C2825" s="14" t="n">
        <f t="normal" ca="1">A2841</f>
        <v>0</v>
      </c>
    </row>
    <row r="2826" spans="1:10">
      <c r="A2826" t="s">
        <v>4</v>
      </c>
      <c r="B2826" s="4" t="s">
        <v>5</v>
      </c>
      <c r="C2826" s="4" t="s">
        <v>13</v>
      </c>
      <c r="D2826" s="26" t="s">
        <v>67</v>
      </c>
      <c r="E2826" s="4" t="s">
        <v>5</v>
      </c>
      <c r="F2826" s="4" t="s">
        <v>13</v>
      </c>
      <c r="G2826" s="4" t="s">
        <v>10</v>
      </c>
      <c r="H2826" s="26" t="s">
        <v>68</v>
      </c>
      <c r="I2826" s="4" t="s">
        <v>13</v>
      </c>
      <c r="J2826" s="4" t="s">
        <v>26</v>
      </c>
    </row>
    <row r="2827" spans="1:10">
      <c r="A2827" t="n">
        <v>32128</v>
      </c>
      <c r="B2827" s="13" t="n">
        <v>5</v>
      </c>
      <c r="C2827" s="7" t="n">
        <v>28</v>
      </c>
      <c r="D2827" s="26" t="s">
        <v>3</v>
      </c>
      <c r="E2827" s="32" t="n">
        <v>64</v>
      </c>
      <c r="F2827" s="7" t="n">
        <v>5</v>
      </c>
      <c r="G2827" s="7" t="n">
        <v>7</v>
      </c>
      <c r="H2827" s="26" t="s">
        <v>3</v>
      </c>
      <c r="I2827" s="7" t="n">
        <v>1</v>
      </c>
      <c r="J2827" s="14" t="n">
        <f t="normal" ca="1">A2841</f>
        <v>0</v>
      </c>
    </row>
    <row r="2828" spans="1:10">
      <c r="A2828" t="s">
        <v>4</v>
      </c>
      <c r="B2828" s="4" t="s">
        <v>5</v>
      </c>
      <c r="C2828" s="4" t="s">
        <v>13</v>
      </c>
      <c r="D2828" s="4" t="s">
        <v>10</v>
      </c>
      <c r="E2828" s="4" t="s">
        <v>6</v>
      </c>
    </row>
    <row r="2829" spans="1:10">
      <c r="A2829" t="n">
        <v>32139</v>
      </c>
      <c r="B2829" s="42" t="n">
        <v>51</v>
      </c>
      <c r="C2829" s="7" t="n">
        <v>4</v>
      </c>
      <c r="D2829" s="7" t="n">
        <v>7</v>
      </c>
      <c r="E2829" s="7" t="s">
        <v>108</v>
      </c>
    </row>
    <row r="2830" spans="1:10">
      <c r="A2830" t="s">
        <v>4</v>
      </c>
      <c r="B2830" s="4" t="s">
        <v>5</v>
      </c>
      <c r="C2830" s="4" t="s">
        <v>10</v>
      </c>
    </row>
    <row r="2831" spans="1:10">
      <c r="A2831" t="n">
        <v>32153</v>
      </c>
      <c r="B2831" s="43" t="n">
        <v>16</v>
      </c>
      <c r="C2831" s="7" t="n">
        <v>0</v>
      </c>
    </row>
    <row r="2832" spans="1:10">
      <c r="A2832" t="s">
        <v>4</v>
      </c>
      <c r="B2832" s="4" t="s">
        <v>5</v>
      </c>
      <c r="C2832" s="4" t="s">
        <v>10</v>
      </c>
      <c r="D2832" s="4" t="s">
        <v>104</v>
      </c>
      <c r="E2832" s="4" t="s">
        <v>13</v>
      </c>
      <c r="F2832" s="4" t="s">
        <v>13</v>
      </c>
    </row>
    <row r="2833" spans="1:10">
      <c r="A2833" t="n">
        <v>32156</v>
      </c>
      <c r="B2833" s="44" t="n">
        <v>26</v>
      </c>
      <c r="C2833" s="7" t="n">
        <v>7</v>
      </c>
      <c r="D2833" s="7" t="s">
        <v>332</v>
      </c>
      <c r="E2833" s="7" t="n">
        <v>2</v>
      </c>
      <c r="F2833" s="7" t="n">
        <v>0</v>
      </c>
    </row>
    <row r="2834" spans="1:10">
      <c r="A2834" t="s">
        <v>4</v>
      </c>
      <c r="B2834" s="4" t="s">
        <v>5</v>
      </c>
    </row>
    <row r="2835" spans="1:10">
      <c r="A2835" t="n">
        <v>32180</v>
      </c>
      <c r="B2835" s="38" t="n">
        <v>28</v>
      </c>
    </row>
    <row r="2836" spans="1:10">
      <c r="A2836" t="s">
        <v>4</v>
      </c>
      <c r="B2836" s="4" t="s">
        <v>5</v>
      </c>
      <c r="C2836" s="4" t="s">
        <v>10</v>
      </c>
      <c r="D2836" s="4" t="s">
        <v>13</v>
      </c>
    </row>
    <row r="2837" spans="1:10">
      <c r="A2837" t="n">
        <v>32181</v>
      </c>
      <c r="B2837" s="46" t="n">
        <v>89</v>
      </c>
      <c r="C2837" s="7" t="n">
        <v>65533</v>
      </c>
      <c r="D2837" s="7" t="n">
        <v>1</v>
      </c>
    </row>
    <row r="2838" spans="1:10">
      <c r="A2838" t="s">
        <v>4</v>
      </c>
      <c r="B2838" s="4" t="s">
        <v>5</v>
      </c>
      <c r="C2838" s="4" t="s">
        <v>13</v>
      </c>
      <c r="D2838" s="4" t="s">
        <v>10</v>
      </c>
      <c r="E2838" s="4" t="s">
        <v>6</v>
      </c>
      <c r="F2838" s="4" t="s">
        <v>6</v>
      </c>
      <c r="G2838" s="4" t="s">
        <v>6</v>
      </c>
      <c r="H2838" s="4" t="s">
        <v>6</v>
      </c>
    </row>
    <row r="2839" spans="1:10">
      <c r="A2839" t="n">
        <v>32185</v>
      </c>
      <c r="B2839" s="42" t="n">
        <v>51</v>
      </c>
      <c r="C2839" s="7" t="n">
        <v>3</v>
      </c>
      <c r="D2839" s="7" t="n">
        <v>7</v>
      </c>
      <c r="E2839" s="7" t="s">
        <v>115</v>
      </c>
      <c r="F2839" s="7" t="s">
        <v>116</v>
      </c>
      <c r="G2839" s="7" t="s">
        <v>117</v>
      </c>
      <c r="H2839" s="7" t="s">
        <v>118</v>
      </c>
    </row>
    <row r="2840" spans="1:10">
      <c r="A2840" t="s">
        <v>4</v>
      </c>
      <c r="B2840" s="4" t="s">
        <v>5</v>
      </c>
      <c r="C2840" s="4" t="s">
        <v>13</v>
      </c>
      <c r="D2840" s="26" t="s">
        <v>67</v>
      </c>
      <c r="E2840" s="4" t="s">
        <v>5</v>
      </c>
      <c r="F2840" s="4" t="s">
        <v>13</v>
      </c>
      <c r="G2840" s="4" t="s">
        <v>10</v>
      </c>
      <c r="H2840" s="26" t="s">
        <v>68</v>
      </c>
      <c r="I2840" s="4" t="s">
        <v>13</v>
      </c>
      <c r="J2840" s="4" t="s">
        <v>26</v>
      </c>
    </row>
    <row r="2841" spans="1:10">
      <c r="A2841" t="n">
        <v>32214</v>
      </c>
      <c r="B2841" s="13" t="n">
        <v>5</v>
      </c>
      <c r="C2841" s="7" t="n">
        <v>28</v>
      </c>
      <c r="D2841" s="26" t="s">
        <v>3</v>
      </c>
      <c r="E2841" s="32" t="n">
        <v>64</v>
      </c>
      <c r="F2841" s="7" t="n">
        <v>5</v>
      </c>
      <c r="G2841" s="7" t="n">
        <v>4</v>
      </c>
      <c r="H2841" s="26" t="s">
        <v>3</v>
      </c>
      <c r="I2841" s="7" t="n">
        <v>1</v>
      </c>
      <c r="J2841" s="14" t="n">
        <f t="normal" ca="1">A2855</f>
        <v>0</v>
      </c>
    </row>
    <row r="2842" spans="1:10">
      <c r="A2842" t="s">
        <v>4</v>
      </c>
      <c r="B2842" s="4" t="s">
        <v>5</v>
      </c>
      <c r="C2842" s="4" t="s">
        <v>13</v>
      </c>
      <c r="D2842" s="4" t="s">
        <v>10</v>
      </c>
      <c r="E2842" s="4" t="s">
        <v>6</v>
      </c>
    </row>
    <row r="2843" spans="1:10">
      <c r="A2843" t="n">
        <v>32225</v>
      </c>
      <c r="B2843" s="42" t="n">
        <v>51</v>
      </c>
      <c r="C2843" s="7" t="n">
        <v>4</v>
      </c>
      <c r="D2843" s="7" t="n">
        <v>4</v>
      </c>
      <c r="E2843" s="7" t="s">
        <v>106</v>
      </c>
    </row>
    <row r="2844" spans="1:10">
      <c r="A2844" t="s">
        <v>4</v>
      </c>
      <c r="B2844" s="4" t="s">
        <v>5</v>
      </c>
      <c r="C2844" s="4" t="s">
        <v>10</v>
      </c>
    </row>
    <row r="2845" spans="1:10">
      <c r="A2845" t="n">
        <v>32238</v>
      </c>
      <c r="B2845" s="43" t="n">
        <v>16</v>
      </c>
      <c r="C2845" s="7" t="n">
        <v>0</v>
      </c>
    </row>
    <row r="2846" spans="1:10">
      <c r="A2846" t="s">
        <v>4</v>
      </c>
      <c r="B2846" s="4" t="s">
        <v>5</v>
      </c>
      <c r="C2846" s="4" t="s">
        <v>10</v>
      </c>
      <c r="D2846" s="4" t="s">
        <v>104</v>
      </c>
      <c r="E2846" s="4" t="s">
        <v>13</v>
      </c>
      <c r="F2846" s="4" t="s">
        <v>13</v>
      </c>
    </row>
    <row r="2847" spans="1:10">
      <c r="A2847" t="n">
        <v>32241</v>
      </c>
      <c r="B2847" s="44" t="n">
        <v>26</v>
      </c>
      <c r="C2847" s="7" t="n">
        <v>4</v>
      </c>
      <c r="D2847" s="7" t="s">
        <v>333</v>
      </c>
      <c r="E2847" s="7" t="n">
        <v>2</v>
      </c>
      <c r="F2847" s="7" t="n">
        <v>0</v>
      </c>
    </row>
    <row r="2848" spans="1:10">
      <c r="A2848" t="s">
        <v>4</v>
      </c>
      <c r="B2848" s="4" t="s">
        <v>5</v>
      </c>
    </row>
    <row r="2849" spans="1:10">
      <c r="A2849" t="n">
        <v>32271</v>
      </c>
      <c r="B2849" s="38" t="n">
        <v>28</v>
      </c>
    </row>
    <row r="2850" spans="1:10">
      <c r="A2850" t="s">
        <v>4</v>
      </c>
      <c r="B2850" s="4" t="s">
        <v>5</v>
      </c>
      <c r="C2850" s="4" t="s">
        <v>10</v>
      </c>
      <c r="D2850" s="4" t="s">
        <v>13</v>
      </c>
    </row>
    <row r="2851" spans="1:10">
      <c r="A2851" t="n">
        <v>32272</v>
      </c>
      <c r="B2851" s="46" t="n">
        <v>89</v>
      </c>
      <c r="C2851" s="7" t="n">
        <v>65533</v>
      </c>
      <c r="D2851" s="7" t="n">
        <v>1</v>
      </c>
    </row>
    <row r="2852" spans="1:10">
      <c r="A2852" t="s">
        <v>4</v>
      </c>
      <c r="B2852" s="4" t="s">
        <v>5</v>
      </c>
      <c r="C2852" s="4" t="s">
        <v>26</v>
      </c>
    </row>
    <row r="2853" spans="1:10">
      <c r="A2853" t="n">
        <v>32276</v>
      </c>
      <c r="B2853" s="16" t="n">
        <v>3</v>
      </c>
      <c r="C2853" s="14" t="n">
        <f t="normal" ca="1">A2865</f>
        <v>0</v>
      </c>
    </row>
    <row r="2854" spans="1:10">
      <c r="A2854" t="s">
        <v>4</v>
      </c>
      <c r="B2854" s="4" t="s">
        <v>5</v>
      </c>
      <c r="C2854" s="4" t="s">
        <v>13</v>
      </c>
      <c r="D2854" s="4" t="s">
        <v>10</v>
      </c>
      <c r="E2854" s="4" t="s">
        <v>6</v>
      </c>
    </row>
    <row r="2855" spans="1:10">
      <c r="A2855" t="n">
        <v>32281</v>
      </c>
      <c r="B2855" s="42" t="n">
        <v>51</v>
      </c>
      <c r="C2855" s="7" t="n">
        <v>4</v>
      </c>
      <c r="D2855" s="7" t="n">
        <v>0</v>
      </c>
      <c r="E2855" s="7" t="s">
        <v>106</v>
      </c>
    </row>
    <row r="2856" spans="1:10">
      <c r="A2856" t="s">
        <v>4</v>
      </c>
      <c r="B2856" s="4" t="s">
        <v>5</v>
      </c>
      <c r="C2856" s="4" t="s">
        <v>10</v>
      </c>
    </row>
    <row r="2857" spans="1:10">
      <c r="A2857" t="n">
        <v>32294</v>
      </c>
      <c r="B2857" s="43" t="n">
        <v>16</v>
      </c>
      <c r="C2857" s="7" t="n">
        <v>0</v>
      </c>
    </row>
    <row r="2858" spans="1:10">
      <c r="A2858" t="s">
        <v>4</v>
      </c>
      <c r="B2858" s="4" t="s">
        <v>5</v>
      </c>
      <c r="C2858" s="4" t="s">
        <v>10</v>
      </c>
      <c r="D2858" s="4" t="s">
        <v>104</v>
      </c>
      <c r="E2858" s="4" t="s">
        <v>13</v>
      </c>
      <c r="F2858" s="4" t="s">
        <v>13</v>
      </c>
    </row>
    <row r="2859" spans="1:10">
      <c r="A2859" t="n">
        <v>32297</v>
      </c>
      <c r="B2859" s="44" t="n">
        <v>26</v>
      </c>
      <c r="C2859" s="7" t="n">
        <v>0</v>
      </c>
      <c r="D2859" s="7" t="s">
        <v>334</v>
      </c>
      <c r="E2859" s="7" t="n">
        <v>2</v>
      </c>
      <c r="F2859" s="7" t="n">
        <v>0</v>
      </c>
    </row>
    <row r="2860" spans="1:10">
      <c r="A2860" t="s">
        <v>4</v>
      </c>
      <c r="B2860" s="4" t="s">
        <v>5</v>
      </c>
    </row>
    <row r="2861" spans="1:10">
      <c r="A2861" t="n">
        <v>32327</v>
      </c>
      <c r="B2861" s="38" t="n">
        <v>28</v>
      </c>
    </row>
    <row r="2862" spans="1:10">
      <c r="A2862" t="s">
        <v>4</v>
      </c>
      <c r="B2862" s="4" t="s">
        <v>5</v>
      </c>
      <c r="C2862" s="4" t="s">
        <v>10</v>
      </c>
      <c r="D2862" s="4" t="s">
        <v>13</v>
      </c>
    </row>
    <row r="2863" spans="1:10">
      <c r="A2863" t="n">
        <v>32328</v>
      </c>
      <c r="B2863" s="46" t="n">
        <v>89</v>
      </c>
      <c r="C2863" s="7" t="n">
        <v>65533</v>
      </c>
      <c r="D2863" s="7" t="n">
        <v>1</v>
      </c>
    </row>
    <row r="2864" spans="1:10">
      <c r="A2864" t="s">
        <v>4</v>
      </c>
      <c r="B2864" s="4" t="s">
        <v>5</v>
      </c>
      <c r="C2864" s="4" t="s">
        <v>13</v>
      </c>
      <c r="D2864" s="4" t="s">
        <v>10</v>
      </c>
      <c r="E2864" s="4" t="s">
        <v>9</v>
      </c>
      <c r="F2864" s="4" t="s">
        <v>10</v>
      </c>
      <c r="G2864" s="4" t="s">
        <v>9</v>
      </c>
      <c r="H2864" s="4" t="s">
        <v>13</v>
      </c>
    </row>
    <row r="2865" spans="1:8">
      <c r="A2865" t="n">
        <v>32332</v>
      </c>
      <c r="B2865" s="19" t="n">
        <v>49</v>
      </c>
      <c r="C2865" s="7" t="n">
        <v>0</v>
      </c>
      <c r="D2865" s="7" t="n">
        <v>203</v>
      </c>
      <c r="E2865" s="7" t="n">
        <v>1065353216</v>
      </c>
      <c r="F2865" s="7" t="n">
        <v>0</v>
      </c>
      <c r="G2865" s="7" t="n">
        <v>0</v>
      </c>
      <c r="H2865" s="7" t="n">
        <v>0</v>
      </c>
    </row>
    <row r="2866" spans="1:8">
      <c r="A2866" t="s">
        <v>4</v>
      </c>
      <c r="B2866" s="4" t="s">
        <v>5</v>
      </c>
      <c r="C2866" s="4" t="s">
        <v>13</v>
      </c>
      <c r="D2866" s="4" t="s">
        <v>10</v>
      </c>
      <c r="E2866" s="4" t="s">
        <v>27</v>
      </c>
    </row>
    <row r="2867" spans="1:8">
      <c r="A2867" t="n">
        <v>32347</v>
      </c>
      <c r="B2867" s="40" t="n">
        <v>58</v>
      </c>
      <c r="C2867" s="7" t="n">
        <v>101</v>
      </c>
      <c r="D2867" s="7" t="n">
        <v>300</v>
      </c>
      <c r="E2867" s="7" t="n">
        <v>1</v>
      </c>
    </row>
    <row r="2868" spans="1:8">
      <c r="A2868" t="s">
        <v>4</v>
      </c>
      <c r="B2868" s="4" t="s">
        <v>5</v>
      </c>
      <c r="C2868" s="4" t="s">
        <v>13</v>
      </c>
      <c r="D2868" s="4" t="s">
        <v>10</v>
      </c>
    </row>
    <row r="2869" spans="1:8">
      <c r="A2869" t="n">
        <v>32355</v>
      </c>
      <c r="B2869" s="40" t="n">
        <v>58</v>
      </c>
      <c r="C2869" s="7" t="n">
        <v>254</v>
      </c>
      <c r="D2869" s="7" t="n">
        <v>0</v>
      </c>
    </row>
    <row r="2870" spans="1:8">
      <c r="A2870" t="s">
        <v>4</v>
      </c>
      <c r="B2870" s="4" t="s">
        <v>5</v>
      </c>
      <c r="C2870" s="4" t="s">
        <v>13</v>
      </c>
    </row>
    <row r="2871" spans="1:8">
      <c r="A2871" t="n">
        <v>32359</v>
      </c>
      <c r="B2871" s="70" t="n">
        <v>116</v>
      </c>
      <c r="C2871" s="7" t="n">
        <v>1</v>
      </c>
    </row>
    <row r="2872" spans="1:8">
      <c r="A2872" t="s">
        <v>4</v>
      </c>
      <c r="B2872" s="4" t="s">
        <v>5</v>
      </c>
      <c r="C2872" s="4" t="s">
        <v>13</v>
      </c>
      <c r="D2872" s="4" t="s">
        <v>10</v>
      </c>
      <c r="E2872" s="4" t="s">
        <v>10</v>
      </c>
      <c r="F2872" s="4" t="s">
        <v>9</v>
      </c>
    </row>
    <row r="2873" spans="1:8">
      <c r="A2873" t="n">
        <v>32361</v>
      </c>
      <c r="B2873" s="73" t="n">
        <v>84</v>
      </c>
      <c r="C2873" s="7" t="n">
        <v>0</v>
      </c>
      <c r="D2873" s="7" t="n">
        <v>0</v>
      </c>
      <c r="E2873" s="7" t="n">
        <v>0</v>
      </c>
      <c r="F2873" s="7" t="n">
        <v>1050253722</v>
      </c>
    </row>
    <row r="2874" spans="1:8">
      <c r="A2874" t="s">
        <v>4</v>
      </c>
      <c r="B2874" s="4" t="s">
        <v>5</v>
      </c>
      <c r="C2874" s="4" t="s">
        <v>13</v>
      </c>
      <c r="D2874" s="4" t="s">
        <v>13</v>
      </c>
      <c r="E2874" s="4" t="s">
        <v>27</v>
      </c>
      <c r="F2874" s="4" t="s">
        <v>27</v>
      </c>
      <c r="G2874" s="4" t="s">
        <v>27</v>
      </c>
      <c r="H2874" s="4" t="s">
        <v>10</v>
      </c>
    </row>
    <row r="2875" spans="1:8">
      <c r="A2875" t="n">
        <v>32371</v>
      </c>
      <c r="B2875" s="34" t="n">
        <v>45</v>
      </c>
      <c r="C2875" s="7" t="n">
        <v>2</v>
      </c>
      <c r="D2875" s="7" t="n">
        <v>3</v>
      </c>
      <c r="E2875" s="7" t="n">
        <v>-223.979995727539</v>
      </c>
      <c r="F2875" s="7" t="n">
        <v>36.75</v>
      </c>
      <c r="G2875" s="7" t="n">
        <v>-214.850006103516</v>
      </c>
      <c r="H2875" s="7" t="n">
        <v>0</v>
      </c>
    </row>
    <row r="2876" spans="1:8">
      <c r="A2876" t="s">
        <v>4</v>
      </c>
      <c r="B2876" s="4" t="s">
        <v>5</v>
      </c>
      <c r="C2876" s="4" t="s">
        <v>13</v>
      </c>
      <c r="D2876" s="4" t="s">
        <v>13</v>
      </c>
      <c r="E2876" s="4" t="s">
        <v>27</v>
      </c>
      <c r="F2876" s="4" t="s">
        <v>27</v>
      </c>
      <c r="G2876" s="4" t="s">
        <v>27</v>
      </c>
      <c r="H2876" s="4" t="s">
        <v>10</v>
      </c>
      <c r="I2876" s="4" t="s">
        <v>13</v>
      </c>
    </row>
    <row r="2877" spans="1:8">
      <c r="A2877" t="n">
        <v>32388</v>
      </c>
      <c r="B2877" s="34" t="n">
        <v>45</v>
      </c>
      <c r="C2877" s="7" t="n">
        <v>4</v>
      </c>
      <c r="D2877" s="7" t="n">
        <v>3</v>
      </c>
      <c r="E2877" s="7" t="n">
        <v>10.1700000762939</v>
      </c>
      <c r="F2877" s="7" t="n">
        <v>322.549987792969</v>
      </c>
      <c r="G2877" s="7" t="n">
        <v>0</v>
      </c>
      <c r="H2877" s="7" t="n">
        <v>0</v>
      </c>
      <c r="I2877" s="7" t="n">
        <v>0</v>
      </c>
    </row>
    <row r="2878" spans="1:8">
      <c r="A2878" t="s">
        <v>4</v>
      </c>
      <c r="B2878" s="4" t="s">
        <v>5</v>
      </c>
      <c r="C2878" s="4" t="s">
        <v>13</v>
      </c>
      <c r="D2878" s="4" t="s">
        <v>13</v>
      </c>
      <c r="E2878" s="4" t="s">
        <v>27</v>
      </c>
      <c r="F2878" s="4" t="s">
        <v>10</v>
      </c>
    </row>
    <row r="2879" spans="1:8">
      <c r="A2879" t="n">
        <v>32406</v>
      </c>
      <c r="B2879" s="34" t="n">
        <v>45</v>
      </c>
      <c r="C2879" s="7" t="n">
        <v>5</v>
      </c>
      <c r="D2879" s="7" t="n">
        <v>3</v>
      </c>
      <c r="E2879" s="7" t="n">
        <v>6.30000019073486</v>
      </c>
      <c r="F2879" s="7" t="n">
        <v>0</v>
      </c>
    </row>
    <row r="2880" spans="1:8">
      <c r="A2880" t="s">
        <v>4</v>
      </c>
      <c r="B2880" s="4" t="s">
        <v>5</v>
      </c>
      <c r="C2880" s="4" t="s">
        <v>13</v>
      </c>
      <c r="D2880" s="4" t="s">
        <v>13</v>
      </c>
      <c r="E2880" s="4" t="s">
        <v>27</v>
      </c>
      <c r="F2880" s="4" t="s">
        <v>10</v>
      </c>
    </row>
    <row r="2881" spans="1:9">
      <c r="A2881" t="n">
        <v>32415</v>
      </c>
      <c r="B2881" s="34" t="n">
        <v>45</v>
      </c>
      <c r="C2881" s="7" t="n">
        <v>11</v>
      </c>
      <c r="D2881" s="7" t="n">
        <v>3</v>
      </c>
      <c r="E2881" s="7" t="n">
        <v>43</v>
      </c>
      <c r="F2881" s="7" t="n">
        <v>0</v>
      </c>
    </row>
    <row r="2882" spans="1:9">
      <c r="A2882" t="s">
        <v>4</v>
      </c>
      <c r="B2882" s="4" t="s">
        <v>5</v>
      </c>
      <c r="C2882" s="4" t="s">
        <v>13</v>
      </c>
      <c r="D2882" s="4" t="s">
        <v>13</v>
      </c>
      <c r="E2882" s="4" t="s">
        <v>27</v>
      </c>
      <c r="F2882" s="4" t="s">
        <v>27</v>
      </c>
      <c r="G2882" s="4" t="s">
        <v>27</v>
      </c>
      <c r="H2882" s="4" t="s">
        <v>10</v>
      </c>
    </row>
    <row r="2883" spans="1:9">
      <c r="A2883" t="n">
        <v>32424</v>
      </c>
      <c r="B2883" s="34" t="n">
        <v>45</v>
      </c>
      <c r="C2883" s="7" t="n">
        <v>2</v>
      </c>
      <c r="D2883" s="7" t="n">
        <v>3</v>
      </c>
      <c r="E2883" s="7" t="n">
        <v>-227.960006713867</v>
      </c>
      <c r="F2883" s="7" t="n">
        <v>37</v>
      </c>
      <c r="G2883" s="7" t="n">
        <v>-218.699996948242</v>
      </c>
      <c r="H2883" s="7" t="n">
        <v>8000</v>
      </c>
    </row>
    <row r="2884" spans="1:9">
      <c r="A2884" t="s">
        <v>4</v>
      </c>
      <c r="B2884" s="4" t="s">
        <v>5</v>
      </c>
      <c r="C2884" s="4" t="s">
        <v>13</v>
      </c>
      <c r="D2884" s="4" t="s">
        <v>13</v>
      </c>
      <c r="E2884" s="4" t="s">
        <v>27</v>
      </c>
      <c r="F2884" s="4" t="s">
        <v>27</v>
      </c>
      <c r="G2884" s="4" t="s">
        <v>27</v>
      </c>
      <c r="H2884" s="4" t="s">
        <v>10</v>
      </c>
      <c r="I2884" s="4" t="s">
        <v>13</v>
      </c>
    </row>
    <row r="2885" spans="1:9">
      <c r="A2885" t="n">
        <v>32441</v>
      </c>
      <c r="B2885" s="34" t="n">
        <v>45</v>
      </c>
      <c r="C2885" s="7" t="n">
        <v>4</v>
      </c>
      <c r="D2885" s="7" t="n">
        <v>3</v>
      </c>
      <c r="E2885" s="7" t="n">
        <v>349.989990234375</v>
      </c>
      <c r="F2885" s="7" t="n">
        <v>209.789993286133</v>
      </c>
      <c r="G2885" s="7" t="n">
        <v>0</v>
      </c>
      <c r="H2885" s="7" t="n">
        <v>8000</v>
      </c>
      <c r="I2885" s="7" t="n">
        <v>1</v>
      </c>
    </row>
    <row r="2886" spans="1:9">
      <c r="A2886" t="s">
        <v>4</v>
      </c>
      <c r="B2886" s="4" t="s">
        <v>5</v>
      </c>
      <c r="C2886" s="4" t="s">
        <v>13</v>
      </c>
      <c r="D2886" s="4" t="s">
        <v>13</v>
      </c>
      <c r="E2886" s="4" t="s">
        <v>27</v>
      </c>
      <c r="F2886" s="4" t="s">
        <v>10</v>
      </c>
    </row>
    <row r="2887" spans="1:9">
      <c r="A2887" t="n">
        <v>32459</v>
      </c>
      <c r="B2887" s="34" t="n">
        <v>45</v>
      </c>
      <c r="C2887" s="7" t="n">
        <v>5</v>
      </c>
      <c r="D2887" s="7" t="n">
        <v>3</v>
      </c>
      <c r="E2887" s="7" t="n">
        <v>6.30000019073486</v>
      </c>
      <c r="F2887" s="7" t="n">
        <v>8000</v>
      </c>
    </row>
    <row r="2888" spans="1:9">
      <c r="A2888" t="s">
        <v>4</v>
      </c>
      <c r="B2888" s="4" t="s">
        <v>5</v>
      </c>
      <c r="C2888" s="4" t="s">
        <v>13</v>
      </c>
      <c r="D2888" s="4" t="s">
        <v>13</v>
      </c>
      <c r="E2888" s="4" t="s">
        <v>27</v>
      </c>
      <c r="F2888" s="4" t="s">
        <v>10</v>
      </c>
    </row>
    <row r="2889" spans="1:9">
      <c r="A2889" t="n">
        <v>32468</v>
      </c>
      <c r="B2889" s="34" t="n">
        <v>45</v>
      </c>
      <c r="C2889" s="7" t="n">
        <v>11</v>
      </c>
      <c r="D2889" s="7" t="n">
        <v>3</v>
      </c>
      <c r="E2889" s="7" t="n">
        <v>43</v>
      </c>
      <c r="F2889" s="7" t="n">
        <v>8000</v>
      </c>
    </row>
    <row r="2890" spans="1:9">
      <c r="A2890" t="s">
        <v>4</v>
      </c>
      <c r="B2890" s="4" t="s">
        <v>5</v>
      </c>
      <c r="C2890" s="4" t="s">
        <v>10</v>
      </c>
      <c r="D2890" s="4" t="s">
        <v>13</v>
      </c>
      <c r="E2890" s="4" t="s">
        <v>6</v>
      </c>
      <c r="F2890" s="4" t="s">
        <v>27</v>
      </c>
      <c r="G2890" s="4" t="s">
        <v>27</v>
      </c>
      <c r="H2890" s="4" t="s">
        <v>27</v>
      </c>
    </row>
    <row r="2891" spans="1:9">
      <c r="A2891" t="n">
        <v>32477</v>
      </c>
      <c r="B2891" s="64" t="n">
        <v>48</v>
      </c>
      <c r="C2891" s="7" t="n">
        <v>7033</v>
      </c>
      <c r="D2891" s="7" t="n">
        <v>0</v>
      </c>
      <c r="E2891" s="7" t="s">
        <v>323</v>
      </c>
      <c r="F2891" s="7" t="n">
        <v>-1</v>
      </c>
      <c r="G2891" s="7" t="n">
        <v>1</v>
      </c>
      <c r="H2891" s="7" t="n">
        <v>0</v>
      </c>
    </row>
    <row r="2892" spans="1:9">
      <c r="A2892" t="s">
        <v>4</v>
      </c>
      <c r="B2892" s="4" t="s">
        <v>5</v>
      </c>
      <c r="C2892" s="4" t="s">
        <v>13</v>
      </c>
      <c r="D2892" s="4" t="s">
        <v>10</v>
      </c>
    </row>
    <row r="2893" spans="1:9">
      <c r="A2893" t="n">
        <v>32504</v>
      </c>
      <c r="B2893" s="40" t="n">
        <v>58</v>
      </c>
      <c r="C2893" s="7" t="n">
        <v>255</v>
      </c>
      <c r="D2893" s="7" t="n">
        <v>0</v>
      </c>
    </row>
    <row r="2894" spans="1:9">
      <c r="A2894" t="s">
        <v>4</v>
      </c>
      <c r="B2894" s="4" t="s">
        <v>5</v>
      </c>
      <c r="C2894" s="4" t="s">
        <v>10</v>
      </c>
    </row>
    <row r="2895" spans="1:9">
      <c r="A2895" t="n">
        <v>32508</v>
      </c>
      <c r="B2895" s="43" t="n">
        <v>16</v>
      </c>
      <c r="C2895" s="7" t="n">
        <v>3000</v>
      </c>
    </row>
    <row r="2896" spans="1:9">
      <c r="A2896" t="s">
        <v>4</v>
      </c>
      <c r="B2896" s="4" t="s">
        <v>5</v>
      </c>
      <c r="C2896" s="4" t="s">
        <v>10</v>
      </c>
      <c r="D2896" s="4" t="s">
        <v>13</v>
      </c>
      <c r="E2896" s="4" t="s">
        <v>6</v>
      </c>
      <c r="F2896" s="4" t="s">
        <v>27</v>
      </c>
      <c r="G2896" s="4" t="s">
        <v>27</v>
      </c>
      <c r="H2896" s="4" t="s">
        <v>27</v>
      </c>
    </row>
    <row r="2897" spans="1:9">
      <c r="A2897" t="n">
        <v>32511</v>
      </c>
      <c r="B2897" s="64" t="n">
        <v>48</v>
      </c>
      <c r="C2897" s="7" t="n">
        <v>7033</v>
      </c>
      <c r="D2897" s="7" t="n">
        <v>0</v>
      </c>
      <c r="E2897" s="7" t="s">
        <v>324</v>
      </c>
      <c r="F2897" s="7" t="n">
        <v>-1</v>
      </c>
      <c r="G2897" s="7" t="n">
        <v>1</v>
      </c>
      <c r="H2897" s="7" t="n">
        <v>0</v>
      </c>
    </row>
    <row r="2898" spans="1:9">
      <c r="A2898" t="s">
        <v>4</v>
      </c>
      <c r="B2898" s="4" t="s">
        <v>5</v>
      </c>
      <c r="C2898" s="4" t="s">
        <v>13</v>
      </c>
      <c r="D2898" s="4" t="s">
        <v>10</v>
      </c>
    </row>
    <row r="2899" spans="1:9">
      <c r="A2899" t="n">
        <v>32538</v>
      </c>
      <c r="B2899" s="34" t="n">
        <v>45</v>
      </c>
      <c r="C2899" s="7" t="n">
        <v>7</v>
      </c>
      <c r="D2899" s="7" t="n">
        <v>255</v>
      </c>
    </row>
    <row r="2900" spans="1:9">
      <c r="A2900" t="s">
        <v>4</v>
      </c>
      <c r="B2900" s="4" t="s">
        <v>5</v>
      </c>
      <c r="C2900" s="4" t="s">
        <v>13</v>
      </c>
      <c r="D2900" s="4" t="s">
        <v>10</v>
      </c>
      <c r="E2900" s="4" t="s">
        <v>27</v>
      </c>
    </row>
    <row r="2901" spans="1:9">
      <c r="A2901" t="n">
        <v>32542</v>
      </c>
      <c r="B2901" s="40" t="n">
        <v>58</v>
      </c>
      <c r="C2901" s="7" t="n">
        <v>101</v>
      </c>
      <c r="D2901" s="7" t="n">
        <v>500</v>
      </c>
      <c r="E2901" s="7" t="n">
        <v>1</v>
      </c>
    </row>
    <row r="2902" spans="1:9">
      <c r="A2902" t="s">
        <v>4</v>
      </c>
      <c r="B2902" s="4" t="s">
        <v>5</v>
      </c>
      <c r="C2902" s="4" t="s">
        <v>13</v>
      </c>
      <c r="D2902" s="4" t="s">
        <v>10</v>
      </c>
    </row>
    <row r="2903" spans="1:9">
      <c r="A2903" t="n">
        <v>32550</v>
      </c>
      <c r="B2903" s="40" t="n">
        <v>58</v>
      </c>
      <c r="C2903" s="7" t="n">
        <v>254</v>
      </c>
      <c r="D2903" s="7" t="n">
        <v>0</v>
      </c>
    </row>
    <row r="2904" spans="1:9">
      <c r="A2904" t="s">
        <v>4</v>
      </c>
      <c r="B2904" s="4" t="s">
        <v>5</v>
      </c>
      <c r="C2904" s="4" t="s">
        <v>13</v>
      </c>
      <c r="D2904" s="4" t="s">
        <v>13</v>
      </c>
      <c r="E2904" s="4" t="s">
        <v>27</v>
      </c>
      <c r="F2904" s="4" t="s">
        <v>27</v>
      </c>
      <c r="G2904" s="4" t="s">
        <v>27</v>
      </c>
      <c r="H2904" s="4" t="s">
        <v>10</v>
      </c>
    </row>
    <row r="2905" spans="1:9">
      <c r="A2905" t="n">
        <v>32554</v>
      </c>
      <c r="B2905" s="34" t="n">
        <v>45</v>
      </c>
      <c r="C2905" s="7" t="n">
        <v>2</v>
      </c>
      <c r="D2905" s="7" t="n">
        <v>3</v>
      </c>
      <c r="E2905" s="7" t="n">
        <v>-226.660003662109</v>
      </c>
      <c r="F2905" s="7" t="n">
        <v>46.5800018310547</v>
      </c>
      <c r="G2905" s="7" t="n">
        <v>-91.0800018310547</v>
      </c>
      <c r="H2905" s="7" t="n">
        <v>0</v>
      </c>
    </row>
    <row r="2906" spans="1:9">
      <c r="A2906" t="s">
        <v>4</v>
      </c>
      <c r="B2906" s="4" t="s">
        <v>5</v>
      </c>
      <c r="C2906" s="4" t="s">
        <v>13</v>
      </c>
      <c r="D2906" s="4" t="s">
        <v>13</v>
      </c>
      <c r="E2906" s="4" t="s">
        <v>27</v>
      </c>
      <c r="F2906" s="4" t="s">
        <v>27</v>
      </c>
      <c r="G2906" s="4" t="s">
        <v>27</v>
      </c>
      <c r="H2906" s="4" t="s">
        <v>10</v>
      </c>
      <c r="I2906" s="4" t="s">
        <v>13</v>
      </c>
    </row>
    <row r="2907" spans="1:9">
      <c r="A2907" t="n">
        <v>32571</v>
      </c>
      <c r="B2907" s="34" t="n">
        <v>45</v>
      </c>
      <c r="C2907" s="7" t="n">
        <v>4</v>
      </c>
      <c r="D2907" s="7" t="n">
        <v>3</v>
      </c>
      <c r="E2907" s="7" t="n">
        <v>4.15999984741211</v>
      </c>
      <c r="F2907" s="7" t="n">
        <v>357.929992675781</v>
      </c>
      <c r="G2907" s="7" t="n">
        <v>0</v>
      </c>
      <c r="H2907" s="7" t="n">
        <v>0</v>
      </c>
      <c r="I2907" s="7" t="n">
        <v>0</v>
      </c>
    </row>
    <row r="2908" spans="1:9">
      <c r="A2908" t="s">
        <v>4</v>
      </c>
      <c r="B2908" s="4" t="s">
        <v>5</v>
      </c>
      <c r="C2908" s="4" t="s">
        <v>13</v>
      </c>
      <c r="D2908" s="4" t="s">
        <v>13</v>
      </c>
      <c r="E2908" s="4" t="s">
        <v>27</v>
      </c>
      <c r="F2908" s="4" t="s">
        <v>10</v>
      </c>
    </row>
    <row r="2909" spans="1:9">
      <c r="A2909" t="n">
        <v>32589</v>
      </c>
      <c r="B2909" s="34" t="n">
        <v>45</v>
      </c>
      <c r="C2909" s="7" t="n">
        <v>5</v>
      </c>
      <c r="D2909" s="7" t="n">
        <v>3</v>
      </c>
      <c r="E2909" s="7" t="n">
        <v>6.30000019073486</v>
      </c>
      <c r="F2909" s="7" t="n">
        <v>0</v>
      </c>
    </row>
    <row r="2910" spans="1:9">
      <c r="A2910" t="s">
        <v>4</v>
      </c>
      <c r="B2910" s="4" t="s">
        <v>5</v>
      </c>
      <c r="C2910" s="4" t="s">
        <v>13</v>
      </c>
      <c r="D2910" s="4" t="s">
        <v>13</v>
      </c>
      <c r="E2910" s="4" t="s">
        <v>27</v>
      </c>
      <c r="F2910" s="4" t="s">
        <v>10</v>
      </c>
    </row>
    <row r="2911" spans="1:9">
      <c r="A2911" t="n">
        <v>32598</v>
      </c>
      <c r="B2911" s="34" t="n">
        <v>45</v>
      </c>
      <c r="C2911" s="7" t="n">
        <v>11</v>
      </c>
      <c r="D2911" s="7" t="n">
        <v>3</v>
      </c>
      <c r="E2911" s="7" t="n">
        <v>43</v>
      </c>
      <c r="F2911" s="7" t="n">
        <v>0</v>
      </c>
    </row>
    <row r="2912" spans="1:9">
      <c r="A2912" t="s">
        <v>4</v>
      </c>
      <c r="B2912" s="4" t="s">
        <v>5</v>
      </c>
      <c r="C2912" s="4" t="s">
        <v>13</v>
      </c>
      <c r="D2912" s="4" t="s">
        <v>13</v>
      </c>
      <c r="E2912" s="4" t="s">
        <v>27</v>
      </c>
      <c r="F2912" s="4" t="s">
        <v>27</v>
      </c>
      <c r="G2912" s="4" t="s">
        <v>27</v>
      </c>
      <c r="H2912" s="4" t="s">
        <v>10</v>
      </c>
    </row>
    <row r="2913" spans="1:9">
      <c r="A2913" t="n">
        <v>32607</v>
      </c>
      <c r="B2913" s="34" t="n">
        <v>45</v>
      </c>
      <c r="C2913" s="7" t="n">
        <v>2</v>
      </c>
      <c r="D2913" s="7" t="n">
        <v>3</v>
      </c>
      <c r="E2913" s="7" t="n">
        <v>-178.470001220703</v>
      </c>
      <c r="F2913" s="7" t="n">
        <v>33.4199981689453</v>
      </c>
      <c r="G2913" s="7" t="n">
        <v>-81</v>
      </c>
      <c r="H2913" s="7" t="n">
        <v>9000</v>
      </c>
    </row>
    <row r="2914" spans="1:9">
      <c r="A2914" t="s">
        <v>4</v>
      </c>
      <c r="B2914" s="4" t="s">
        <v>5</v>
      </c>
      <c r="C2914" s="4" t="s">
        <v>13</v>
      </c>
      <c r="D2914" s="4" t="s">
        <v>13</v>
      </c>
      <c r="E2914" s="4" t="s">
        <v>27</v>
      </c>
      <c r="F2914" s="4" t="s">
        <v>27</v>
      </c>
      <c r="G2914" s="4" t="s">
        <v>27</v>
      </c>
      <c r="H2914" s="4" t="s">
        <v>10</v>
      </c>
      <c r="I2914" s="4" t="s">
        <v>13</v>
      </c>
    </row>
    <row r="2915" spans="1:9">
      <c r="A2915" t="n">
        <v>32624</v>
      </c>
      <c r="B2915" s="34" t="n">
        <v>45</v>
      </c>
      <c r="C2915" s="7" t="n">
        <v>4</v>
      </c>
      <c r="D2915" s="7" t="n">
        <v>3</v>
      </c>
      <c r="E2915" s="7" t="n">
        <v>352.079986572266</v>
      </c>
      <c r="F2915" s="7" t="n">
        <v>272.160003662109</v>
      </c>
      <c r="G2915" s="7" t="n">
        <v>0</v>
      </c>
      <c r="H2915" s="7" t="n">
        <v>9000</v>
      </c>
      <c r="I2915" s="7" t="n">
        <v>1</v>
      </c>
    </row>
    <row r="2916" spans="1:9">
      <c r="A2916" t="s">
        <v>4</v>
      </c>
      <c r="B2916" s="4" t="s">
        <v>5</v>
      </c>
      <c r="C2916" s="4" t="s">
        <v>13</v>
      </c>
      <c r="D2916" s="4" t="s">
        <v>13</v>
      </c>
      <c r="E2916" s="4" t="s">
        <v>27</v>
      </c>
      <c r="F2916" s="4" t="s">
        <v>10</v>
      </c>
    </row>
    <row r="2917" spans="1:9">
      <c r="A2917" t="n">
        <v>32642</v>
      </c>
      <c r="B2917" s="34" t="n">
        <v>45</v>
      </c>
      <c r="C2917" s="7" t="n">
        <v>5</v>
      </c>
      <c r="D2917" s="7" t="n">
        <v>3</v>
      </c>
      <c r="E2917" s="7" t="n">
        <v>6.30000019073486</v>
      </c>
      <c r="F2917" s="7" t="n">
        <v>9000</v>
      </c>
    </row>
    <row r="2918" spans="1:9">
      <c r="A2918" t="s">
        <v>4</v>
      </c>
      <c r="B2918" s="4" t="s">
        <v>5</v>
      </c>
      <c r="C2918" s="4" t="s">
        <v>13</v>
      </c>
      <c r="D2918" s="4" t="s">
        <v>13</v>
      </c>
      <c r="E2918" s="4" t="s">
        <v>27</v>
      </c>
      <c r="F2918" s="4" t="s">
        <v>10</v>
      </c>
    </row>
    <row r="2919" spans="1:9">
      <c r="A2919" t="n">
        <v>32651</v>
      </c>
      <c r="B2919" s="34" t="n">
        <v>45</v>
      </c>
      <c r="C2919" s="7" t="n">
        <v>11</v>
      </c>
      <c r="D2919" s="7" t="n">
        <v>3</v>
      </c>
      <c r="E2919" s="7" t="n">
        <v>43</v>
      </c>
      <c r="F2919" s="7" t="n">
        <v>9000</v>
      </c>
    </row>
    <row r="2920" spans="1:9">
      <c r="A2920" t="s">
        <v>4</v>
      </c>
      <c r="B2920" s="4" t="s">
        <v>5</v>
      </c>
      <c r="C2920" s="4" t="s">
        <v>13</v>
      </c>
      <c r="D2920" s="4" t="s">
        <v>10</v>
      </c>
    </row>
    <row r="2921" spans="1:9">
      <c r="A2921" t="n">
        <v>32660</v>
      </c>
      <c r="B2921" s="40" t="n">
        <v>58</v>
      </c>
      <c r="C2921" s="7" t="n">
        <v>255</v>
      </c>
      <c r="D2921" s="7" t="n">
        <v>0</v>
      </c>
    </row>
    <row r="2922" spans="1:9">
      <c r="A2922" t="s">
        <v>4</v>
      </c>
      <c r="B2922" s="4" t="s">
        <v>5</v>
      </c>
      <c r="C2922" s="4" t="s">
        <v>13</v>
      </c>
      <c r="D2922" s="4" t="s">
        <v>10</v>
      </c>
    </row>
    <row r="2923" spans="1:9">
      <c r="A2923" t="n">
        <v>32664</v>
      </c>
      <c r="B2923" s="34" t="n">
        <v>45</v>
      </c>
      <c r="C2923" s="7" t="n">
        <v>7</v>
      </c>
      <c r="D2923" s="7" t="n">
        <v>255</v>
      </c>
    </row>
    <row r="2924" spans="1:9">
      <c r="A2924" t="s">
        <v>4</v>
      </c>
      <c r="B2924" s="4" t="s">
        <v>5</v>
      </c>
      <c r="C2924" s="4" t="s">
        <v>13</v>
      </c>
      <c r="D2924" s="4" t="s">
        <v>10</v>
      </c>
      <c r="E2924" s="4" t="s">
        <v>27</v>
      </c>
    </row>
    <row r="2925" spans="1:9">
      <c r="A2925" t="n">
        <v>32668</v>
      </c>
      <c r="B2925" s="40" t="n">
        <v>58</v>
      </c>
      <c r="C2925" s="7" t="n">
        <v>101</v>
      </c>
      <c r="D2925" s="7" t="n">
        <v>500</v>
      </c>
      <c r="E2925" s="7" t="n">
        <v>1</v>
      </c>
    </row>
    <row r="2926" spans="1:9">
      <c r="A2926" t="s">
        <v>4</v>
      </c>
      <c r="B2926" s="4" t="s">
        <v>5</v>
      </c>
      <c r="C2926" s="4" t="s">
        <v>13</v>
      </c>
      <c r="D2926" s="4" t="s">
        <v>10</v>
      </c>
    </row>
    <row r="2927" spans="1:9">
      <c r="A2927" t="n">
        <v>32676</v>
      </c>
      <c r="B2927" s="40" t="n">
        <v>58</v>
      </c>
      <c r="C2927" s="7" t="n">
        <v>254</v>
      </c>
      <c r="D2927" s="7" t="n">
        <v>0</v>
      </c>
    </row>
    <row r="2928" spans="1:9">
      <c r="A2928" t="s">
        <v>4</v>
      </c>
      <c r="B2928" s="4" t="s">
        <v>5</v>
      </c>
      <c r="C2928" s="4" t="s">
        <v>13</v>
      </c>
      <c r="D2928" s="4" t="s">
        <v>13</v>
      </c>
      <c r="E2928" s="4" t="s">
        <v>27</v>
      </c>
      <c r="F2928" s="4" t="s">
        <v>27</v>
      </c>
      <c r="G2928" s="4" t="s">
        <v>27</v>
      </c>
      <c r="H2928" s="4" t="s">
        <v>10</v>
      </c>
    </row>
    <row r="2929" spans="1:9">
      <c r="A2929" t="n">
        <v>32680</v>
      </c>
      <c r="B2929" s="34" t="n">
        <v>45</v>
      </c>
      <c r="C2929" s="7" t="n">
        <v>2</v>
      </c>
      <c r="D2929" s="7" t="n">
        <v>3</v>
      </c>
      <c r="E2929" s="7" t="n">
        <v>234.199996948242</v>
      </c>
      <c r="F2929" s="7" t="n">
        <v>30.7299995422363</v>
      </c>
      <c r="G2929" s="7" t="n">
        <v>-19.9400005340576</v>
      </c>
      <c r="H2929" s="7" t="n">
        <v>0</v>
      </c>
    </row>
    <row r="2930" spans="1:9">
      <c r="A2930" t="s">
        <v>4</v>
      </c>
      <c r="B2930" s="4" t="s">
        <v>5</v>
      </c>
      <c r="C2930" s="4" t="s">
        <v>13</v>
      </c>
      <c r="D2930" s="4" t="s">
        <v>13</v>
      </c>
      <c r="E2930" s="4" t="s">
        <v>27</v>
      </c>
      <c r="F2930" s="4" t="s">
        <v>27</v>
      </c>
      <c r="G2930" s="4" t="s">
        <v>27</v>
      </c>
      <c r="H2930" s="4" t="s">
        <v>10</v>
      </c>
      <c r="I2930" s="4" t="s">
        <v>13</v>
      </c>
    </row>
    <row r="2931" spans="1:9">
      <c r="A2931" t="n">
        <v>32697</v>
      </c>
      <c r="B2931" s="34" t="n">
        <v>45</v>
      </c>
      <c r="C2931" s="7" t="n">
        <v>4</v>
      </c>
      <c r="D2931" s="7" t="n">
        <v>3</v>
      </c>
      <c r="E2931" s="7" t="n">
        <v>351.899993896484</v>
      </c>
      <c r="F2931" s="7" t="n">
        <v>84.5400009155273</v>
      </c>
      <c r="G2931" s="7" t="n">
        <v>0</v>
      </c>
      <c r="H2931" s="7" t="n">
        <v>0</v>
      </c>
      <c r="I2931" s="7" t="n">
        <v>0</v>
      </c>
    </row>
    <row r="2932" spans="1:9">
      <c r="A2932" t="s">
        <v>4</v>
      </c>
      <c r="B2932" s="4" t="s">
        <v>5</v>
      </c>
      <c r="C2932" s="4" t="s">
        <v>13</v>
      </c>
      <c r="D2932" s="4" t="s">
        <v>13</v>
      </c>
      <c r="E2932" s="4" t="s">
        <v>27</v>
      </c>
      <c r="F2932" s="4" t="s">
        <v>10</v>
      </c>
    </row>
    <row r="2933" spans="1:9">
      <c r="A2933" t="n">
        <v>32715</v>
      </c>
      <c r="B2933" s="34" t="n">
        <v>45</v>
      </c>
      <c r="C2933" s="7" t="n">
        <v>5</v>
      </c>
      <c r="D2933" s="7" t="n">
        <v>3</v>
      </c>
      <c r="E2933" s="7" t="n">
        <v>14</v>
      </c>
      <c r="F2933" s="7" t="n">
        <v>0</v>
      </c>
    </row>
    <row r="2934" spans="1:9">
      <c r="A2934" t="s">
        <v>4</v>
      </c>
      <c r="B2934" s="4" t="s">
        <v>5</v>
      </c>
      <c r="C2934" s="4" t="s">
        <v>13</v>
      </c>
      <c r="D2934" s="4" t="s">
        <v>13</v>
      </c>
      <c r="E2934" s="4" t="s">
        <v>27</v>
      </c>
      <c r="F2934" s="4" t="s">
        <v>10</v>
      </c>
    </row>
    <row r="2935" spans="1:9">
      <c r="A2935" t="n">
        <v>32724</v>
      </c>
      <c r="B2935" s="34" t="n">
        <v>45</v>
      </c>
      <c r="C2935" s="7" t="n">
        <v>11</v>
      </c>
      <c r="D2935" s="7" t="n">
        <v>3</v>
      </c>
      <c r="E2935" s="7" t="n">
        <v>45.9000015258789</v>
      </c>
      <c r="F2935" s="7" t="n">
        <v>0</v>
      </c>
    </row>
    <row r="2936" spans="1:9">
      <c r="A2936" t="s">
        <v>4</v>
      </c>
      <c r="B2936" s="4" t="s">
        <v>5</v>
      </c>
      <c r="C2936" s="4" t="s">
        <v>13</v>
      </c>
      <c r="D2936" s="4" t="s">
        <v>13</v>
      </c>
      <c r="E2936" s="4" t="s">
        <v>27</v>
      </c>
      <c r="F2936" s="4" t="s">
        <v>27</v>
      </c>
      <c r="G2936" s="4" t="s">
        <v>27</v>
      </c>
      <c r="H2936" s="4" t="s">
        <v>10</v>
      </c>
    </row>
    <row r="2937" spans="1:9">
      <c r="A2937" t="n">
        <v>32733</v>
      </c>
      <c r="B2937" s="34" t="n">
        <v>45</v>
      </c>
      <c r="C2937" s="7" t="n">
        <v>2</v>
      </c>
      <c r="D2937" s="7" t="n">
        <v>3</v>
      </c>
      <c r="E2937" s="7" t="n">
        <v>234.199996948242</v>
      </c>
      <c r="F2937" s="7" t="n">
        <v>32.5499992370605</v>
      </c>
      <c r="G2937" s="7" t="n">
        <v>-19.9400005340576</v>
      </c>
      <c r="H2937" s="7" t="n">
        <v>7000</v>
      </c>
    </row>
    <row r="2938" spans="1:9">
      <c r="A2938" t="s">
        <v>4</v>
      </c>
      <c r="B2938" s="4" t="s">
        <v>5</v>
      </c>
      <c r="C2938" s="4" t="s">
        <v>13</v>
      </c>
      <c r="D2938" s="4" t="s">
        <v>13</v>
      </c>
      <c r="E2938" s="4" t="s">
        <v>27</v>
      </c>
      <c r="F2938" s="4" t="s">
        <v>27</v>
      </c>
      <c r="G2938" s="4" t="s">
        <v>27</v>
      </c>
      <c r="H2938" s="4" t="s">
        <v>10</v>
      </c>
      <c r="I2938" s="4" t="s">
        <v>13</v>
      </c>
    </row>
    <row r="2939" spans="1:9">
      <c r="A2939" t="n">
        <v>32750</v>
      </c>
      <c r="B2939" s="34" t="n">
        <v>45</v>
      </c>
      <c r="C2939" s="7" t="n">
        <v>4</v>
      </c>
      <c r="D2939" s="7" t="n">
        <v>3</v>
      </c>
      <c r="E2939" s="7" t="n">
        <v>344.709991455078</v>
      </c>
      <c r="F2939" s="7" t="n">
        <v>137.720001220703</v>
      </c>
      <c r="G2939" s="7" t="n">
        <v>0</v>
      </c>
      <c r="H2939" s="7" t="n">
        <v>7000</v>
      </c>
      <c r="I2939" s="7" t="n">
        <v>1</v>
      </c>
    </row>
    <row r="2940" spans="1:9">
      <c r="A2940" t="s">
        <v>4</v>
      </c>
      <c r="B2940" s="4" t="s">
        <v>5</v>
      </c>
      <c r="C2940" s="4" t="s">
        <v>13</v>
      </c>
      <c r="D2940" s="4" t="s">
        <v>13</v>
      </c>
      <c r="E2940" s="4" t="s">
        <v>27</v>
      </c>
      <c r="F2940" s="4" t="s">
        <v>10</v>
      </c>
    </row>
    <row r="2941" spans="1:9">
      <c r="A2941" t="n">
        <v>32768</v>
      </c>
      <c r="B2941" s="34" t="n">
        <v>45</v>
      </c>
      <c r="C2941" s="7" t="n">
        <v>5</v>
      </c>
      <c r="D2941" s="7" t="n">
        <v>3</v>
      </c>
      <c r="E2941" s="7" t="n">
        <v>14</v>
      </c>
      <c r="F2941" s="7" t="n">
        <v>7000</v>
      </c>
    </row>
    <row r="2942" spans="1:9">
      <c r="A2942" t="s">
        <v>4</v>
      </c>
      <c r="B2942" s="4" t="s">
        <v>5</v>
      </c>
      <c r="C2942" s="4" t="s">
        <v>13</v>
      </c>
      <c r="D2942" s="4" t="s">
        <v>13</v>
      </c>
      <c r="E2942" s="4" t="s">
        <v>27</v>
      </c>
      <c r="F2942" s="4" t="s">
        <v>10</v>
      </c>
    </row>
    <row r="2943" spans="1:9">
      <c r="A2943" t="n">
        <v>32777</v>
      </c>
      <c r="B2943" s="34" t="n">
        <v>45</v>
      </c>
      <c r="C2943" s="7" t="n">
        <v>11</v>
      </c>
      <c r="D2943" s="7" t="n">
        <v>3</v>
      </c>
      <c r="E2943" s="7" t="n">
        <v>45.9000015258789</v>
      </c>
      <c r="F2943" s="7" t="n">
        <v>7000</v>
      </c>
    </row>
    <row r="2944" spans="1:9">
      <c r="A2944" t="s">
        <v>4</v>
      </c>
      <c r="B2944" s="4" t="s">
        <v>5</v>
      </c>
      <c r="C2944" s="4" t="s">
        <v>13</v>
      </c>
      <c r="D2944" s="4" t="s">
        <v>10</v>
      </c>
    </row>
    <row r="2945" spans="1:9">
      <c r="A2945" t="n">
        <v>32786</v>
      </c>
      <c r="B2945" s="40" t="n">
        <v>58</v>
      </c>
      <c r="C2945" s="7" t="n">
        <v>255</v>
      </c>
      <c r="D2945" s="7" t="n">
        <v>0</v>
      </c>
    </row>
    <row r="2946" spans="1:9">
      <c r="A2946" t="s">
        <v>4</v>
      </c>
      <c r="B2946" s="4" t="s">
        <v>5</v>
      </c>
      <c r="C2946" s="4" t="s">
        <v>10</v>
      </c>
      <c r="D2946" s="4" t="s">
        <v>10</v>
      </c>
      <c r="E2946" s="4" t="s">
        <v>6</v>
      </c>
      <c r="F2946" s="4" t="s">
        <v>13</v>
      </c>
      <c r="G2946" s="4" t="s">
        <v>10</v>
      </c>
    </row>
    <row r="2947" spans="1:9">
      <c r="A2947" t="n">
        <v>32790</v>
      </c>
      <c r="B2947" s="74" t="n">
        <v>80</v>
      </c>
      <c r="C2947" s="7" t="n">
        <v>340</v>
      </c>
      <c r="D2947" s="7" t="n">
        <v>82</v>
      </c>
      <c r="E2947" s="7" t="s">
        <v>335</v>
      </c>
      <c r="F2947" s="7" t="n">
        <v>0</v>
      </c>
      <c r="G2947" s="7" t="n">
        <v>0</v>
      </c>
    </row>
    <row r="2948" spans="1:9">
      <c r="A2948" t="s">
        <v>4</v>
      </c>
      <c r="B2948" s="4" t="s">
        <v>5</v>
      </c>
      <c r="C2948" s="4" t="s">
        <v>10</v>
      </c>
    </row>
    <row r="2949" spans="1:9">
      <c r="A2949" t="n">
        <v>32811</v>
      </c>
      <c r="B2949" s="43" t="n">
        <v>16</v>
      </c>
      <c r="C2949" s="7" t="n">
        <v>4000</v>
      </c>
    </row>
    <row r="2950" spans="1:9">
      <c r="A2950" t="s">
        <v>4</v>
      </c>
      <c r="B2950" s="4" t="s">
        <v>5</v>
      </c>
      <c r="C2950" s="4" t="s">
        <v>13</v>
      </c>
      <c r="D2950" s="4" t="s">
        <v>10</v>
      </c>
    </row>
    <row r="2951" spans="1:9">
      <c r="A2951" t="n">
        <v>32814</v>
      </c>
      <c r="B2951" s="34" t="n">
        <v>45</v>
      </c>
      <c r="C2951" s="7" t="n">
        <v>7</v>
      </c>
      <c r="D2951" s="7" t="n">
        <v>255</v>
      </c>
    </row>
    <row r="2952" spans="1:9">
      <c r="A2952" t="s">
        <v>4</v>
      </c>
      <c r="B2952" s="4" t="s">
        <v>5</v>
      </c>
      <c r="C2952" s="4" t="s">
        <v>13</v>
      </c>
      <c r="D2952" s="4" t="s">
        <v>10</v>
      </c>
      <c r="E2952" s="4" t="s">
        <v>27</v>
      </c>
    </row>
    <row r="2953" spans="1:9">
      <c r="A2953" t="n">
        <v>32818</v>
      </c>
      <c r="B2953" s="40" t="n">
        <v>58</v>
      </c>
      <c r="C2953" s="7" t="n">
        <v>101</v>
      </c>
      <c r="D2953" s="7" t="n">
        <v>500</v>
      </c>
      <c r="E2953" s="7" t="n">
        <v>1</v>
      </c>
    </row>
    <row r="2954" spans="1:9">
      <c r="A2954" t="s">
        <v>4</v>
      </c>
      <c r="B2954" s="4" t="s">
        <v>5</v>
      </c>
      <c r="C2954" s="4" t="s">
        <v>13</v>
      </c>
      <c r="D2954" s="4" t="s">
        <v>10</v>
      </c>
    </row>
    <row r="2955" spans="1:9">
      <c r="A2955" t="n">
        <v>32826</v>
      </c>
      <c r="B2955" s="40" t="n">
        <v>58</v>
      </c>
      <c r="C2955" s="7" t="n">
        <v>254</v>
      </c>
      <c r="D2955" s="7" t="n">
        <v>0</v>
      </c>
    </row>
    <row r="2956" spans="1:9">
      <c r="A2956" t="s">
        <v>4</v>
      </c>
      <c r="B2956" s="4" t="s">
        <v>5</v>
      </c>
      <c r="C2956" s="4" t="s">
        <v>13</v>
      </c>
      <c r="D2956" s="4" t="s">
        <v>13</v>
      </c>
      <c r="E2956" s="4" t="s">
        <v>27</v>
      </c>
      <c r="F2956" s="4" t="s">
        <v>27</v>
      </c>
      <c r="G2956" s="4" t="s">
        <v>27</v>
      </c>
      <c r="H2956" s="4" t="s">
        <v>10</v>
      </c>
    </row>
    <row r="2957" spans="1:9">
      <c r="A2957" t="n">
        <v>32830</v>
      </c>
      <c r="B2957" s="34" t="n">
        <v>45</v>
      </c>
      <c r="C2957" s="7" t="n">
        <v>2</v>
      </c>
      <c r="D2957" s="7" t="n">
        <v>3</v>
      </c>
      <c r="E2957" s="7" t="n">
        <v>-226.339996337891</v>
      </c>
      <c r="F2957" s="7" t="n">
        <v>37.5999984741211</v>
      </c>
      <c r="G2957" s="7" t="n">
        <v>-215.429992675781</v>
      </c>
      <c r="H2957" s="7" t="n">
        <v>0</v>
      </c>
    </row>
    <row r="2958" spans="1:9">
      <c r="A2958" t="s">
        <v>4</v>
      </c>
      <c r="B2958" s="4" t="s">
        <v>5</v>
      </c>
      <c r="C2958" s="4" t="s">
        <v>13</v>
      </c>
      <c r="D2958" s="4" t="s">
        <v>13</v>
      </c>
      <c r="E2958" s="4" t="s">
        <v>27</v>
      </c>
      <c r="F2958" s="4" t="s">
        <v>27</v>
      </c>
      <c r="G2958" s="4" t="s">
        <v>27</v>
      </c>
      <c r="H2958" s="4" t="s">
        <v>10</v>
      </c>
      <c r="I2958" s="4" t="s">
        <v>13</v>
      </c>
    </row>
    <row r="2959" spans="1:9">
      <c r="A2959" t="n">
        <v>32847</v>
      </c>
      <c r="B2959" s="34" t="n">
        <v>45</v>
      </c>
      <c r="C2959" s="7" t="n">
        <v>4</v>
      </c>
      <c r="D2959" s="7" t="n">
        <v>3</v>
      </c>
      <c r="E2959" s="7" t="n">
        <v>5.96000003814697</v>
      </c>
      <c r="F2959" s="7" t="n">
        <v>238.350006103516</v>
      </c>
      <c r="G2959" s="7" t="n">
        <v>0</v>
      </c>
      <c r="H2959" s="7" t="n">
        <v>0</v>
      </c>
      <c r="I2959" s="7" t="n">
        <v>0</v>
      </c>
    </row>
    <row r="2960" spans="1:9">
      <c r="A2960" t="s">
        <v>4</v>
      </c>
      <c r="B2960" s="4" t="s">
        <v>5</v>
      </c>
      <c r="C2960" s="4" t="s">
        <v>13</v>
      </c>
      <c r="D2960" s="4" t="s">
        <v>13</v>
      </c>
      <c r="E2960" s="4" t="s">
        <v>27</v>
      </c>
      <c r="F2960" s="4" t="s">
        <v>10</v>
      </c>
    </row>
    <row r="2961" spans="1:9">
      <c r="A2961" t="n">
        <v>32865</v>
      </c>
      <c r="B2961" s="34" t="n">
        <v>45</v>
      </c>
      <c r="C2961" s="7" t="n">
        <v>5</v>
      </c>
      <c r="D2961" s="7" t="n">
        <v>3</v>
      </c>
      <c r="E2961" s="7" t="n">
        <v>11.3000001907349</v>
      </c>
      <c r="F2961" s="7" t="n">
        <v>0</v>
      </c>
    </row>
    <row r="2962" spans="1:9">
      <c r="A2962" t="s">
        <v>4</v>
      </c>
      <c r="B2962" s="4" t="s">
        <v>5</v>
      </c>
      <c r="C2962" s="4" t="s">
        <v>13</v>
      </c>
      <c r="D2962" s="4" t="s">
        <v>13</v>
      </c>
      <c r="E2962" s="4" t="s">
        <v>27</v>
      </c>
      <c r="F2962" s="4" t="s">
        <v>10</v>
      </c>
    </row>
    <row r="2963" spans="1:9">
      <c r="A2963" t="n">
        <v>32874</v>
      </c>
      <c r="B2963" s="34" t="n">
        <v>45</v>
      </c>
      <c r="C2963" s="7" t="n">
        <v>11</v>
      </c>
      <c r="D2963" s="7" t="n">
        <v>3</v>
      </c>
      <c r="E2963" s="7" t="n">
        <v>35</v>
      </c>
      <c r="F2963" s="7" t="n">
        <v>0</v>
      </c>
    </row>
    <row r="2964" spans="1:9">
      <c r="A2964" t="s">
        <v>4</v>
      </c>
      <c r="B2964" s="4" t="s">
        <v>5</v>
      </c>
      <c r="C2964" s="4" t="s">
        <v>13</v>
      </c>
      <c r="D2964" s="4" t="s">
        <v>13</v>
      </c>
      <c r="E2964" s="4" t="s">
        <v>27</v>
      </c>
      <c r="F2964" s="4" t="s">
        <v>27</v>
      </c>
      <c r="G2964" s="4" t="s">
        <v>27</v>
      </c>
      <c r="H2964" s="4" t="s">
        <v>10</v>
      </c>
      <c r="I2964" s="4" t="s">
        <v>13</v>
      </c>
    </row>
    <row r="2965" spans="1:9">
      <c r="A2965" t="n">
        <v>32883</v>
      </c>
      <c r="B2965" s="34" t="n">
        <v>45</v>
      </c>
      <c r="C2965" s="7" t="n">
        <v>4</v>
      </c>
      <c r="D2965" s="7" t="n">
        <v>3</v>
      </c>
      <c r="E2965" s="7" t="n">
        <v>5.96000003814697</v>
      </c>
      <c r="F2965" s="7" t="n">
        <v>190.490005493164</v>
      </c>
      <c r="G2965" s="7" t="n">
        <v>0</v>
      </c>
      <c r="H2965" s="7" t="n">
        <v>30000</v>
      </c>
      <c r="I2965" s="7" t="n">
        <v>1</v>
      </c>
    </row>
    <row r="2966" spans="1:9">
      <c r="A2966" t="s">
        <v>4</v>
      </c>
      <c r="B2966" s="4" t="s">
        <v>5</v>
      </c>
      <c r="C2966" s="4" t="s">
        <v>10</v>
      </c>
      <c r="D2966" s="4" t="s">
        <v>27</v>
      </c>
      <c r="E2966" s="4" t="s">
        <v>27</v>
      </c>
      <c r="F2966" s="4" t="s">
        <v>27</v>
      </c>
      <c r="G2966" s="4" t="s">
        <v>27</v>
      </c>
    </row>
    <row r="2967" spans="1:9">
      <c r="A2967" t="n">
        <v>32901</v>
      </c>
      <c r="B2967" s="57" t="n">
        <v>46</v>
      </c>
      <c r="C2967" s="7" t="n">
        <v>0</v>
      </c>
      <c r="D2967" s="7" t="n">
        <v>-223.139999389648</v>
      </c>
      <c r="E2967" s="7" t="n">
        <v>34.4500007629395</v>
      </c>
      <c r="F2967" s="7" t="n">
        <v>-211.559997558594</v>
      </c>
      <c r="G2967" s="7" t="n">
        <v>351.799987792969</v>
      </c>
    </row>
    <row r="2968" spans="1:9">
      <c r="A2968" t="s">
        <v>4</v>
      </c>
      <c r="B2968" s="4" t="s">
        <v>5</v>
      </c>
      <c r="C2968" s="4" t="s">
        <v>10</v>
      </c>
      <c r="D2968" s="4" t="s">
        <v>27</v>
      </c>
      <c r="E2968" s="4" t="s">
        <v>27</v>
      </c>
      <c r="F2968" s="4" t="s">
        <v>27</v>
      </c>
      <c r="G2968" s="4" t="s">
        <v>27</v>
      </c>
    </row>
    <row r="2969" spans="1:9">
      <c r="A2969" t="n">
        <v>32920</v>
      </c>
      <c r="B2969" s="57" t="n">
        <v>46</v>
      </c>
      <c r="C2969" s="7" t="n">
        <v>61489</v>
      </c>
      <c r="D2969" s="7" t="n">
        <v>-223.279998779297</v>
      </c>
      <c r="E2969" s="7" t="n">
        <v>34.4500007629395</v>
      </c>
      <c r="F2969" s="7" t="n">
        <v>-213.149993896484</v>
      </c>
      <c r="G2969" s="7" t="n">
        <v>28.8999996185303</v>
      </c>
    </row>
    <row r="2970" spans="1:9">
      <c r="A2970" t="s">
        <v>4</v>
      </c>
      <c r="B2970" s="4" t="s">
        <v>5</v>
      </c>
      <c r="C2970" s="4" t="s">
        <v>10</v>
      </c>
      <c r="D2970" s="4" t="s">
        <v>27</v>
      </c>
      <c r="E2970" s="4" t="s">
        <v>27</v>
      </c>
      <c r="F2970" s="4" t="s">
        <v>27</v>
      </c>
      <c r="G2970" s="4" t="s">
        <v>27</v>
      </c>
    </row>
    <row r="2971" spans="1:9">
      <c r="A2971" t="n">
        <v>32939</v>
      </c>
      <c r="B2971" s="57" t="n">
        <v>46</v>
      </c>
      <c r="C2971" s="7" t="n">
        <v>61490</v>
      </c>
      <c r="D2971" s="7" t="n">
        <v>-221.789993286133</v>
      </c>
      <c r="E2971" s="7" t="n">
        <v>34.4500007629395</v>
      </c>
      <c r="F2971" s="7" t="n">
        <v>-212.979995727539</v>
      </c>
      <c r="G2971" s="7" t="n">
        <v>358.399993896484</v>
      </c>
    </row>
    <row r="2972" spans="1:9">
      <c r="A2972" t="s">
        <v>4</v>
      </c>
      <c r="B2972" s="4" t="s">
        <v>5</v>
      </c>
      <c r="C2972" s="4" t="s">
        <v>10</v>
      </c>
      <c r="D2972" s="4" t="s">
        <v>27</v>
      </c>
      <c r="E2972" s="4" t="s">
        <v>27</v>
      </c>
      <c r="F2972" s="4" t="s">
        <v>27</v>
      </c>
      <c r="G2972" s="4" t="s">
        <v>27</v>
      </c>
    </row>
    <row r="2973" spans="1:9">
      <c r="A2973" t="n">
        <v>32958</v>
      </c>
      <c r="B2973" s="57" t="n">
        <v>46</v>
      </c>
      <c r="C2973" s="7" t="n">
        <v>61488</v>
      </c>
      <c r="D2973" s="7" t="n">
        <v>-222.429992675781</v>
      </c>
      <c r="E2973" s="7" t="n">
        <v>34.4500007629395</v>
      </c>
      <c r="F2973" s="7" t="n">
        <v>-213.720001220703</v>
      </c>
      <c r="G2973" s="7" t="n">
        <v>3.20000004768372</v>
      </c>
    </row>
    <row r="2974" spans="1:9">
      <c r="A2974" t="s">
        <v>4</v>
      </c>
      <c r="B2974" s="4" t="s">
        <v>5</v>
      </c>
      <c r="C2974" s="4" t="s">
        <v>10</v>
      </c>
      <c r="D2974" s="4" t="s">
        <v>27</v>
      </c>
      <c r="E2974" s="4" t="s">
        <v>27</v>
      </c>
      <c r="F2974" s="4" t="s">
        <v>27</v>
      </c>
      <c r="G2974" s="4" t="s">
        <v>27</v>
      </c>
    </row>
    <row r="2975" spans="1:9">
      <c r="A2975" t="n">
        <v>32977</v>
      </c>
      <c r="B2975" s="57" t="n">
        <v>46</v>
      </c>
      <c r="C2975" s="7" t="n">
        <v>7032</v>
      </c>
      <c r="D2975" s="7" t="n">
        <v>-222.089996337891</v>
      </c>
      <c r="E2975" s="7" t="n">
        <v>34.4500007629395</v>
      </c>
      <c r="F2975" s="7" t="n">
        <v>-211.619995117188</v>
      </c>
      <c r="G2975" s="7" t="n">
        <v>20.3999996185303</v>
      </c>
    </row>
    <row r="2976" spans="1:9">
      <c r="A2976" t="s">
        <v>4</v>
      </c>
      <c r="B2976" s="4" t="s">
        <v>5</v>
      </c>
      <c r="C2976" s="4" t="s">
        <v>13</v>
      </c>
      <c r="D2976" s="4" t="s">
        <v>10</v>
      </c>
      <c r="E2976" s="4" t="s">
        <v>10</v>
      </c>
      <c r="F2976" s="4" t="s">
        <v>9</v>
      </c>
    </row>
    <row r="2977" spans="1:9">
      <c r="A2977" t="n">
        <v>32996</v>
      </c>
      <c r="B2977" s="73" t="n">
        <v>84</v>
      </c>
      <c r="C2977" s="7" t="n">
        <v>1</v>
      </c>
      <c r="D2977" s="7" t="n">
        <v>0</v>
      </c>
      <c r="E2977" s="7" t="n">
        <v>0</v>
      </c>
      <c r="F2977" s="7" t="n">
        <v>0</v>
      </c>
    </row>
    <row r="2978" spans="1:9">
      <c r="A2978" t="s">
        <v>4</v>
      </c>
      <c r="B2978" s="4" t="s">
        <v>5</v>
      </c>
      <c r="C2978" s="4" t="s">
        <v>13</v>
      </c>
    </row>
    <row r="2979" spans="1:9">
      <c r="A2979" t="n">
        <v>33006</v>
      </c>
      <c r="B2979" s="70" t="n">
        <v>116</v>
      </c>
      <c r="C2979" s="7" t="n">
        <v>0</v>
      </c>
    </row>
    <row r="2980" spans="1:9">
      <c r="A2980" t="s">
        <v>4</v>
      </c>
      <c r="B2980" s="4" t="s">
        <v>5</v>
      </c>
      <c r="C2980" s="4" t="s">
        <v>13</v>
      </c>
      <c r="D2980" s="4" t="s">
        <v>10</v>
      </c>
    </row>
    <row r="2981" spans="1:9">
      <c r="A2981" t="n">
        <v>33008</v>
      </c>
      <c r="B2981" s="70" t="n">
        <v>116</v>
      </c>
      <c r="C2981" s="7" t="n">
        <v>2</v>
      </c>
      <c r="D2981" s="7" t="n">
        <v>1</v>
      </c>
    </row>
    <row r="2982" spans="1:9">
      <c r="A2982" t="s">
        <v>4</v>
      </c>
      <c r="B2982" s="4" t="s">
        <v>5</v>
      </c>
      <c r="C2982" s="4" t="s">
        <v>13</v>
      </c>
      <c r="D2982" s="4" t="s">
        <v>9</v>
      </c>
    </row>
    <row r="2983" spans="1:9">
      <c r="A2983" t="n">
        <v>33012</v>
      </c>
      <c r="B2983" s="70" t="n">
        <v>116</v>
      </c>
      <c r="C2983" s="7" t="n">
        <v>5</v>
      </c>
      <c r="D2983" s="7" t="n">
        <v>1148846080</v>
      </c>
    </row>
    <row r="2984" spans="1:9">
      <c r="A2984" t="s">
        <v>4</v>
      </c>
      <c r="B2984" s="4" t="s">
        <v>5</v>
      </c>
      <c r="C2984" s="4" t="s">
        <v>13</v>
      </c>
      <c r="D2984" s="4" t="s">
        <v>10</v>
      </c>
    </row>
    <row r="2985" spans="1:9">
      <c r="A2985" t="n">
        <v>33018</v>
      </c>
      <c r="B2985" s="70" t="n">
        <v>116</v>
      </c>
      <c r="C2985" s="7" t="n">
        <v>6</v>
      </c>
      <c r="D2985" s="7" t="n">
        <v>1</v>
      </c>
    </row>
    <row r="2986" spans="1:9">
      <c r="A2986" t="s">
        <v>4</v>
      </c>
      <c r="B2986" s="4" t="s">
        <v>5</v>
      </c>
      <c r="C2986" s="4" t="s">
        <v>13</v>
      </c>
      <c r="D2986" s="4" t="s">
        <v>10</v>
      </c>
    </row>
    <row r="2987" spans="1:9">
      <c r="A2987" t="n">
        <v>33022</v>
      </c>
      <c r="B2987" s="40" t="n">
        <v>58</v>
      </c>
      <c r="C2987" s="7" t="n">
        <v>255</v>
      </c>
      <c r="D2987" s="7" t="n">
        <v>0</v>
      </c>
    </row>
    <row r="2988" spans="1:9">
      <c r="A2988" t="s">
        <v>4</v>
      </c>
      <c r="B2988" s="4" t="s">
        <v>5</v>
      </c>
      <c r="C2988" s="4" t="s">
        <v>13</v>
      </c>
      <c r="D2988" s="4" t="s">
        <v>10</v>
      </c>
      <c r="E2988" s="4" t="s">
        <v>6</v>
      </c>
    </row>
    <row r="2989" spans="1:9">
      <c r="A2989" t="n">
        <v>33026</v>
      </c>
      <c r="B2989" s="42" t="n">
        <v>51</v>
      </c>
      <c r="C2989" s="7" t="n">
        <v>4</v>
      </c>
      <c r="D2989" s="7" t="n">
        <v>0</v>
      </c>
      <c r="E2989" s="7" t="s">
        <v>336</v>
      </c>
    </row>
    <row r="2990" spans="1:9">
      <c r="A2990" t="s">
        <v>4</v>
      </c>
      <c r="B2990" s="4" t="s">
        <v>5</v>
      </c>
      <c r="C2990" s="4" t="s">
        <v>10</v>
      </c>
    </row>
    <row r="2991" spans="1:9">
      <c r="A2991" t="n">
        <v>33040</v>
      </c>
      <c r="B2991" s="43" t="n">
        <v>16</v>
      </c>
      <c r="C2991" s="7" t="n">
        <v>0</v>
      </c>
    </row>
    <row r="2992" spans="1:9">
      <c r="A2992" t="s">
        <v>4</v>
      </c>
      <c r="B2992" s="4" t="s">
        <v>5</v>
      </c>
      <c r="C2992" s="4" t="s">
        <v>10</v>
      </c>
      <c r="D2992" s="4" t="s">
        <v>104</v>
      </c>
      <c r="E2992" s="4" t="s">
        <v>13</v>
      </c>
      <c r="F2992" s="4" t="s">
        <v>13</v>
      </c>
      <c r="G2992" s="4" t="s">
        <v>104</v>
      </c>
      <c r="H2992" s="4" t="s">
        <v>13</v>
      </c>
      <c r="I2992" s="4" t="s">
        <v>13</v>
      </c>
    </row>
    <row r="2993" spans="1:9">
      <c r="A2993" t="n">
        <v>33043</v>
      </c>
      <c r="B2993" s="44" t="n">
        <v>26</v>
      </c>
      <c r="C2993" s="7" t="n">
        <v>0</v>
      </c>
      <c r="D2993" s="7" t="s">
        <v>337</v>
      </c>
      <c r="E2993" s="7" t="n">
        <v>2</v>
      </c>
      <c r="F2993" s="7" t="n">
        <v>3</v>
      </c>
      <c r="G2993" s="7" t="s">
        <v>338</v>
      </c>
      <c r="H2993" s="7" t="n">
        <v>2</v>
      </c>
      <c r="I2993" s="7" t="n">
        <v>0</v>
      </c>
    </row>
    <row r="2994" spans="1:9">
      <c r="A2994" t="s">
        <v>4</v>
      </c>
      <c r="B2994" s="4" t="s">
        <v>5</v>
      </c>
    </row>
    <row r="2995" spans="1:9">
      <c r="A2995" t="n">
        <v>33170</v>
      </c>
      <c r="B2995" s="38" t="n">
        <v>28</v>
      </c>
    </row>
    <row r="2996" spans="1:9">
      <c r="A2996" t="s">
        <v>4</v>
      </c>
      <c r="B2996" s="4" t="s">
        <v>5</v>
      </c>
      <c r="C2996" s="4" t="s">
        <v>13</v>
      </c>
      <c r="D2996" s="26" t="s">
        <v>67</v>
      </c>
      <c r="E2996" s="4" t="s">
        <v>5</v>
      </c>
      <c r="F2996" s="4" t="s">
        <v>13</v>
      </c>
      <c r="G2996" s="4" t="s">
        <v>10</v>
      </c>
      <c r="H2996" s="26" t="s">
        <v>68</v>
      </c>
      <c r="I2996" s="4" t="s">
        <v>13</v>
      </c>
      <c r="J2996" s="4" t="s">
        <v>26</v>
      </c>
    </row>
    <row r="2997" spans="1:9">
      <c r="A2997" t="n">
        <v>33171</v>
      </c>
      <c r="B2997" s="13" t="n">
        <v>5</v>
      </c>
      <c r="C2997" s="7" t="n">
        <v>28</v>
      </c>
      <c r="D2997" s="26" t="s">
        <v>3</v>
      </c>
      <c r="E2997" s="32" t="n">
        <v>64</v>
      </c>
      <c r="F2997" s="7" t="n">
        <v>5</v>
      </c>
      <c r="G2997" s="7" t="n">
        <v>2</v>
      </c>
      <c r="H2997" s="26" t="s">
        <v>3</v>
      </c>
      <c r="I2997" s="7" t="n">
        <v>1</v>
      </c>
      <c r="J2997" s="14" t="n">
        <f t="normal" ca="1">A3007</f>
        <v>0</v>
      </c>
    </row>
    <row r="2998" spans="1:9">
      <c r="A2998" t="s">
        <v>4</v>
      </c>
      <c r="B2998" s="4" t="s">
        <v>5</v>
      </c>
      <c r="C2998" s="4" t="s">
        <v>13</v>
      </c>
      <c r="D2998" s="4" t="s">
        <v>10</v>
      </c>
      <c r="E2998" s="4" t="s">
        <v>6</v>
      </c>
    </row>
    <row r="2999" spans="1:9">
      <c r="A2999" t="n">
        <v>33182</v>
      </c>
      <c r="B2999" s="42" t="n">
        <v>51</v>
      </c>
      <c r="C2999" s="7" t="n">
        <v>4</v>
      </c>
      <c r="D2999" s="7" t="n">
        <v>2</v>
      </c>
      <c r="E2999" s="7" t="s">
        <v>331</v>
      </c>
    </row>
    <row r="3000" spans="1:9">
      <c r="A3000" t="s">
        <v>4</v>
      </c>
      <c r="B3000" s="4" t="s">
        <v>5</v>
      </c>
      <c r="C3000" s="4" t="s">
        <v>10</v>
      </c>
    </row>
    <row r="3001" spans="1:9">
      <c r="A3001" t="n">
        <v>33196</v>
      </c>
      <c r="B3001" s="43" t="n">
        <v>16</v>
      </c>
      <c r="C3001" s="7" t="n">
        <v>0</v>
      </c>
    </row>
    <row r="3002" spans="1:9">
      <c r="A3002" t="s">
        <v>4</v>
      </c>
      <c r="B3002" s="4" t="s">
        <v>5</v>
      </c>
      <c r="C3002" s="4" t="s">
        <v>10</v>
      </c>
      <c r="D3002" s="4" t="s">
        <v>104</v>
      </c>
      <c r="E3002" s="4" t="s">
        <v>13</v>
      </c>
      <c r="F3002" s="4" t="s">
        <v>13</v>
      </c>
    </row>
    <row r="3003" spans="1:9">
      <c r="A3003" t="n">
        <v>33199</v>
      </c>
      <c r="B3003" s="44" t="n">
        <v>26</v>
      </c>
      <c r="C3003" s="7" t="n">
        <v>2</v>
      </c>
      <c r="D3003" s="7" t="s">
        <v>339</v>
      </c>
      <c r="E3003" s="7" t="n">
        <v>2</v>
      </c>
      <c r="F3003" s="7" t="n">
        <v>0</v>
      </c>
    </row>
    <row r="3004" spans="1:9">
      <c r="A3004" t="s">
        <v>4</v>
      </c>
      <c r="B3004" s="4" t="s">
        <v>5</v>
      </c>
    </row>
    <row r="3005" spans="1:9">
      <c r="A3005" t="n">
        <v>33218</v>
      </c>
      <c r="B3005" s="38" t="n">
        <v>28</v>
      </c>
    </row>
    <row r="3006" spans="1:9">
      <c r="A3006" t="s">
        <v>4</v>
      </c>
      <c r="B3006" s="4" t="s">
        <v>5</v>
      </c>
      <c r="C3006" s="4" t="s">
        <v>13</v>
      </c>
      <c r="D3006" s="26" t="s">
        <v>67</v>
      </c>
      <c r="E3006" s="4" t="s">
        <v>5</v>
      </c>
      <c r="F3006" s="4" t="s">
        <v>13</v>
      </c>
      <c r="G3006" s="4" t="s">
        <v>10</v>
      </c>
      <c r="H3006" s="26" t="s">
        <v>68</v>
      </c>
      <c r="I3006" s="4" t="s">
        <v>13</v>
      </c>
      <c r="J3006" s="4" t="s">
        <v>26</v>
      </c>
    </row>
    <row r="3007" spans="1:9">
      <c r="A3007" t="n">
        <v>33219</v>
      </c>
      <c r="B3007" s="13" t="n">
        <v>5</v>
      </c>
      <c r="C3007" s="7" t="n">
        <v>28</v>
      </c>
      <c r="D3007" s="26" t="s">
        <v>3</v>
      </c>
      <c r="E3007" s="32" t="n">
        <v>64</v>
      </c>
      <c r="F3007" s="7" t="n">
        <v>5</v>
      </c>
      <c r="G3007" s="7" t="n">
        <v>7</v>
      </c>
      <c r="H3007" s="26" t="s">
        <v>3</v>
      </c>
      <c r="I3007" s="7" t="n">
        <v>1</v>
      </c>
      <c r="J3007" s="14" t="n">
        <f t="normal" ca="1">A3017</f>
        <v>0</v>
      </c>
    </row>
    <row r="3008" spans="1:9">
      <c r="A3008" t="s">
        <v>4</v>
      </c>
      <c r="B3008" s="4" t="s">
        <v>5</v>
      </c>
      <c r="C3008" s="4" t="s">
        <v>13</v>
      </c>
      <c r="D3008" s="4" t="s">
        <v>10</v>
      </c>
      <c r="E3008" s="4" t="s">
        <v>6</v>
      </c>
    </row>
    <row r="3009" spans="1:10">
      <c r="A3009" t="n">
        <v>33230</v>
      </c>
      <c r="B3009" s="42" t="n">
        <v>51</v>
      </c>
      <c r="C3009" s="7" t="n">
        <v>4</v>
      </c>
      <c r="D3009" s="7" t="n">
        <v>7</v>
      </c>
      <c r="E3009" s="7" t="s">
        <v>331</v>
      </c>
    </row>
    <row r="3010" spans="1:10">
      <c r="A3010" t="s">
        <v>4</v>
      </c>
      <c r="B3010" s="4" t="s">
        <v>5</v>
      </c>
      <c r="C3010" s="4" t="s">
        <v>10</v>
      </c>
    </row>
    <row r="3011" spans="1:10">
      <c r="A3011" t="n">
        <v>33244</v>
      </c>
      <c r="B3011" s="43" t="n">
        <v>16</v>
      </c>
      <c r="C3011" s="7" t="n">
        <v>0</v>
      </c>
    </row>
    <row r="3012" spans="1:10">
      <c r="A3012" t="s">
        <v>4</v>
      </c>
      <c r="B3012" s="4" t="s">
        <v>5</v>
      </c>
      <c r="C3012" s="4" t="s">
        <v>10</v>
      </c>
      <c r="D3012" s="4" t="s">
        <v>104</v>
      </c>
      <c r="E3012" s="4" t="s">
        <v>13</v>
      </c>
      <c r="F3012" s="4" t="s">
        <v>13</v>
      </c>
    </row>
    <row r="3013" spans="1:10">
      <c r="A3013" t="n">
        <v>33247</v>
      </c>
      <c r="B3013" s="44" t="n">
        <v>26</v>
      </c>
      <c r="C3013" s="7" t="n">
        <v>7</v>
      </c>
      <c r="D3013" s="7" t="s">
        <v>340</v>
      </c>
      <c r="E3013" s="7" t="n">
        <v>2</v>
      </c>
      <c r="F3013" s="7" t="n">
        <v>0</v>
      </c>
    </row>
    <row r="3014" spans="1:10">
      <c r="A3014" t="s">
        <v>4</v>
      </c>
      <c r="B3014" s="4" t="s">
        <v>5</v>
      </c>
    </row>
    <row r="3015" spans="1:10">
      <c r="A3015" t="n">
        <v>33279</v>
      </c>
      <c r="B3015" s="38" t="n">
        <v>28</v>
      </c>
    </row>
    <row r="3016" spans="1:10">
      <c r="A3016" t="s">
        <v>4</v>
      </c>
      <c r="B3016" s="4" t="s">
        <v>5</v>
      </c>
      <c r="C3016" s="4" t="s">
        <v>13</v>
      </c>
      <c r="D3016" s="26" t="s">
        <v>67</v>
      </c>
      <c r="E3016" s="4" t="s">
        <v>5</v>
      </c>
      <c r="F3016" s="4" t="s">
        <v>13</v>
      </c>
      <c r="G3016" s="4" t="s">
        <v>10</v>
      </c>
      <c r="H3016" s="26" t="s">
        <v>68</v>
      </c>
      <c r="I3016" s="4" t="s">
        <v>13</v>
      </c>
      <c r="J3016" s="4" t="s">
        <v>26</v>
      </c>
    </row>
    <row r="3017" spans="1:10">
      <c r="A3017" t="n">
        <v>33280</v>
      </c>
      <c r="B3017" s="13" t="n">
        <v>5</v>
      </c>
      <c r="C3017" s="7" t="n">
        <v>28</v>
      </c>
      <c r="D3017" s="26" t="s">
        <v>3</v>
      </c>
      <c r="E3017" s="32" t="n">
        <v>64</v>
      </c>
      <c r="F3017" s="7" t="n">
        <v>5</v>
      </c>
      <c r="G3017" s="7" t="n">
        <v>4</v>
      </c>
      <c r="H3017" s="26" t="s">
        <v>3</v>
      </c>
      <c r="I3017" s="7" t="n">
        <v>1</v>
      </c>
      <c r="J3017" s="14" t="n">
        <f t="normal" ca="1">A3027</f>
        <v>0</v>
      </c>
    </row>
    <row r="3018" spans="1:10">
      <c r="A3018" t="s">
        <v>4</v>
      </c>
      <c r="B3018" s="4" t="s">
        <v>5</v>
      </c>
      <c r="C3018" s="4" t="s">
        <v>13</v>
      </c>
      <c r="D3018" s="4" t="s">
        <v>10</v>
      </c>
      <c r="E3018" s="4" t="s">
        <v>6</v>
      </c>
    </row>
    <row r="3019" spans="1:10">
      <c r="A3019" t="n">
        <v>33291</v>
      </c>
      <c r="B3019" s="42" t="n">
        <v>51</v>
      </c>
      <c r="C3019" s="7" t="n">
        <v>4</v>
      </c>
      <c r="D3019" s="7" t="n">
        <v>4</v>
      </c>
      <c r="E3019" s="7" t="s">
        <v>113</v>
      </c>
    </row>
    <row r="3020" spans="1:10">
      <c r="A3020" t="s">
        <v>4</v>
      </c>
      <c r="B3020" s="4" t="s">
        <v>5</v>
      </c>
      <c r="C3020" s="4" t="s">
        <v>10</v>
      </c>
    </row>
    <row r="3021" spans="1:10">
      <c r="A3021" t="n">
        <v>33305</v>
      </c>
      <c r="B3021" s="43" t="n">
        <v>16</v>
      </c>
      <c r="C3021" s="7" t="n">
        <v>0</v>
      </c>
    </row>
    <row r="3022" spans="1:10">
      <c r="A3022" t="s">
        <v>4</v>
      </c>
      <c r="B3022" s="4" t="s">
        <v>5</v>
      </c>
      <c r="C3022" s="4" t="s">
        <v>10</v>
      </c>
      <c r="D3022" s="4" t="s">
        <v>104</v>
      </c>
      <c r="E3022" s="4" t="s">
        <v>13</v>
      </c>
      <c r="F3022" s="4" t="s">
        <v>13</v>
      </c>
    </row>
    <row r="3023" spans="1:10">
      <c r="A3023" t="n">
        <v>33308</v>
      </c>
      <c r="B3023" s="44" t="n">
        <v>26</v>
      </c>
      <c r="C3023" s="7" t="n">
        <v>4</v>
      </c>
      <c r="D3023" s="7" t="s">
        <v>341</v>
      </c>
      <c r="E3023" s="7" t="n">
        <v>2</v>
      </c>
      <c r="F3023" s="7" t="n">
        <v>0</v>
      </c>
    </row>
    <row r="3024" spans="1:10">
      <c r="A3024" t="s">
        <v>4</v>
      </c>
      <c r="B3024" s="4" t="s">
        <v>5</v>
      </c>
    </row>
    <row r="3025" spans="1:10">
      <c r="A3025" t="n">
        <v>33345</v>
      </c>
      <c r="B3025" s="38" t="n">
        <v>28</v>
      </c>
    </row>
    <row r="3026" spans="1:10">
      <c r="A3026" t="s">
        <v>4</v>
      </c>
      <c r="B3026" s="4" t="s">
        <v>5</v>
      </c>
      <c r="C3026" s="4" t="s">
        <v>13</v>
      </c>
      <c r="D3026" s="26" t="s">
        <v>67</v>
      </c>
      <c r="E3026" s="4" t="s">
        <v>5</v>
      </c>
      <c r="F3026" s="4" t="s">
        <v>13</v>
      </c>
      <c r="G3026" s="4" t="s">
        <v>10</v>
      </c>
      <c r="H3026" s="26" t="s">
        <v>68</v>
      </c>
      <c r="I3026" s="4" t="s">
        <v>13</v>
      </c>
      <c r="J3026" s="4" t="s">
        <v>26</v>
      </c>
    </row>
    <row r="3027" spans="1:10">
      <c r="A3027" t="n">
        <v>33346</v>
      </c>
      <c r="B3027" s="13" t="n">
        <v>5</v>
      </c>
      <c r="C3027" s="7" t="n">
        <v>28</v>
      </c>
      <c r="D3027" s="26" t="s">
        <v>3</v>
      </c>
      <c r="E3027" s="32" t="n">
        <v>64</v>
      </c>
      <c r="F3027" s="7" t="n">
        <v>5</v>
      </c>
      <c r="G3027" s="7" t="n">
        <v>15</v>
      </c>
      <c r="H3027" s="26" t="s">
        <v>3</v>
      </c>
      <c r="I3027" s="7" t="n">
        <v>1</v>
      </c>
      <c r="J3027" s="14" t="n">
        <f t="normal" ca="1">A3037</f>
        <v>0</v>
      </c>
    </row>
    <row r="3028" spans="1:10">
      <c r="A3028" t="s">
        <v>4</v>
      </c>
      <c r="B3028" s="4" t="s">
        <v>5</v>
      </c>
      <c r="C3028" s="4" t="s">
        <v>13</v>
      </c>
      <c r="D3028" s="4" t="s">
        <v>10</v>
      </c>
      <c r="E3028" s="4" t="s">
        <v>6</v>
      </c>
    </row>
    <row r="3029" spans="1:10">
      <c r="A3029" t="n">
        <v>33357</v>
      </c>
      <c r="B3029" s="42" t="n">
        <v>51</v>
      </c>
      <c r="C3029" s="7" t="n">
        <v>4</v>
      </c>
      <c r="D3029" s="7" t="n">
        <v>15</v>
      </c>
      <c r="E3029" s="7" t="s">
        <v>342</v>
      </c>
    </row>
    <row r="3030" spans="1:10">
      <c r="A3030" t="s">
        <v>4</v>
      </c>
      <c r="B3030" s="4" t="s">
        <v>5</v>
      </c>
      <c r="C3030" s="4" t="s">
        <v>10</v>
      </c>
    </row>
    <row r="3031" spans="1:10">
      <c r="A3031" t="n">
        <v>33370</v>
      </c>
      <c r="B3031" s="43" t="n">
        <v>16</v>
      </c>
      <c r="C3031" s="7" t="n">
        <v>0</v>
      </c>
    </row>
    <row r="3032" spans="1:10">
      <c r="A3032" t="s">
        <v>4</v>
      </c>
      <c r="B3032" s="4" t="s">
        <v>5</v>
      </c>
      <c r="C3032" s="4" t="s">
        <v>10</v>
      </c>
      <c r="D3032" s="4" t="s">
        <v>104</v>
      </c>
      <c r="E3032" s="4" t="s">
        <v>13</v>
      </c>
      <c r="F3032" s="4" t="s">
        <v>13</v>
      </c>
    </row>
    <row r="3033" spans="1:10">
      <c r="A3033" t="n">
        <v>33373</v>
      </c>
      <c r="B3033" s="44" t="n">
        <v>26</v>
      </c>
      <c r="C3033" s="7" t="n">
        <v>15</v>
      </c>
      <c r="D3033" s="7" t="s">
        <v>343</v>
      </c>
      <c r="E3033" s="7" t="n">
        <v>2</v>
      </c>
      <c r="F3033" s="7" t="n">
        <v>0</v>
      </c>
    </row>
    <row r="3034" spans="1:10">
      <c r="A3034" t="s">
        <v>4</v>
      </c>
      <c r="B3034" s="4" t="s">
        <v>5</v>
      </c>
    </row>
    <row r="3035" spans="1:10">
      <c r="A3035" t="n">
        <v>33433</v>
      </c>
      <c r="B3035" s="38" t="n">
        <v>28</v>
      </c>
    </row>
    <row r="3036" spans="1:10">
      <c r="A3036" t="s">
        <v>4</v>
      </c>
      <c r="B3036" s="4" t="s">
        <v>5</v>
      </c>
      <c r="C3036" s="4" t="s">
        <v>13</v>
      </c>
      <c r="D3036" s="4" t="s">
        <v>10</v>
      </c>
      <c r="E3036" s="4" t="s">
        <v>6</v>
      </c>
    </row>
    <row r="3037" spans="1:10">
      <c r="A3037" t="n">
        <v>33434</v>
      </c>
      <c r="B3037" s="42" t="n">
        <v>51</v>
      </c>
      <c r="C3037" s="7" t="n">
        <v>4</v>
      </c>
      <c r="D3037" s="7" t="n">
        <v>7032</v>
      </c>
      <c r="E3037" s="7" t="s">
        <v>336</v>
      </c>
    </row>
    <row r="3038" spans="1:10">
      <c r="A3038" t="s">
        <v>4</v>
      </c>
      <c r="B3038" s="4" t="s">
        <v>5</v>
      </c>
      <c r="C3038" s="4" t="s">
        <v>10</v>
      </c>
    </row>
    <row r="3039" spans="1:10">
      <c r="A3039" t="n">
        <v>33448</v>
      </c>
      <c r="B3039" s="43" t="n">
        <v>16</v>
      </c>
      <c r="C3039" s="7" t="n">
        <v>0</v>
      </c>
    </row>
    <row r="3040" spans="1:10">
      <c r="A3040" t="s">
        <v>4</v>
      </c>
      <c r="B3040" s="4" t="s">
        <v>5</v>
      </c>
      <c r="C3040" s="4" t="s">
        <v>10</v>
      </c>
      <c r="D3040" s="4" t="s">
        <v>104</v>
      </c>
      <c r="E3040" s="4" t="s">
        <v>13</v>
      </c>
      <c r="F3040" s="4" t="s">
        <v>13</v>
      </c>
      <c r="G3040" s="4" t="s">
        <v>104</v>
      </c>
      <c r="H3040" s="4" t="s">
        <v>13</v>
      </c>
      <c r="I3040" s="4" t="s">
        <v>13</v>
      </c>
    </row>
    <row r="3041" spans="1:10">
      <c r="A3041" t="n">
        <v>33451</v>
      </c>
      <c r="B3041" s="44" t="n">
        <v>26</v>
      </c>
      <c r="C3041" s="7" t="n">
        <v>7032</v>
      </c>
      <c r="D3041" s="7" t="s">
        <v>344</v>
      </c>
      <c r="E3041" s="7" t="n">
        <v>2</v>
      </c>
      <c r="F3041" s="7" t="n">
        <v>3</v>
      </c>
      <c r="G3041" s="7" t="s">
        <v>345</v>
      </c>
      <c r="H3041" s="7" t="n">
        <v>2</v>
      </c>
      <c r="I3041" s="7" t="n">
        <v>0</v>
      </c>
    </row>
    <row r="3042" spans="1:10">
      <c r="A3042" t="s">
        <v>4</v>
      </c>
      <c r="B3042" s="4" t="s">
        <v>5</v>
      </c>
    </row>
    <row r="3043" spans="1:10">
      <c r="A3043" t="n">
        <v>33607</v>
      </c>
      <c r="B3043" s="38" t="n">
        <v>28</v>
      </c>
    </row>
    <row r="3044" spans="1:10">
      <c r="A3044" t="s">
        <v>4</v>
      </c>
      <c r="B3044" s="4" t="s">
        <v>5</v>
      </c>
      <c r="C3044" s="4" t="s">
        <v>13</v>
      </c>
      <c r="D3044" s="26" t="s">
        <v>67</v>
      </c>
      <c r="E3044" s="4" t="s">
        <v>5</v>
      </c>
      <c r="F3044" s="4" t="s">
        <v>13</v>
      </c>
      <c r="G3044" s="4" t="s">
        <v>10</v>
      </c>
      <c r="H3044" s="26" t="s">
        <v>68</v>
      </c>
      <c r="I3044" s="4" t="s">
        <v>13</v>
      </c>
      <c r="J3044" s="4" t="s">
        <v>26</v>
      </c>
    </row>
    <row r="3045" spans="1:10">
      <c r="A3045" t="n">
        <v>33608</v>
      </c>
      <c r="B3045" s="13" t="n">
        <v>5</v>
      </c>
      <c r="C3045" s="7" t="n">
        <v>28</v>
      </c>
      <c r="D3045" s="26" t="s">
        <v>3</v>
      </c>
      <c r="E3045" s="32" t="n">
        <v>64</v>
      </c>
      <c r="F3045" s="7" t="n">
        <v>5</v>
      </c>
      <c r="G3045" s="7" t="n">
        <v>16</v>
      </c>
      <c r="H3045" s="26" t="s">
        <v>3</v>
      </c>
      <c r="I3045" s="7" t="n">
        <v>1</v>
      </c>
      <c r="J3045" s="14" t="n">
        <f t="normal" ca="1">A3057</f>
        <v>0</v>
      </c>
    </row>
    <row r="3046" spans="1:10">
      <c r="A3046" t="s">
        <v>4</v>
      </c>
      <c r="B3046" s="4" t="s">
        <v>5</v>
      </c>
      <c r="C3046" s="4" t="s">
        <v>13</v>
      </c>
      <c r="D3046" s="4" t="s">
        <v>10</v>
      </c>
      <c r="E3046" s="4" t="s">
        <v>6</v>
      </c>
    </row>
    <row r="3047" spans="1:10">
      <c r="A3047" t="n">
        <v>33619</v>
      </c>
      <c r="B3047" s="42" t="n">
        <v>51</v>
      </c>
      <c r="C3047" s="7" t="n">
        <v>4</v>
      </c>
      <c r="D3047" s="7" t="n">
        <v>16</v>
      </c>
      <c r="E3047" s="7" t="s">
        <v>106</v>
      </c>
    </row>
    <row r="3048" spans="1:10">
      <c r="A3048" t="s">
        <v>4</v>
      </c>
      <c r="B3048" s="4" t="s">
        <v>5</v>
      </c>
      <c r="C3048" s="4" t="s">
        <v>10</v>
      </c>
    </row>
    <row r="3049" spans="1:10">
      <c r="A3049" t="n">
        <v>33632</v>
      </c>
      <c r="B3049" s="43" t="n">
        <v>16</v>
      </c>
      <c r="C3049" s="7" t="n">
        <v>0</v>
      </c>
    </row>
    <row r="3050" spans="1:10">
      <c r="A3050" t="s">
        <v>4</v>
      </c>
      <c r="B3050" s="4" t="s">
        <v>5</v>
      </c>
      <c r="C3050" s="4" t="s">
        <v>10</v>
      </c>
      <c r="D3050" s="4" t="s">
        <v>104</v>
      </c>
      <c r="E3050" s="4" t="s">
        <v>13</v>
      </c>
      <c r="F3050" s="4" t="s">
        <v>13</v>
      </c>
      <c r="G3050" s="4" t="s">
        <v>104</v>
      </c>
      <c r="H3050" s="4" t="s">
        <v>13</v>
      </c>
      <c r="I3050" s="4" t="s">
        <v>13</v>
      </c>
      <c r="J3050" s="4" t="s">
        <v>104</v>
      </c>
      <c r="K3050" s="4" t="s">
        <v>13</v>
      </c>
      <c r="L3050" s="4" t="s">
        <v>13</v>
      </c>
    </row>
    <row r="3051" spans="1:10">
      <c r="A3051" t="n">
        <v>33635</v>
      </c>
      <c r="B3051" s="44" t="n">
        <v>26</v>
      </c>
      <c r="C3051" s="7" t="n">
        <v>16</v>
      </c>
      <c r="D3051" s="7" t="s">
        <v>346</v>
      </c>
      <c r="E3051" s="7" t="n">
        <v>2</v>
      </c>
      <c r="F3051" s="7" t="n">
        <v>3</v>
      </c>
      <c r="G3051" s="7" t="s">
        <v>347</v>
      </c>
      <c r="H3051" s="7" t="n">
        <v>2</v>
      </c>
      <c r="I3051" s="7" t="n">
        <v>3</v>
      </c>
      <c r="J3051" s="7" t="s">
        <v>348</v>
      </c>
      <c r="K3051" s="7" t="n">
        <v>2</v>
      </c>
      <c r="L3051" s="7" t="n">
        <v>0</v>
      </c>
    </row>
    <row r="3052" spans="1:10">
      <c r="A3052" t="s">
        <v>4</v>
      </c>
      <c r="B3052" s="4" t="s">
        <v>5</v>
      </c>
    </row>
    <row r="3053" spans="1:10">
      <c r="A3053" t="n">
        <v>33808</v>
      </c>
      <c r="B3053" s="38" t="n">
        <v>28</v>
      </c>
    </row>
    <row r="3054" spans="1:10">
      <c r="A3054" t="s">
        <v>4</v>
      </c>
      <c r="B3054" s="4" t="s">
        <v>5</v>
      </c>
      <c r="C3054" s="4" t="s">
        <v>26</v>
      </c>
    </row>
    <row r="3055" spans="1:10">
      <c r="A3055" t="n">
        <v>33809</v>
      </c>
      <c r="B3055" s="16" t="n">
        <v>3</v>
      </c>
      <c r="C3055" s="14" t="n">
        <f t="normal" ca="1">A3067</f>
        <v>0</v>
      </c>
    </row>
    <row r="3056" spans="1:10">
      <c r="A3056" t="s">
        <v>4</v>
      </c>
      <c r="B3056" s="4" t="s">
        <v>5</v>
      </c>
      <c r="C3056" s="4" t="s">
        <v>13</v>
      </c>
      <c r="D3056" s="26" t="s">
        <v>67</v>
      </c>
      <c r="E3056" s="4" t="s">
        <v>5</v>
      </c>
      <c r="F3056" s="4" t="s">
        <v>13</v>
      </c>
      <c r="G3056" s="4" t="s">
        <v>10</v>
      </c>
      <c r="H3056" s="26" t="s">
        <v>68</v>
      </c>
      <c r="I3056" s="4" t="s">
        <v>13</v>
      </c>
      <c r="J3056" s="4" t="s">
        <v>26</v>
      </c>
    </row>
    <row r="3057" spans="1:12">
      <c r="A3057" t="n">
        <v>33814</v>
      </c>
      <c r="B3057" s="13" t="n">
        <v>5</v>
      </c>
      <c r="C3057" s="7" t="n">
        <v>28</v>
      </c>
      <c r="D3057" s="26" t="s">
        <v>3</v>
      </c>
      <c r="E3057" s="32" t="n">
        <v>64</v>
      </c>
      <c r="F3057" s="7" t="n">
        <v>5</v>
      </c>
      <c r="G3057" s="7" t="n">
        <v>15</v>
      </c>
      <c r="H3057" s="26" t="s">
        <v>3</v>
      </c>
      <c r="I3057" s="7" t="n">
        <v>1</v>
      </c>
      <c r="J3057" s="14" t="n">
        <f t="normal" ca="1">A3067</f>
        <v>0</v>
      </c>
    </row>
    <row r="3058" spans="1:12">
      <c r="A3058" t="s">
        <v>4</v>
      </c>
      <c r="B3058" s="4" t="s">
        <v>5</v>
      </c>
      <c r="C3058" s="4" t="s">
        <v>13</v>
      </c>
      <c r="D3058" s="4" t="s">
        <v>10</v>
      </c>
      <c r="E3058" s="4" t="s">
        <v>6</v>
      </c>
    </row>
    <row r="3059" spans="1:12">
      <c r="A3059" t="n">
        <v>33825</v>
      </c>
      <c r="B3059" s="42" t="n">
        <v>51</v>
      </c>
      <c r="C3059" s="7" t="n">
        <v>4</v>
      </c>
      <c r="D3059" s="7" t="n">
        <v>15</v>
      </c>
      <c r="E3059" s="7" t="s">
        <v>106</v>
      </c>
    </row>
    <row r="3060" spans="1:12">
      <c r="A3060" t="s">
        <v>4</v>
      </c>
      <c r="B3060" s="4" t="s">
        <v>5</v>
      </c>
      <c r="C3060" s="4" t="s">
        <v>10</v>
      </c>
    </row>
    <row r="3061" spans="1:12">
      <c r="A3061" t="n">
        <v>33838</v>
      </c>
      <c r="B3061" s="43" t="n">
        <v>16</v>
      </c>
      <c r="C3061" s="7" t="n">
        <v>0</v>
      </c>
    </row>
    <row r="3062" spans="1:12">
      <c r="A3062" t="s">
        <v>4</v>
      </c>
      <c r="B3062" s="4" t="s">
        <v>5</v>
      </c>
      <c r="C3062" s="4" t="s">
        <v>10</v>
      </c>
      <c r="D3062" s="4" t="s">
        <v>104</v>
      </c>
      <c r="E3062" s="4" t="s">
        <v>13</v>
      </c>
      <c r="F3062" s="4" t="s">
        <v>13</v>
      </c>
      <c r="G3062" s="4" t="s">
        <v>104</v>
      </c>
      <c r="H3062" s="4" t="s">
        <v>13</v>
      </c>
      <c r="I3062" s="4" t="s">
        <v>13</v>
      </c>
      <c r="J3062" s="4" t="s">
        <v>104</v>
      </c>
      <c r="K3062" s="4" t="s">
        <v>13</v>
      </c>
      <c r="L3062" s="4" t="s">
        <v>13</v>
      </c>
    </row>
    <row r="3063" spans="1:12">
      <c r="A3063" t="n">
        <v>33841</v>
      </c>
      <c r="B3063" s="44" t="n">
        <v>26</v>
      </c>
      <c r="C3063" s="7" t="n">
        <v>15</v>
      </c>
      <c r="D3063" s="7" t="s">
        <v>349</v>
      </c>
      <c r="E3063" s="7" t="n">
        <v>2</v>
      </c>
      <c r="F3063" s="7" t="n">
        <v>3</v>
      </c>
      <c r="G3063" s="7" t="s">
        <v>350</v>
      </c>
      <c r="H3063" s="7" t="n">
        <v>2</v>
      </c>
      <c r="I3063" s="7" t="n">
        <v>3</v>
      </c>
      <c r="J3063" s="7" t="s">
        <v>351</v>
      </c>
      <c r="K3063" s="7" t="n">
        <v>2</v>
      </c>
      <c r="L3063" s="7" t="n">
        <v>0</v>
      </c>
    </row>
    <row r="3064" spans="1:12">
      <c r="A3064" t="s">
        <v>4</v>
      </c>
      <c r="B3064" s="4" t="s">
        <v>5</v>
      </c>
    </row>
    <row r="3065" spans="1:12">
      <c r="A3065" t="n">
        <v>34079</v>
      </c>
      <c r="B3065" s="38" t="n">
        <v>28</v>
      </c>
    </row>
    <row r="3066" spans="1:12">
      <c r="A3066" t="s">
        <v>4</v>
      </c>
      <c r="B3066" s="4" t="s">
        <v>5</v>
      </c>
      <c r="C3066" s="4" t="s">
        <v>13</v>
      </c>
      <c r="D3066" s="26" t="s">
        <v>67</v>
      </c>
      <c r="E3066" s="4" t="s">
        <v>5</v>
      </c>
      <c r="F3066" s="4" t="s">
        <v>13</v>
      </c>
      <c r="G3066" s="4" t="s">
        <v>10</v>
      </c>
      <c r="H3066" s="26" t="s">
        <v>68</v>
      </c>
      <c r="I3066" s="4" t="s">
        <v>13</v>
      </c>
      <c r="J3066" s="4" t="s">
        <v>26</v>
      </c>
    </row>
    <row r="3067" spans="1:12">
      <c r="A3067" t="n">
        <v>34080</v>
      </c>
      <c r="B3067" s="13" t="n">
        <v>5</v>
      </c>
      <c r="C3067" s="7" t="n">
        <v>28</v>
      </c>
      <c r="D3067" s="26" t="s">
        <v>3</v>
      </c>
      <c r="E3067" s="32" t="n">
        <v>64</v>
      </c>
      <c r="F3067" s="7" t="n">
        <v>5</v>
      </c>
      <c r="G3067" s="7" t="n">
        <v>7</v>
      </c>
      <c r="H3067" s="26" t="s">
        <v>3</v>
      </c>
      <c r="I3067" s="7" t="n">
        <v>1</v>
      </c>
      <c r="J3067" s="14" t="n">
        <f t="normal" ca="1">A3079</f>
        <v>0</v>
      </c>
    </row>
    <row r="3068" spans="1:12">
      <c r="A3068" t="s">
        <v>4</v>
      </c>
      <c r="B3068" s="4" t="s">
        <v>5</v>
      </c>
      <c r="C3068" s="4" t="s">
        <v>13</v>
      </c>
      <c r="D3068" s="4" t="s">
        <v>10</v>
      </c>
      <c r="E3068" s="4" t="s">
        <v>6</v>
      </c>
    </row>
    <row r="3069" spans="1:12">
      <c r="A3069" t="n">
        <v>34091</v>
      </c>
      <c r="B3069" s="42" t="n">
        <v>51</v>
      </c>
      <c r="C3069" s="7" t="n">
        <v>4</v>
      </c>
      <c r="D3069" s="7" t="n">
        <v>7</v>
      </c>
      <c r="E3069" s="7" t="s">
        <v>352</v>
      </c>
    </row>
    <row r="3070" spans="1:12">
      <c r="A3070" t="s">
        <v>4</v>
      </c>
      <c r="B3070" s="4" t="s">
        <v>5</v>
      </c>
      <c r="C3070" s="4" t="s">
        <v>10</v>
      </c>
    </row>
    <row r="3071" spans="1:12">
      <c r="A3071" t="n">
        <v>34104</v>
      </c>
      <c r="B3071" s="43" t="n">
        <v>16</v>
      </c>
      <c r="C3071" s="7" t="n">
        <v>0</v>
      </c>
    </row>
    <row r="3072" spans="1:12">
      <c r="A3072" t="s">
        <v>4</v>
      </c>
      <c r="B3072" s="4" t="s">
        <v>5</v>
      </c>
      <c r="C3072" s="4" t="s">
        <v>10</v>
      </c>
      <c r="D3072" s="4" t="s">
        <v>104</v>
      </c>
      <c r="E3072" s="4" t="s">
        <v>13</v>
      </c>
      <c r="F3072" s="4" t="s">
        <v>13</v>
      </c>
    </row>
    <row r="3073" spans="1:12">
      <c r="A3073" t="n">
        <v>34107</v>
      </c>
      <c r="B3073" s="44" t="n">
        <v>26</v>
      </c>
      <c r="C3073" s="7" t="n">
        <v>7</v>
      </c>
      <c r="D3073" s="7" t="s">
        <v>353</v>
      </c>
      <c r="E3073" s="7" t="n">
        <v>2</v>
      </c>
      <c r="F3073" s="7" t="n">
        <v>0</v>
      </c>
    </row>
    <row r="3074" spans="1:12">
      <c r="A3074" t="s">
        <v>4</v>
      </c>
      <c r="B3074" s="4" t="s">
        <v>5</v>
      </c>
    </row>
    <row r="3075" spans="1:12">
      <c r="A3075" t="n">
        <v>34135</v>
      </c>
      <c r="B3075" s="38" t="n">
        <v>28</v>
      </c>
    </row>
    <row r="3076" spans="1:12">
      <c r="A3076" t="s">
        <v>4</v>
      </c>
      <c r="B3076" s="4" t="s">
        <v>5</v>
      </c>
      <c r="C3076" s="4" t="s">
        <v>10</v>
      </c>
      <c r="D3076" s="4" t="s">
        <v>13</v>
      </c>
    </row>
    <row r="3077" spans="1:12">
      <c r="A3077" t="n">
        <v>34136</v>
      </c>
      <c r="B3077" s="46" t="n">
        <v>89</v>
      </c>
      <c r="C3077" s="7" t="n">
        <v>65533</v>
      </c>
      <c r="D3077" s="7" t="n">
        <v>1</v>
      </c>
    </row>
    <row r="3078" spans="1:12">
      <c r="A3078" t="s">
        <v>4</v>
      </c>
      <c r="B3078" s="4" t="s">
        <v>5</v>
      </c>
      <c r="C3078" s="4" t="s">
        <v>13</v>
      </c>
      <c r="D3078" s="26" t="s">
        <v>67</v>
      </c>
      <c r="E3078" s="4" t="s">
        <v>5</v>
      </c>
      <c r="F3078" s="4" t="s">
        <v>13</v>
      </c>
      <c r="G3078" s="4" t="s">
        <v>10</v>
      </c>
      <c r="H3078" s="26" t="s">
        <v>68</v>
      </c>
      <c r="I3078" s="4" t="s">
        <v>13</v>
      </c>
      <c r="J3078" s="4" t="s">
        <v>26</v>
      </c>
    </row>
    <row r="3079" spans="1:12">
      <c r="A3079" t="n">
        <v>34140</v>
      </c>
      <c r="B3079" s="13" t="n">
        <v>5</v>
      </c>
      <c r="C3079" s="7" t="n">
        <v>28</v>
      </c>
      <c r="D3079" s="26" t="s">
        <v>3</v>
      </c>
      <c r="E3079" s="32" t="n">
        <v>64</v>
      </c>
      <c r="F3079" s="7" t="n">
        <v>5</v>
      </c>
      <c r="G3079" s="7" t="n">
        <v>2</v>
      </c>
      <c r="H3079" s="26" t="s">
        <v>3</v>
      </c>
      <c r="I3079" s="7" t="n">
        <v>1</v>
      </c>
      <c r="J3079" s="14" t="n">
        <f t="normal" ca="1">A3091</f>
        <v>0</v>
      </c>
    </row>
    <row r="3080" spans="1:12">
      <c r="A3080" t="s">
        <v>4</v>
      </c>
      <c r="B3080" s="4" t="s">
        <v>5</v>
      </c>
      <c r="C3080" s="4" t="s">
        <v>13</v>
      </c>
      <c r="D3080" s="4" t="s">
        <v>10</v>
      </c>
      <c r="E3080" s="4" t="s">
        <v>6</v>
      </c>
    </row>
    <row r="3081" spans="1:12">
      <c r="A3081" t="n">
        <v>34151</v>
      </c>
      <c r="B3081" s="42" t="n">
        <v>51</v>
      </c>
      <c r="C3081" s="7" t="n">
        <v>4</v>
      </c>
      <c r="D3081" s="7" t="n">
        <v>2</v>
      </c>
      <c r="E3081" s="7" t="s">
        <v>354</v>
      </c>
    </row>
    <row r="3082" spans="1:12">
      <c r="A3082" t="s">
        <v>4</v>
      </c>
      <c r="B3082" s="4" t="s">
        <v>5</v>
      </c>
      <c r="C3082" s="4" t="s">
        <v>10</v>
      </c>
    </row>
    <row r="3083" spans="1:12">
      <c r="A3083" t="n">
        <v>34164</v>
      </c>
      <c r="B3083" s="43" t="n">
        <v>16</v>
      </c>
      <c r="C3083" s="7" t="n">
        <v>0</v>
      </c>
    </row>
    <row r="3084" spans="1:12">
      <c r="A3084" t="s">
        <v>4</v>
      </c>
      <c r="B3084" s="4" t="s">
        <v>5</v>
      </c>
      <c r="C3084" s="4" t="s">
        <v>10</v>
      </c>
      <c r="D3084" s="4" t="s">
        <v>104</v>
      </c>
      <c r="E3084" s="4" t="s">
        <v>13</v>
      </c>
      <c r="F3084" s="4" t="s">
        <v>13</v>
      </c>
    </row>
    <row r="3085" spans="1:12">
      <c r="A3085" t="n">
        <v>34167</v>
      </c>
      <c r="B3085" s="44" t="n">
        <v>26</v>
      </c>
      <c r="C3085" s="7" t="n">
        <v>2</v>
      </c>
      <c r="D3085" s="7" t="s">
        <v>355</v>
      </c>
      <c r="E3085" s="7" t="n">
        <v>2</v>
      </c>
      <c r="F3085" s="7" t="n">
        <v>0</v>
      </c>
    </row>
    <row r="3086" spans="1:12">
      <c r="A3086" t="s">
        <v>4</v>
      </c>
      <c r="B3086" s="4" t="s">
        <v>5</v>
      </c>
    </row>
    <row r="3087" spans="1:12">
      <c r="A3087" t="n">
        <v>34249</v>
      </c>
      <c r="B3087" s="38" t="n">
        <v>28</v>
      </c>
    </row>
    <row r="3088" spans="1:12">
      <c r="A3088" t="s">
        <v>4</v>
      </c>
      <c r="B3088" s="4" t="s">
        <v>5</v>
      </c>
      <c r="C3088" s="4" t="s">
        <v>10</v>
      </c>
      <c r="D3088" s="4" t="s">
        <v>13</v>
      </c>
    </row>
    <row r="3089" spans="1:10">
      <c r="A3089" t="n">
        <v>34250</v>
      </c>
      <c r="B3089" s="46" t="n">
        <v>89</v>
      </c>
      <c r="C3089" s="7" t="n">
        <v>65533</v>
      </c>
      <c r="D3089" s="7" t="n">
        <v>1</v>
      </c>
    </row>
    <row r="3090" spans="1:10">
      <c r="A3090" t="s">
        <v>4</v>
      </c>
      <c r="B3090" s="4" t="s">
        <v>5</v>
      </c>
      <c r="C3090" s="4" t="s">
        <v>13</v>
      </c>
      <c r="D3090" s="26" t="s">
        <v>67</v>
      </c>
      <c r="E3090" s="4" t="s">
        <v>5</v>
      </c>
      <c r="F3090" s="4" t="s">
        <v>13</v>
      </c>
      <c r="G3090" s="4" t="s">
        <v>10</v>
      </c>
      <c r="H3090" s="26" t="s">
        <v>68</v>
      </c>
      <c r="I3090" s="4" t="s">
        <v>13</v>
      </c>
      <c r="J3090" s="4" t="s">
        <v>26</v>
      </c>
    </row>
    <row r="3091" spans="1:10">
      <c r="A3091" t="n">
        <v>34254</v>
      </c>
      <c r="B3091" s="13" t="n">
        <v>5</v>
      </c>
      <c r="C3091" s="7" t="n">
        <v>28</v>
      </c>
      <c r="D3091" s="26" t="s">
        <v>3</v>
      </c>
      <c r="E3091" s="32" t="n">
        <v>64</v>
      </c>
      <c r="F3091" s="7" t="n">
        <v>5</v>
      </c>
      <c r="G3091" s="7" t="n">
        <v>4</v>
      </c>
      <c r="H3091" s="26" t="s">
        <v>3</v>
      </c>
      <c r="I3091" s="7" t="n">
        <v>1</v>
      </c>
      <c r="J3091" s="14" t="n">
        <f t="normal" ca="1">A3103</f>
        <v>0</v>
      </c>
    </row>
    <row r="3092" spans="1:10">
      <c r="A3092" t="s">
        <v>4</v>
      </c>
      <c r="B3092" s="4" t="s">
        <v>5</v>
      </c>
      <c r="C3092" s="4" t="s">
        <v>13</v>
      </c>
      <c r="D3092" s="4" t="s">
        <v>10</v>
      </c>
      <c r="E3092" s="4" t="s">
        <v>6</v>
      </c>
    </row>
    <row r="3093" spans="1:10">
      <c r="A3093" t="n">
        <v>34265</v>
      </c>
      <c r="B3093" s="42" t="n">
        <v>51</v>
      </c>
      <c r="C3093" s="7" t="n">
        <v>4</v>
      </c>
      <c r="D3093" s="7" t="n">
        <v>4</v>
      </c>
      <c r="E3093" s="7" t="s">
        <v>356</v>
      </c>
    </row>
    <row r="3094" spans="1:10">
      <c r="A3094" t="s">
        <v>4</v>
      </c>
      <c r="B3094" s="4" t="s">
        <v>5</v>
      </c>
      <c r="C3094" s="4" t="s">
        <v>10</v>
      </c>
    </row>
    <row r="3095" spans="1:10">
      <c r="A3095" t="n">
        <v>34278</v>
      </c>
      <c r="B3095" s="43" t="n">
        <v>16</v>
      </c>
      <c r="C3095" s="7" t="n">
        <v>0</v>
      </c>
    </row>
    <row r="3096" spans="1:10">
      <c r="A3096" t="s">
        <v>4</v>
      </c>
      <c r="B3096" s="4" t="s">
        <v>5</v>
      </c>
      <c r="C3096" s="4" t="s">
        <v>10</v>
      </c>
      <c r="D3096" s="4" t="s">
        <v>104</v>
      </c>
      <c r="E3096" s="4" t="s">
        <v>13</v>
      </c>
      <c r="F3096" s="4" t="s">
        <v>13</v>
      </c>
    </row>
    <row r="3097" spans="1:10">
      <c r="A3097" t="n">
        <v>34281</v>
      </c>
      <c r="B3097" s="44" t="n">
        <v>26</v>
      </c>
      <c r="C3097" s="7" t="n">
        <v>4</v>
      </c>
      <c r="D3097" s="7" t="s">
        <v>357</v>
      </c>
      <c r="E3097" s="7" t="n">
        <v>2</v>
      </c>
      <c r="F3097" s="7" t="n">
        <v>0</v>
      </c>
    </row>
    <row r="3098" spans="1:10">
      <c r="A3098" t="s">
        <v>4</v>
      </c>
      <c r="B3098" s="4" t="s">
        <v>5</v>
      </c>
    </row>
    <row r="3099" spans="1:10">
      <c r="A3099" t="n">
        <v>34380</v>
      </c>
      <c r="B3099" s="38" t="n">
        <v>28</v>
      </c>
    </row>
    <row r="3100" spans="1:10">
      <c r="A3100" t="s">
        <v>4</v>
      </c>
      <c r="B3100" s="4" t="s">
        <v>5</v>
      </c>
      <c r="C3100" s="4" t="s">
        <v>10</v>
      </c>
      <c r="D3100" s="4" t="s">
        <v>13</v>
      </c>
    </row>
    <row r="3101" spans="1:10">
      <c r="A3101" t="n">
        <v>34381</v>
      </c>
      <c r="B3101" s="46" t="n">
        <v>89</v>
      </c>
      <c r="C3101" s="7" t="n">
        <v>65533</v>
      </c>
      <c r="D3101" s="7" t="n">
        <v>1</v>
      </c>
    </row>
    <row r="3102" spans="1:10">
      <c r="A3102" t="s">
        <v>4</v>
      </c>
      <c r="B3102" s="4" t="s">
        <v>5</v>
      </c>
      <c r="C3102" s="4" t="s">
        <v>10</v>
      </c>
    </row>
    <row r="3103" spans="1:10">
      <c r="A3103" t="n">
        <v>34385</v>
      </c>
      <c r="B3103" s="43" t="n">
        <v>16</v>
      </c>
      <c r="C3103" s="7" t="n">
        <v>1200</v>
      </c>
    </row>
    <row r="3104" spans="1:10">
      <c r="A3104" t="s">
        <v>4</v>
      </c>
      <c r="B3104" s="4" t="s">
        <v>5</v>
      </c>
      <c r="C3104" s="4" t="s">
        <v>13</v>
      </c>
      <c r="D3104" s="4" t="s">
        <v>10</v>
      </c>
      <c r="E3104" s="4" t="s">
        <v>27</v>
      </c>
    </row>
    <row r="3105" spans="1:10">
      <c r="A3105" t="n">
        <v>34388</v>
      </c>
      <c r="B3105" s="40" t="n">
        <v>58</v>
      </c>
      <c r="C3105" s="7" t="n">
        <v>101</v>
      </c>
      <c r="D3105" s="7" t="n">
        <v>500</v>
      </c>
      <c r="E3105" s="7" t="n">
        <v>1</v>
      </c>
    </row>
    <row r="3106" spans="1:10">
      <c r="A3106" t="s">
        <v>4</v>
      </c>
      <c r="B3106" s="4" t="s">
        <v>5</v>
      </c>
      <c r="C3106" s="4" t="s">
        <v>13</v>
      </c>
      <c r="D3106" s="4" t="s">
        <v>10</v>
      </c>
    </row>
    <row r="3107" spans="1:10">
      <c r="A3107" t="n">
        <v>34396</v>
      </c>
      <c r="B3107" s="40" t="n">
        <v>58</v>
      </c>
      <c r="C3107" s="7" t="n">
        <v>254</v>
      </c>
      <c r="D3107" s="7" t="n">
        <v>0</v>
      </c>
    </row>
    <row r="3108" spans="1:10">
      <c r="A3108" t="s">
        <v>4</v>
      </c>
      <c r="B3108" s="4" t="s">
        <v>5</v>
      </c>
      <c r="C3108" s="4" t="s">
        <v>13</v>
      </c>
      <c r="D3108" s="4" t="s">
        <v>13</v>
      </c>
      <c r="E3108" s="4" t="s">
        <v>27</v>
      </c>
      <c r="F3108" s="4" t="s">
        <v>27</v>
      </c>
      <c r="G3108" s="4" t="s">
        <v>27</v>
      </c>
      <c r="H3108" s="4" t="s">
        <v>10</v>
      </c>
    </row>
    <row r="3109" spans="1:10">
      <c r="A3109" t="n">
        <v>34400</v>
      </c>
      <c r="B3109" s="34" t="n">
        <v>45</v>
      </c>
      <c r="C3109" s="7" t="n">
        <v>2</v>
      </c>
      <c r="D3109" s="7" t="n">
        <v>3</v>
      </c>
      <c r="E3109" s="7" t="n">
        <v>-222.029998779297</v>
      </c>
      <c r="F3109" s="7" t="n">
        <v>35.7000007629395</v>
      </c>
      <c r="G3109" s="7" t="n">
        <v>-213.139999389648</v>
      </c>
      <c r="H3109" s="7" t="n">
        <v>0</v>
      </c>
    </row>
    <row r="3110" spans="1:10">
      <c r="A3110" t="s">
        <v>4</v>
      </c>
      <c r="B3110" s="4" t="s">
        <v>5</v>
      </c>
      <c r="C3110" s="4" t="s">
        <v>13</v>
      </c>
      <c r="D3110" s="4" t="s">
        <v>13</v>
      </c>
      <c r="E3110" s="4" t="s">
        <v>27</v>
      </c>
      <c r="F3110" s="4" t="s">
        <v>27</v>
      </c>
      <c r="G3110" s="4" t="s">
        <v>27</v>
      </c>
      <c r="H3110" s="4" t="s">
        <v>10</v>
      </c>
      <c r="I3110" s="4" t="s">
        <v>13</v>
      </c>
    </row>
    <row r="3111" spans="1:10">
      <c r="A3111" t="n">
        <v>34417</v>
      </c>
      <c r="B3111" s="34" t="n">
        <v>45</v>
      </c>
      <c r="C3111" s="7" t="n">
        <v>4</v>
      </c>
      <c r="D3111" s="7" t="n">
        <v>3</v>
      </c>
      <c r="E3111" s="7" t="n">
        <v>4.17999982833862</v>
      </c>
      <c r="F3111" s="7" t="n">
        <v>309.670013427734</v>
      </c>
      <c r="G3111" s="7" t="n">
        <v>0</v>
      </c>
      <c r="H3111" s="7" t="n">
        <v>0</v>
      </c>
      <c r="I3111" s="7" t="n">
        <v>0</v>
      </c>
    </row>
    <row r="3112" spans="1:10">
      <c r="A3112" t="s">
        <v>4</v>
      </c>
      <c r="B3112" s="4" t="s">
        <v>5</v>
      </c>
      <c r="C3112" s="4" t="s">
        <v>13</v>
      </c>
      <c r="D3112" s="4" t="s">
        <v>13</v>
      </c>
      <c r="E3112" s="4" t="s">
        <v>27</v>
      </c>
      <c r="F3112" s="4" t="s">
        <v>10</v>
      </c>
    </row>
    <row r="3113" spans="1:10">
      <c r="A3113" t="n">
        <v>34435</v>
      </c>
      <c r="B3113" s="34" t="n">
        <v>45</v>
      </c>
      <c r="C3113" s="7" t="n">
        <v>5</v>
      </c>
      <c r="D3113" s="7" t="n">
        <v>3</v>
      </c>
      <c r="E3113" s="7" t="n">
        <v>4</v>
      </c>
      <c r="F3113" s="7" t="n">
        <v>0</v>
      </c>
    </row>
    <row r="3114" spans="1:10">
      <c r="A3114" t="s">
        <v>4</v>
      </c>
      <c r="B3114" s="4" t="s">
        <v>5</v>
      </c>
      <c r="C3114" s="4" t="s">
        <v>13</v>
      </c>
      <c r="D3114" s="4" t="s">
        <v>13</v>
      </c>
      <c r="E3114" s="4" t="s">
        <v>27</v>
      </c>
      <c r="F3114" s="4" t="s">
        <v>10</v>
      </c>
    </row>
    <row r="3115" spans="1:10">
      <c r="A3115" t="n">
        <v>34444</v>
      </c>
      <c r="B3115" s="34" t="n">
        <v>45</v>
      </c>
      <c r="C3115" s="7" t="n">
        <v>11</v>
      </c>
      <c r="D3115" s="7" t="n">
        <v>3</v>
      </c>
      <c r="E3115" s="7" t="n">
        <v>35</v>
      </c>
      <c r="F3115" s="7" t="n">
        <v>0</v>
      </c>
    </row>
    <row r="3116" spans="1:10">
      <c r="A3116" t="s">
        <v>4</v>
      </c>
      <c r="B3116" s="4" t="s">
        <v>5</v>
      </c>
      <c r="C3116" s="4" t="s">
        <v>13</v>
      </c>
    </row>
    <row r="3117" spans="1:10">
      <c r="A3117" t="n">
        <v>34453</v>
      </c>
      <c r="B3117" s="70" t="n">
        <v>116</v>
      </c>
      <c r="C3117" s="7" t="n">
        <v>0</v>
      </c>
    </row>
    <row r="3118" spans="1:10">
      <c r="A3118" t="s">
        <v>4</v>
      </c>
      <c r="B3118" s="4" t="s">
        <v>5</v>
      </c>
      <c r="C3118" s="4" t="s">
        <v>13</v>
      </c>
      <c r="D3118" s="4" t="s">
        <v>10</v>
      </c>
    </row>
    <row r="3119" spans="1:10">
      <c r="A3119" t="n">
        <v>34455</v>
      </c>
      <c r="B3119" s="70" t="n">
        <v>116</v>
      </c>
      <c r="C3119" s="7" t="n">
        <v>2</v>
      </c>
      <c r="D3119" s="7" t="n">
        <v>1</v>
      </c>
    </row>
    <row r="3120" spans="1:10">
      <c r="A3120" t="s">
        <v>4</v>
      </c>
      <c r="B3120" s="4" t="s">
        <v>5</v>
      </c>
      <c r="C3120" s="4" t="s">
        <v>13</v>
      </c>
      <c r="D3120" s="4" t="s">
        <v>9</v>
      </c>
    </row>
    <row r="3121" spans="1:9">
      <c r="A3121" t="n">
        <v>34459</v>
      </c>
      <c r="B3121" s="70" t="n">
        <v>116</v>
      </c>
      <c r="C3121" s="7" t="n">
        <v>5</v>
      </c>
      <c r="D3121" s="7" t="n">
        <v>1106247680</v>
      </c>
    </row>
    <row r="3122" spans="1:9">
      <c r="A3122" t="s">
        <v>4</v>
      </c>
      <c r="B3122" s="4" t="s">
        <v>5</v>
      </c>
      <c r="C3122" s="4" t="s">
        <v>13</v>
      </c>
      <c r="D3122" s="4" t="s">
        <v>10</v>
      </c>
    </row>
    <row r="3123" spans="1:9">
      <c r="A3123" t="n">
        <v>34465</v>
      </c>
      <c r="B3123" s="70" t="n">
        <v>116</v>
      </c>
      <c r="C3123" s="7" t="n">
        <v>6</v>
      </c>
      <c r="D3123" s="7" t="n">
        <v>1</v>
      </c>
    </row>
    <row r="3124" spans="1:9">
      <c r="A3124" t="s">
        <v>4</v>
      </c>
      <c r="B3124" s="4" t="s">
        <v>5</v>
      </c>
      <c r="C3124" s="4" t="s">
        <v>10</v>
      </c>
      <c r="D3124" s="4" t="s">
        <v>27</v>
      </c>
      <c r="E3124" s="4" t="s">
        <v>27</v>
      </c>
      <c r="F3124" s="4" t="s">
        <v>13</v>
      </c>
    </row>
    <row r="3125" spans="1:9">
      <c r="A3125" t="n">
        <v>34469</v>
      </c>
      <c r="B3125" s="75" t="n">
        <v>52</v>
      </c>
      <c r="C3125" s="7" t="n">
        <v>0</v>
      </c>
      <c r="D3125" s="7" t="n">
        <v>168.800003051758</v>
      </c>
      <c r="E3125" s="7" t="n">
        <v>0</v>
      </c>
      <c r="F3125" s="7" t="n">
        <v>0</v>
      </c>
    </row>
    <row r="3126" spans="1:9">
      <c r="A3126" t="s">
        <v>4</v>
      </c>
      <c r="B3126" s="4" t="s">
        <v>5</v>
      </c>
      <c r="C3126" s="4" t="s">
        <v>10</v>
      </c>
      <c r="D3126" s="4" t="s">
        <v>27</v>
      </c>
      <c r="E3126" s="4" t="s">
        <v>27</v>
      </c>
      <c r="F3126" s="4" t="s">
        <v>13</v>
      </c>
    </row>
    <row r="3127" spans="1:9">
      <c r="A3127" t="n">
        <v>34481</v>
      </c>
      <c r="B3127" s="75" t="n">
        <v>52</v>
      </c>
      <c r="C3127" s="7" t="n">
        <v>7032</v>
      </c>
      <c r="D3127" s="7" t="n">
        <v>217.100006103516</v>
      </c>
      <c r="E3127" s="7" t="n">
        <v>0</v>
      </c>
      <c r="F3127" s="7" t="n">
        <v>0</v>
      </c>
    </row>
    <row r="3128" spans="1:9">
      <c r="A3128" t="s">
        <v>4</v>
      </c>
      <c r="B3128" s="4" t="s">
        <v>5</v>
      </c>
      <c r="C3128" s="4" t="s">
        <v>10</v>
      </c>
      <c r="D3128" s="4" t="s">
        <v>27</v>
      </c>
      <c r="E3128" s="4" t="s">
        <v>27</v>
      </c>
      <c r="F3128" s="4" t="s">
        <v>13</v>
      </c>
    </row>
    <row r="3129" spans="1:9">
      <c r="A3129" t="n">
        <v>34493</v>
      </c>
      <c r="B3129" s="75" t="n">
        <v>52</v>
      </c>
      <c r="C3129" s="7" t="n">
        <v>61489</v>
      </c>
      <c r="D3129" s="7" t="n">
        <v>334.5</v>
      </c>
      <c r="E3129" s="7" t="n">
        <v>0</v>
      </c>
      <c r="F3129" s="7" t="n">
        <v>0</v>
      </c>
    </row>
    <row r="3130" spans="1:9">
      <c r="A3130" t="s">
        <v>4</v>
      </c>
      <c r="B3130" s="4" t="s">
        <v>5</v>
      </c>
      <c r="C3130" s="4" t="s">
        <v>10</v>
      </c>
      <c r="D3130" s="4" t="s">
        <v>27</v>
      </c>
      <c r="E3130" s="4" t="s">
        <v>27</v>
      </c>
      <c r="F3130" s="4" t="s">
        <v>13</v>
      </c>
    </row>
    <row r="3131" spans="1:9">
      <c r="A3131" t="n">
        <v>34505</v>
      </c>
      <c r="B3131" s="75" t="n">
        <v>52</v>
      </c>
      <c r="C3131" s="7" t="n">
        <v>61490</v>
      </c>
      <c r="D3131" s="7" t="n">
        <v>309.700012207031</v>
      </c>
      <c r="E3131" s="7" t="n">
        <v>0</v>
      </c>
      <c r="F3131" s="7" t="n">
        <v>0</v>
      </c>
    </row>
    <row r="3132" spans="1:9">
      <c r="A3132" t="s">
        <v>4</v>
      </c>
      <c r="B3132" s="4" t="s">
        <v>5</v>
      </c>
      <c r="C3132" s="4" t="s">
        <v>10</v>
      </c>
      <c r="D3132" s="4" t="s">
        <v>10</v>
      </c>
      <c r="E3132" s="4" t="s">
        <v>10</v>
      </c>
    </row>
    <row r="3133" spans="1:9">
      <c r="A3133" t="n">
        <v>34517</v>
      </c>
      <c r="B3133" s="66" t="n">
        <v>61</v>
      </c>
      <c r="C3133" s="7" t="n">
        <v>61488</v>
      </c>
      <c r="D3133" s="7" t="n">
        <v>0</v>
      </c>
      <c r="E3133" s="7" t="n">
        <v>0</v>
      </c>
    </row>
    <row r="3134" spans="1:9">
      <c r="A3134" t="s">
        <v>4</v>
      </c>
      <c r="B3134" s="4" t="s">
        <v>5</v>
      </c>
      <c r="C3134" s="4" t="s">
        <v>10</v>
      </c>
      <c r="D3134" s="4" t="s">
        <v>10</v>
      </c>
      <c r="E3134" s="4" t="s">
        <v>10</v>
      </c>
    </row>
    <row r="3135" spans="1:9">
      <c r="A3135" t="n">
        <v>34524</v>
      </c>
      <c r="B3135" s="66" t="n">
        <v>61</v>
      </c>
      <c r="C3135" s="7" t="n">
        <v>61489</v>
      </c>
      <c r="D3135" s="7" t="n">
        <v>0</v>
      </c>
      <c r="E3135" s="7" t="n">
        <v>0</v>
      </c>
    </row>
    <row r="3136" spans="1:9">
      <c r="A3136" t="s">
        <v>4</v>
      </c>
      <c r="B3136" s="4" t="s">
        <v>5</v>
      </c>
      <c r="C3136" s="4" t="s">
        <v>10</v>
      </c>
      <c r="D3136" s="4" t="s">
        <v>10</v>
      </c>
      <c r="E3136" s="4" t="s">
        <v>10</v>
      </c>
    </row>
    <row r="3137" spans="1:6">
      <c r="A3137" t="n">
        <v>34531</v>
      </c>
      <c r="B3137" s="66" t="n">
        <v>61</v>
      </c>
      <c r="C3137" s="7" t="n">
        <v>61490</v>
      </c>
      <c r="D3137" s="7" t="n">
        <v>0</v>
      </c>
      <c r="E3137" s="7" t="n">
        <v>0</v>
      </c>
    </row>
    <row r="3138" spans="1:6">
      <c r="A3138" t="s">
        <v>4</v>
      </c>
      <c r="B3138" s="4" t="s">
        <v>5</v>
      </c>
      <c r="C3138" s="4" t="s">
        <v>13</v>
      </c>
      <c r="D3138" s="4" t="s">
        <v>10</v>
      </c>
      <c r="E3138" s="4" t="s">
        <v>6</v>
      </c>
      <c r="F3138" s="4" t="s">
        <v>6</v>
      </c>
      <c r="G3138" s="4" t="s">
        <v>6</v>
      </c>
      <c r="H3138" s="4" t="s">
        <v>6</v>
      </c>
    </row>
    <row r="3139" spans="1:6">
      <c r="A3139" t="n">
        <v>34538</v>
      </c>
      <c r="B3139" s="42" t="n">
        <v>51</v>
      </c>
      <c r="C3139" s="7" t="n">
        <v>3</v>
      </c>
      <c r="D3139" s="7" t="n">
        <v>0</v>
      </c>
      <c r="E3139" s="7" t="s">
        <v>115</v>
      </c>
      <c r="F3139" s="7" t="s">
        <v>116</v>
      </c>
      <c r="G3139" s="7" t="s">
        <v>117</v>
      </c>
      <c r="H3139" s="7" t="s">
        <v>118</v>
      </c>
    </row>
    <row r="3140" spans="1:6">
      <c r="A3140" t="s">
        <v>4</v>
      </c>
      <c r="B3140" s="4" t="s">
        <v>5</v>
      </c>
      <c r="C3140" s="4" t="s">
        <v>13</v>
      </c>
      <c r="D3140" s="4" t="s">
        <v>10</v>
      </c>
      <c r="E3140" s="4" t="s">
        <v>6</v>
      </c>
      <c r="F3140" s="4" t="s">
        <v>6</v>
      </c>
      <c r="G3140" s="4" t="s">
        <v>6</v>
      </c>
      <c r="H3140" s="4" t="s">
        <v>6</v>
      </c>
    </row>
    <row r="3141" spans="1:6">
      <c r="A3141" t="n">
        <v>34567</v>
      </c>
      <c r="B3141" s="42" t="n">
        <v>51</v>
      </c>
      <c r="C3141" s="7" t="n">
        <v>3</v>
      </c>
      <c r="D3141" s="7" t="n">
        <v>61489</v>
      </c>
      <c r="E3141" s="7" t="s">
        <v>115</v>
      </c>
      <c r="F3141" s="7" t="s">
        <v>116</v>
      </c>
      <c r="G3141" s="7" t="s">
        <v>117</v>
      </c>
      <c r="H3141" s="7" t="s">
        <v>118</v>
      </c>
    </row>
    <row r="3142" spans="1:6">
      <c r="A3142" t="s">
        <v>4</v>
      </c>
      <c r="B3142" s="4" t="s">
        <v>5</v>
      </c>
      <c r="C3142" s="4" t="s">
        <v>13</v>
      </c>
      <c r="D3142" s="4" t="s">
        <v>10</v>
      </c>
      <c r="E3142" s="4" t="s">
        <v>6</v>
      </c>
      <c r="F3142" s="4" t="s">
        <v>6</v>
      </c>
      <c r="G3142" s="4" t="s">
        <v>6</v>
      </c>
      <c r="H3142" s="4" t="s">
        <v>6</v>
      </c>
    </row>
    <row r="3143" spans="1:6">
      <c r="A3143" t="n">
        <v>34596</v>
      </c>
      <c r="B3143" s="42" t="n">
        <v>51</v>
      </c>
      <c r="C3143" s="7" t="n">
        <v>3</v>
      </c>
      <c r="D3143" s="7" t="n">
        <v>61490</v>
      </c>
      <c r="E3143" s="7" t="s">
        <v>115</v>
      </c>
      <c r="F3143" s="7" t="s">
        <v>116</v>
      </c>
      <c r="G3143" s="7" t="s">
        <v>117</v>
      </c>
      <c r="H3143" s="7" t="s">
        <v>118</v>
      </c>
    </row>
    <row r="3144" spans="1:6">
      <c r="A3144" t="s">
        <v>4</v>
      </c>
      <c r="B3144" s="4" t="s">
        <v>5</v>
      </c>
      <c r="C3144" s="4" t="s">
        <v>13</v>
      </c>
      <c r="D3144" s="4" t="s">
        <v>10</v>
      </c>
      <c r="E3144" s="4" t="s">
        <v>6</v>
      </c>
      <c r="F3144" s="4" t="s">
        <v>6</v>
      </c>
      <c r="G3144" s="4" t="s">
        <v>6</v>
      </c>
      <c r="H3144" s="4" t="s">
        <v>6</v>
      </c>
    </row>
    <row r="3145" spans="1:6">
      <c r="A3145" t="n">
        <v>34625</v>
      </c>
      <c r="B3145" s="42" t="n">
        <v>51</v>
      </c>
      <c r="C3145" s="7" t="n">
        <v>3</v>
      </c>
      <c r="D3145" s="7" t="n">
        <v>61488</v>
      </c>
      <c r="E3145" s="7" t="s">
        <v>115</v>
      </c>
      <c r="F3145" s="7" t="s">
        <v>116</v>
      </c>
      <c r="G3145" s="7" t="s">
        <v>117</v>
      </c>
      <c r="H3145" s="7" t="s">
        <v>118</v>
      </c>
    </row>
    <row r="3146" spans="1:6">
      <c r="A3146" t="s">
        <v>4</v>
      </c>
      <c r="B3146" s="4" t="s">
        <v>5</v>
      </c>
      <c r="C3146" s="4" t="s">
        <v>13</v>
      </c>
      <c r="D3146" s="4" t="s">
        <v>10</v>
      </c>
      <c r="E3146" s="4" t="s">
        <v>6</v>
      </c>
      <c r="F3146" s="4" t="s">
        <v>6</v>
      </c>
      <c r="G3146" s="4" t="s">
        <v>6</v>
      </c>
      <c r="H3146" s="4" t="s">
        <v>6</v>
      </c>
    </row>
    <row r="3147" spans="1:6">
      <c r="A3147" t="n">
        <v>34654</v>
      </c>
      <c r="B3147" s="42" t="n">
        <v>51</v>
      </c>
      <c r="C3147" s="7" t="n">
        <v>3</v>
      </c>
      <c r="D3147" s="7" t="n">
        <v>7032</v>
      </c>
      <c r="E3147" s="7" t="s">
        <v>115</v>
      </c>
      <c r="F3147" s="7" t="s">
        <v>116</v>
      </c>
      <c r="G3147" s="7" t="s">
        <v>117</v>
      </c>
      <c r="H3147" s="7" t="s">
        <v>118</v>
      </c>
    </row>
    <row r="3148" spans="1:6">
      <c r="A3148" t="s">
        <v>4</v>
      </c>
      <c r="B3148" s="4" t="s">
        <v>5</v>
      </c>
      <c r="C3148" s="4" t="s">
        <v>13</v>
      </c>
      <c r="D3148" s="4" t="s">
        <v>10</v>
      </c>
    </row>
    <row r="3149" spans="1:6">
      <c r="A3149" t="n">
        <v>34683</v>
      </c>
      <c r="B3149" s="40" t="n">
        <v>58</v>
      </c>
      <c r="C3149" s="7" t="n">
        <v>255</v>
      </c>
      <c r="D3149" s="7" t="n">
        <v>0</v>
      </c>
    </row>
    <row r="3150" spans="1:6">
      <c r="A3150" t="s">
        <v>4</v>
      </c>
      <c r="B3150" s="4" t="s">
        <v>5</v>
      </c>
      <c r="C3150" s="4" t="s">
        <v>13</v>
      </c>
      <c r="D3150" s="4" t="s">
        <v>10</v>
      </c>
      <c r="E3150" s="4" t="s">
        <v>6</v>
      </c>
    </row>
    <row r="3151" spans="1:6">
      <c r="A3151" t="n">
        <v>34687</v>
      </c>
      <c r="B3151" s="42" t="n">
        <v>51</v>
      </c>
      <c r="C3151" s="7" t="n">
        <v>4</v>
      </c>
      <c r="D3151" s="7" t="n">
        <v>0</v>
      </c>
      <c r="E3151" s="7" t="s">
        <v>358</v>
      </c>
    </row>
    <row r="3152" spans="1:6">
      <c r="A3152" t="s">
        <v>4</v>
      </c>
      <c r="B3152" s="4" t="s">
        <v>5</v>
      </c>
      <c r="C3152" s="4" t="s">
        <v>10</v>
      </c>
    </row>
    <row r="3153" spans="1:8">
      <c r="A3153" t="n">
        <v>34701</v>
      </c>
      <c r="B3153" s="43" t="n">
        <v>16</v>
      </c>
      <c r="C3153" s="7" t="n">
        <v>0</v>
      </c>
    </row>
    <row r="3154" spans="1:8">
      <c r="A3154" t="s">
        <v>4</v>
      </c>
      <c r="B3154" s="4" t="s">
        <v>5</v>
      </c>
      <c r="C3154" s="4" t="s">
        <v>10</v>
      </c>
      <c r="D3154" s="4" t="s">
        <v>104</v>
      </c>
      <c r="E3154" s="4" t="s">
        <v>13</v>
      </c>
      <c r="F3154" s="4" t="s">
        <v>13</v>
      </c>
      <c r="G3154" s="4" t="s">
        <v>104</v>
      </c>
      <c r="H3154" s="4" t="s">
        <v>13</v>
      </c>
      <c r="I3154" s="4" t="s">
        <v>13</v>
      </c>
      <c r="J3154" s="4" t="s">
        <v>104</v>
      </c>
      <c r="K3154" s="4" t="s">
        <v>13</v>
      </c>
      <c r="L3154" s="4" t="s">
        <v>13</v>
      </c>
    </row>
    <row r="3155" spans="1:8">
      <c r="A3155" t="n">
        <v>34704</v>
      </c>
      <c r="B3155" s="44" t="n">
        <v>26</v>
      </c>
      <c r="C3155" s="7" t="n">
        <v>0</v>
      </c>
      <c r="D3155" s="7" t="s">
        <v>359</v>
      </c>
      <c r="E3155" s="7" t="n">
        <v>2</v>
      </c>
      <c r="F3155" s="7" t="n">
        <v>3</v>
      </c>
      <c r="G3155" s="7" t="s">
        <v>360</v>
      </c>
      <c r="H3155" s="7" t="n">
        <v>2</v>
      </c>
      <c r="I3155" s="7" t="n">
        <v>3</v>
      </c>
      <c r="J3155" s="7" t="s">
        <v>361</v>
      </c>
      <c r="K3155" s="7" t="n">
        <v>2</v>
      </c>
      <c r="L3155" s="7" t="n">
        <v>0</v>
      </c>
    </row>
    <row r="3156" spans="1:8">
      <c r="A3156" t="s">
        <v>4</v>
      </c>
      <c r="B3156" s="4" t="s">
        <v>5</v>
      </c>
    </row>
    <row r="3157" spans="1:8">
      <c r="A3157" t="n">
        <v>34919</v>
      </c>
      <c r="B3157" s="38" t="n">
        <v>28</v>
      </c>
    </row>
    <row r="3158" spans="1:8">
      <c r="A3158" t="s">
        <v>4</v>
      </c>
      <c r="B3158" s="4" t="s">
        <v>5</v>
      </c>
      <c r="C3158" s="4" t="s">
        <v>13</v>
      </c>
      <c r="D3158" s="26" t="s">
        <v>67</v>
      </c>
      <c r="E3158" s="4" t="s">
        <v>5</v>
      </c>
      <c r="F3158" s="4" t="s">
        <v>13</v>
      </c>
      <c r="G3158" s="4" t="s">
        <v>10</v>
      </c>
      <c r="H3158" s="26" t="s">
        <v>68</v>
      </c>
      <c r="I3158" s="4" t="s">
        <v>13</v>
      </c>
      <c r="J3158" s="4" t="s">
        <v>26</v>
      </c>
    </row>
    <row r="3159" spans="1:8">
      <c r="A3159" t="n">
        <v>34920</v>
      </c>
      <c r="B3159" s="13" t="n">
        <v>5</v>
      </c>
      <c r="C3159" s="7" t="n">
        <v>28</v>
      </c>
      <c r="D3159" s="26" t="s">
        <v>3</v>
      </c>
      <c r="E3159" s="32" t="n">
        <v>64</v>
      </c>
      <c r="F3159" s="7" t="n">
        <v>5</v>
      </c>
      <c r="G3159" s="7" t="n">
        <v>4</v>
      </c>
      <c r="H3159" s="26" t="s">
        <v>3</v>
      </c>
      <c r="I3159" s="7" t="n">
        <v>1</v>
      </c>
      <c r="J3159" s="14" t="n">
        <f t="normal" ca="1">A3171</f>
        <v>0</v>
      </c>
    </row>
    <row r="3160" spans="1:8">
      <c r="A3160" t="s">
        <v>4</v>
      </c>
      <c r="B3160" s="4" t="s">
        <v>5</v>
      </c>
      <c r="C3160" s="4" t="s">
        <v>13</v>
      </c>
      <c r="D3160" s="4" t="s">
        <v>10</v>
      </c>
      <c r="E3160" s="4" t="s">
        <v>6</v>
      </c>
    </row>
    <row r="3161" spans="1:8">
      <c r="A3161" t="n">
        <v>34931</v>
      </c>
      <c r="B3161" s="42" t="n">
        <v>51</v>
      </c>
      <c r="C3161" s="7" t="n">
        <v>4</v>
      </c>
      <c r="D3161" s="7" t="n">
        <v>4</v>
      </c>
      <c r="E3161" s="7" t="s">
        <v>362</v>
      </c>
    </row>
    <row r="3162" spans="1:8">
      <c r="A3162" t="s">
        <v>4</v>
      </c>
      <c r="B3162" s="4" t="s">
        <v>5</v>
      </c>
      <c r="C3162" s="4" t="s">
        <v>10</v>
      </c>
    </row>
    <row r="3163" spans="1:8">
      <c r="A3163" t="n">
        <v>34944</v>
      </c>
      <c r="B3163" s="43" t="n">
        <v>16</v>
      </c>
      <c r="C3163" s="7" t="n">
        <v>0</v>
      </c>
    </row>
    <row r="3164" spans="1:8">
      <c r="A3164" t="s">
        <v>4</v>
      </c>
      <c r="B3164" s="4" t="s">
        <v>5</v>
      </c>
      <c r="C3164" s="4" t="s">
        <v>10</v>
      </c>
      <c r="D3164" s="4" t="s">
        <v>104</v>
      </c>
      <c r="E3164" s="4" t="s">
        <v>13</v>
      </c>
      <c r="F3164" s="4" t="s">
        <v>13</v>
      </c>
    </row>
    <row r="3165" spans="1:8">
      <c r="A3165" t="n">
        <v>34947</v>
      </c>
      <c r="B3165" s="44" t="n">
        <v>26</v>
      </c>
      <c r="C3165" s="7" t="n">
        <v>4</v>
      </c>
      <c r="D3165" s="7" t="s">
        <v>363</v>
      </c>
      <c r="E3165" s="7" t="n">
        <v>2</v>
      </c>
      <c r="F3165" s="7" t="n">
        <v>0</v>
      </c>
    </row>
    <row r="3166" spans="1:8">
      <c r="A3166" t="s">
        <v>4</v>
      </c>
      <c r="B3166" s="4" t="s">
        <v>5</v>
      </c>
    </row>
    <row r="3167" spans="1:8">
      <c r="A3167" t="n">
        <v>35000</v>
      </c>
      <c r="B3167" s="38" t="n">
        <v>28</v>
      </c>
    </row>
    <row r="3168" spans="1:8">
      <c r="A3168" t="s">
        <v>4</v>
      </c>
      <c r="B3168" s="4" t="s">
        <v>5</v>
      </c>
      <c r="C3168" s="4" t="s">
        <v>26</v>
      </c>
    </row>
    <row r="3169" spans="1:12">
      <c r="A3169" t="n">
        <v>35001</v>
      </c>
      <c r="B3169" s="16" t="n">
        <v>3</v>
      </c>
      <c r="C3169" s="14" t="n">
        <f t="normal" ca="1">A3181</f>
        <v>0</v>
      </c>
    </row>
    <row r="3170" spans="1:12">
      <c r="A3170" t="s">
        <v>4</v>
      </c>
      <c r="B3170" s="4" t="s">
        <v>5</v>
      </c>
      <c r="C3170" s="4" t="s">
        <v>13</v>
      </c>
      <c r="D3170" s="26" t="s">
        <v>67</v>
      </c>
      <c r="E3170" s="4" t="s">
        <v>5</v>
      </c>
      <c r="F3170" s="4" t="s">
        <v>13</v>
      </c>
      <c r="G3170" s="4" t="s">
        <v>10</v>
      </c>
      <c r="H3170" s="26" t="s">
        <v>68</v>
      </c>
      <c r="I3170" s="4" t="s">
        <v>13</v>
      </c>
      <c r="J3170" s="4" t="s">
        <v>26</v>
      </c>
    </row>
    <row r="3171" spans="1:12">
      <c r="A3171" t="n">
        <v>35006</v>
      </c>
      <c r="B3171" s="13" t="n">
        <v>5</v>
      </c>
      <c r="C3171" s="7" t="n">
        <v>28</v>
      </c>
      <c r="D3171" s="26" t="s">
        <v>3</v>
      </c>
      <c r="E3171" s="32" t="n">
        <v>64</v>
      </c>
      <c r="F3171" s="7" t="n">
        <v>5</v>
      </c>
      <c r="G3171" s="7" t="n">
        <v>7</v>
      </c>
      <c r="H3171" s="26" t="s">
        <v>3</v>
      </c>
      <c r="I3171" s="7" t="n">
        <v>1</v>
      </c>
      <c r="J3171" s="14" t="n">
        <f t="normal" ca="1">A3181</f>
        <v>0</v>
      </c>
    </row>
    <row r="3172" spans="1:12">
      <c r="A3172" t="s">
        <v>4</v>
      </c>
      <c r="B3172" s="4" t="s">
        <v>5</v>
      </c>
      <c r="C3172" s="4" t="s">
        <v>13</v>
      </c>
      <c r="D3172" s="4" t="s">
        <v>10</v>
      </c>
      <c r="E3172" s="4" t="s">
        <v>6</v>
      </c>
    </row>
    <row r="3173" spans="1:12">
      <c r="A3173" t="n">
        <v>35017</v>
      </c>
      <c r="B3173" s="42" t="n">
        <v>51</v>
      </c>
      <c r="C3173" s="7" t="n">
        <v>4</v>
      </c>
      <c r="D3173" s="7" t="n">
        <v>7</v>
      </c>
      <c r="E3173" s="7" t="s">
        <v>362</v>
      </c>
    </row>
    <row r="3174" spans="1:12">
      <c r="A3174" t="s">
        <v>4</v>
      </c>
      <c r="B3174" s="4" t="s">
        <v>5</v>
      </c>
      <c r="C3174" s="4" t="s">
        <v>10</v>
      </c>
    </row>
    <row r="3175" spans="1:12">
      <c r="A3175" t="n">
        <v>35030</v>
      </c>
      <c r="B3175" s="43" t="n">
        <v>16</v>
      </c>
      <c r="C3175" s="7" t="n">
        <v>0</v>
      </c>
    </row>
    <row r="3176" spans="1:12">
      <c r="A3176" t="s">
        <v>4</v>
      </c>
      <c r="B3176" s="4" t="s">
        <v>5</v>
      </c>
      <c r="C3176" s="4" t="s">
        <v>10</v>
      </c>
      <c r="D3176" s="4" t="s">
        <v>104</v>
      </c>
      <c r="E3176" s="4" t="s">
        <v>13</v>
      </c>
      <c r="F3176" s="4" t="s">
        <v>13</v>
      </c>
    </row>
    <row r="3177" spans="1:12">
      <c r="A3177" t="n">
        <v>35033</v>
      </c>
      <c r="B3177" s="44" t="n">
        <v>26</v>
      </c>
      <c r="C3177" s="7" t="n">
        <v>7</v>
      </c>
      <c r="D3177" s="7" t="s">
        <v>363</v>
      </c>
      <c r="E3177" s="7" t="n">
        <v>2</v>
      </c>
      <c r="F3177" s="7" t="n">
        <v>0</v>
      </c>
    </row>
    <row r="3178" spans="1:12">
      <c r="A3178" t="s">
        <v>4</v>
      </c>
      <c r="B3178" s="4" t="s">
        <v>5</v>
      </c>
    </row>
    <row r="3179" spans="1:12">
      <c r="A3179" t="n">
        <v>35086</v>
      </c>
      <c r="B3179" s="38" t="n">
        <v>28</v>
      </c>
    </row>
    <row r="3180" spans="1:12">
      <c r="A3180" t="s">
        <v>4</v>
      </c>
      <c r="B3180" s="4" t="s">
        <v>5</v>
      </c>
      <c r="C3180" s="4" t="s">
        <v>13</v>
      </c>
      <c r="D3180" s="26" t="s">
        <v>67</v>
      </c>
      <c r="E3180" s="4" t="s">
        <v>5</v>
      </c>
      <c r="F3180" s="4" t="s">
        <v>13</v>
      </c>
      <c r="G3180" s="4" t="s">
        <v>10</v>
      </c>
      <c r="H3180" s="26" t="s">
        <v>68</v>
      </c>
      <c r="I3180" s="4" t="s">
        <v>13</v>
      </c>
      <c r="J3180" s="4" t="s">
        <v>26</v>
      </c>
    </row>
    <row r="3181" spans="1:12">
      <c r="A3181" t="n">
        <v>35087</v>
      </c>
      <c r="B3181" s="13" t="n">
        <v>5</v>
      </c>
      <c r="C3181" s="7" t="n">
        <v>28</v>
      </c>
      <c r="D3181" s="26" t="s">
        <v>3</v>
      </c>
      <c r="E3181" s="32" t="n">
        <v>64</v>
      </c>
      <c r="F3181" s="7" t="n">
        <v>5</v>
      </c>
      <c r="G3181" s="7" t="n">
        <v>16</v>
      </c>
      <c r="H3181" s="26" t="s">
        <v>3</v>
      </c>
      <c r="I3181" s="7" t="n">
        <v>1</v>
      </c>
      <c r="J3181" s="14" t="n">
        <f t="normal" ca="1">A3193</f>
        <v>0</v>
      </c>
    </row>
    <row r="3182" spans="1:12">
      <c r="A3182" t="s">
        <v>4</v>
      </c>
      <c r="B3182" s="4" t="s">
        <v>5</v>
      </c>
      <c r="C3182" s="4" t="s">
        <v>13</v>
      </c>
      <c r="D3182" s="4" t="s">
        <v>10</v>
      </c>
      <c r="E3182" s="4" t="s">
        <v>6</v>
      </c>
    </row>
    <row r="3183" spans="1:12">
      <c r="A3183" t="n">
        <v>35098</v>
      </c>
      <c r="B3183" s="42" t="n">
        <v>51</v>
      </c>
      <c r="C3183" s="7" t="n">
        <v>4</v>
      </c>
      <c r="D3183" s="7" t="n">
        <v>16</v>
      </c>
      <c r="E3183" s="7" t="s">
        <v>364</v>
      </c>
    </row>
    <row r="3184" spans="1:12">
      <c r="A3184" t="s">
        <v>4</v>
      </c>
      <c r="B3184" s="4" t="s">
        <v>5</v>
      </c>
      <c r="C3184" s="4" t="s">
        <v>10</v>
      </c>
    </row>
    <row r="3185" spans="1:10">
      <c r="A3185" t="n">
        <v>35111</v>
      </c>
      <c r="B3185" s="43" t="n">
        <v>16</v>
      </c>
      <c r="C3185" s="7" t="n">
        <v>0</v>
      </c>
    </row>
    <row r="3186" spans="1:10">
      <c r="A3186" t="s">
        <v>4</v>
      </c>
      <c r="B3186" s="4" t="s">
        <v>5</v>
      </c>
      <c r="C3186" s="4" t="s">
        <v>10</v>
      </c>
      <c r="D3186" s="4" t="s">
        <v>104</v>
      </c>
      <c r="E3186" s="4" t="s">
        <v>13</v>
      </c>
      <c r="F3186" s="4" t="s">
        <v>13</v>
      </c>
      <c r="G3186" s="4" t="s">
        <v>104</v>
      </c>
      <c r="H3186" s="4" t="s">
        <v>13</v>
      </c>
      <c r="I3186" s="4" t="s">
        <v>13</v>
      </c>
    </row>
    <row r="3187" spans="1:10">
      <c r="A3187" t="n">
        <v>35114</v>
      </c>
      <c r="B3187" s="44" t="n">
        <v>26</v>
      </c>
      <c r="C3187" s="7" t="n">
        <v>16</v>
      </c>
      <c r="D3187" s="7" t="s">
        <v>365</v>
      </c>
      <c r="E3187" s="7" t="n">
        <v>2</v>
      </c>
      <c r="F3187" s="7" t="n">
        <v>3</v>
      </c>
      <c r="G3187" s="7" t="s">
        <v>366</v>
      </c>
      <c r="H3187" s="7" t="n">
        <v>2</v>
      </c>
      <c r="I3187" s="7" t="n">
        <v>0</v>
      </c>
    </row>
    <row r="3188" spans="1:10">
      <c r="A3188" t="s">
        <v>4</v>
      </c>
      <c r="B3188" s="4" t="s">
        <v>5</v>
      </c>
    </row>
    <row r="3189" spans="1:10">
      <c r="A3189" t="n">
        <v>35285</v>
      </c>
      <c r="B3189" s="38" t="n">
        <v>28</v>
      </c>
    </row>
    <row r="3190" spans="1:10">
      <c r="A3190" t="s">
        <v>4</v>
      </c>
      <c r="B3190" s="4" t="s">
        <v>5</v>
      </c>
      <c r="C3190" s="4" t="s">
        <v>26</v>
      </c>
    </row>
    <row r="3191" spans="1:10">
      <c r="A3191" t="n">
        <v>35286</v>
      </c>
      <c r="B3191" s="16" t="n">
        <v>3</v>
      </c>
      <c r="C3191" s="14" t="n">
        <f t="normal" ca="1">A3203</f>
        <v>0</v>
      </c>
    </row>
    <row r="3192" spans="1:10">
      <c r="A3192" t="s">
        <v>4</v>
      </c>
      <c r="B3192" s="4" t="s">
        <v>5</v>
      </c>
      <c r="C3192" s="4" t="s">
        <v>13</v>
      </c>
      <c r="D3192" s="26" t="s">
        <v>67</v>
      </c>
      <c r="E3192" s="4" t="s">
        <v>5</v>
      </c>
      <c r="F3192" s="4" t="s">
        <v>13</v>
      </c>
      <c r="G3192" s="4" t="s">
        <v>10</v>
      </c>
      <c r="H3192" s="26" t="s">
        <v>68</v>
      </c>
      <c r="I3192" s="4" t="s">
        <v>13</v>
      </c>
      <c r="J3192" s="4" t="s">
        <v>26</v>
      </c>
    </row>
    <row r="3193" spans="1:10">
      <c r="A3193" t="n">
        <v>35291</v>
      </c>
      <c r="B3193" s="13" t="n">
        <v>5</v>
      </c>
      <c r="C3193" s="7" t="n">
        <v>28</v>
      </c>
      <c r="D3193" s="26" t="s">
        <v>3</v>
      </c>
      <c r="E3193" s="32" t="n">
        <v>64</v>
      </c>
      <c r="F3193" s="7" t="n">
        <v>5</v>
      </c>
      <c r="G3193" s="7" t="n">
        <v>15</v>
      </c>
      <c r="H3193" s="26" t="s">
        <v>3</v>
      </c>
      <c r="I3193" s="7" t="n">
        <v>1</v>
      </c>
      <c r="J3193" s="14" t="n">
        <f t="normal" ca="1">A3203</f>
        <v>0</v>
      </c>
    </row>
    <row r="3194" spans="1:10">
      <c r="A3194" t="s">
        <v>4</v>
      </c>
      <c r="B3194" s="4" t="s">
        <v>5</v>
      </c>
      <c r="C3194" s="4" t="s">
        <v>13</v>
      </c>
      <c r="D3194" s="4" t="s">
        <v>10</v>
      </c>
      <c r="E3194" s="4" t="s">
        <v>6</v>
      </c>
    </row>
    <row r="3195" spans="1:10">
      <c r="A3195" t="n">
        <v>35302</v>
      </c>
      <c r="B3195" s="42" t="n">
        <v>51</v>
      </c>
      <c r="C3195" s="7" t="n">
        <v>4</v>
      </c>
      <c r="D3195" s="7" t="n">
        <v>15</v>
      </c>
      <c r="E3195" s="7" t="s">
        <v>106</v>
      </c>
    </row>
    <row r="3196" spans="1:10">
      <c r="A3196" t="s">
        <v>4</v>
      </c>
      <c r="B3196" s="4" t="s">
        <v>5</v>
      </c>
      <c r="C3196" s="4" t="s">
        <v>10</v>
      </c>
    </row>
    <row r="3197" spans="1:10">
      <c r="A3197" t="n">
        <v>35315</v>
      </c>
      <c r="B3197" s="43" t="n">
        <v>16</v>
      </c>
      <c r="C3197" s="7" t="n">
        <v>0</v>
      </c>
    </row>
    <row r="3198" spans="1:10">
      <c r="A3198" t="s">
        <v>4</v>
      </c>
      <c r="B3198" s="4" t="s">
        <v>5</v>
      </c>
      <c r="C3198" s="4" t="s">
        <v>10</v>
      </c>
      <c r="D3198" s="4" t="s">
        <v>104</v>
      </c>
      <c r="E3198" s="4" t="s">
        <v>13</v>
      </c>
      <c r="F3198" s="4" t="s">
        <v>13</v>
      </c>
      <c r="G3198" s="4" t="s">
        <v>104</v>
      </c>
      <c r="H3198" s="4" t="s">
        <v>13</v>
      </c>
      <c r="I3198" s="4" t="s">
        <v>13</v>
      </c>
    </row>
    <row r="3199" spans="1:10">
      <c r="A3199" t="n">
        <v>35318</v>
      </c>
      <c r="B3199" s="44" t="n">
        <v>26</v>
      </c>
      <c r="C3199" s="7" t="n">
        <v>15</v>
      </c>
      <c r="D3199" s="7" t="s">
        <v>365</v>
      </c>
      <c r="E3199" s="7" t="n">
        <v>2</v>
      </c>
      <c r="F3199" s="7" t="n">
        <v>3</v>
      </c>
      <c r="G3199" s="7" t="s">
        <v>367</v>
      </c>
      <c r="H3199" s="7" t="n">
        <v>2</v>
      </c>
      <c r="I3199" s="7" t="n">
        <v>0</v>
      </c>
    </row>
    <row r="3200" spans="1:10">
      <c r="A3200" t="s">
        <v>4</v>
      </c>
      <c r="B3200" s="4" t="s">
        <v>5</v>
      </c>
    </row>
    <row r="3201" spans="1:10">
      <c r="A3201" t="n">
        <v>35480</v>
      </c>
      <c r="B3201" s="38" t="n">
        <v>28</v>
      </c>
    </row>
    <row r="3202" spans="1:10">
      <c r="A3202" t="s">
        <v>4</v>
      </c>
      <c r="B3202" s="4" t="s">
        <v>5</v>
      </c>
      <c r="C3202" s="4" t="s">
        <v>13</v>
      </c>
      <c r="D3202" s="4" t="s">
        <v>10</v>
      </c>
      <c r="E3202" s="4" t="s">
        <v>6</v>
      </c>
    </row>
    <row r="3203" spans="1:10">
      <c r="A3203" t="n">
        <v>35481</v>
      </c>
      <c r="B3203" s="42" t="n">
        <v>51</v>
      </c>
      <c r="C3203" s="7" t="n">
        <v>4</v>
      </c>
      <c r="D3203" s="7" t="n">
        <v>0</v>
      </c>
      <c r="E3203" s="7" t="s">
        <v>336</v>
      </c>
    </row>
    <row r="3204" spans="1:10">
      <c r="A3204" t="s">
        <v>4</v>
      </c>
      <c r="B3204" s="4" t="s">
        <v>5</v>
      </c>
      <c r="C3204" s="4" t="s">
        <v>10</v>
      </c>
    </row>
    <row r="3205" spans="1:10">
      <c r="A3205" t="n">
        <v>35495</v>
      </c>
      <c r="B3205" s="43" t="n">
        <v>16</v>
      </c>
      <c r="C3205" s="7" t="n">
        <v>0</v>
      </c>
    </row>
    <row r="3206" spans="1:10">
      <c r="A3206" t="s">
        <v>4</v>
      </c>
      <c r="B3206" s="4" t="s">
        <v>5</v>
      </c>
      <c r="C3206" s="4" t="s">
        <v>10</v>
      </c>
      <c r="D3206" s="4" t="s">
        <v>104</v>
      </c>
      <c r="E3206" s="4" t="s">
        <v>13</v>
      </c>
      <c r="F3206" s="4" t="s">
        <v>13</v>
      </c>
    </row>
    <row r="3207" spans="1:10">
      <c r="A3207" t="n">
        <v>35498</v>
      </c>
      <c r="B3207" s="44" t="n">
        <v>26</v>
      </c>
      <c r="C3207" s="7" t="n">
        <v>0</v>
      </c>
      <c r="D3207" s="7" t="s">
        <v>368</v>
      </c>
      <c r="E3207" s="7" t="n">
        <v>2</v>
      </c>
      <c r="F3207" s="7" t="n">
        <v>0</v>
      </c>
    </row>
    <row r="3208" spans="1:10">
      <c r="A3208" t="s">
        <v>4</v>
      </c>
      <c r="B3208" s="4" t="s">
        <v>5</v>
      </c>
    </row>
    <row r="3209" spans="1:10">
      <c r="A3209" t="n">
        <v>35576</v>
      </c>
      <c r="B3209" s="38" t="n">
        <v>28</v>
      </c>
    </row>
    <row r="3210" spans="1:10">
      <c r="A3210" t="s">
        <v>4</v>
      </c>
      <c r="B3210" s="4" t="s">
        <v>5</v>
      </c>
      <c r="C3210" s="4" t="s">
        <v>13</v>
      </c>
      <c r="D3210" s="4" t="s">
        <v>10</v>
      </c>
      <c r="E3210" s="4" t="s">
        <v>6</v>
      </c>
    </row>
    <row r="3211" spans="1:10">
      <c r="A3211" t="n">
        <v>35577</v>
      </c>
      <c r="B3211" s="42" t="n">
        <v>51</v>
      </c>
      <c r="C3211" s="7" t="n">
        <v>4</v>
      </c>
      <c r="D3211" s="7" t="n">
        <v>7032</v>
      </c>
      <c r="E3211" s="7" t="s">
        <v>106</v>
      </c>
    </row>
    <row r="3212" spans="1:10">
      <c r="A3212" t="s">
        <v>4</v>
      </c>
      <c r="B3212" s="4" t="s">
        <v>5</v>
      </c>
      <c r="C3212" s="4" t="s">
        <v>10</v>
      </c>
    </row>
    <row r="3213" spans="1:10">
      <c r="A3213" t="n">
        <v>35590</v>
      </c>
      <c r="B3213" s="43" t="n">
        <v>16</v>
      </c>
      <c r="C3213" s="7" t="n">
        <v>0</v>
      </c>
    </row>
    <row r="3214" spans="1:10">
      <c r="A3214" t="s">
        <v>4</v>
      </c>
      <c r="B3214" s="4" t="s">
        <v>5</v>
      </c>
      <c r="C3214" s="4" t="s">
        <v>10</v>
      </c>
      <c r="D3214" s="4" t="s">
        <v>104</v>
      </c>
      <c r="E3214" s="4" t="s">
        <v>13</v>
      </c>
      <c r="F3214" s="4" t="s">
        <v>13</v>
      </c>
    </row>
    <row r="3215" spans="1:10">
      <c r="A3215" t="n">
        <v>35593</v>
      </c>
      <c r="B3215" s="44" t="n">
        <v>26</v>
      </c>
      <c r="C3215" s="7" t="n">
        <v>7032</v>
      </c>
      <c r="D3215" s="7" t="s">
        <v>369</v>
      </c>
      <c r="E3215" s="7" t="n">
        <v>2</v>
      </c>
      <c r="F3215" s="7" t="n">
        <v>0</v>
      </c>
    </row>
    <row r="3216" spans="1:10">
      <c r="A3216" t="s">
        <v>4</v>
      </c>
      <c r="B3216" s="4" t="s">
        <v>5</v>
      </c>
    </row>
    <row r="3217" spans="1:6">
      <c r="A3217" t="n">
        <v>35622</v>
      </c>
      <c r="B3217" s="38" t="n">
        <v>28</v>
      </c>
    </row>
    <row r="3218" spans="1:6">
      <c r="A3218" t="s">
        <v>4</v>
      </c>
      <c r="B3218" s="4" t="s">
        <v>5</v>
      </c>
      <c r="C3218" s="4" t="s">
        <v>10</v>
      </c>
      <c r="D3218" s="4" t="s">
        <v>13</v>
      </c>
    </row>
    <row r="3219" spans="1:6">
      <c r="A3219" t="n">
        <v>35623</v>
      </c>
      <c r="B3219" s="46" t="n">
        <v>89</v>
      </c>
      <c r="C3219" s="7" t="n">
        <v>65533</v>
      </c>
      <c r="D3219" s="7" t="n">
        <v>1</v>
      </c>
    </row>
    <row r="3220" spans="1:6">
      <c r="A3220" t="s">
        <v>4</v>
      </c>
      <c r="B3220" s="4" t="s">
        <v>5</v>
      </c>
      <c r="C3220" s="4" t="s">
        <v>13</v>
      </c>
      <c r="D3220" s="4" t="s">
        <v>10</v>
      </c>
      <c r="E3220" s="4" t="s">
        <v>27</v>
      </c>
    </row>
    <row r="3221" spans="1:6">
      <c r="A3221" t="n">
        <v>35627</v>
      </c>
      <c r="B3221" s="40" t="n">
        <v>58</v>
      </c>
      <c r="C3221" s="7" t="n">
        <v>0</v>
      </c>
      <c r="D3221" s="7" t="n">
        <v>1000</v>
      </c>
      <c r="E3221" s="7" t="n">
        <v>1</v>
      </c>
    </row>
    <row r="3222" spans="1:6">
      <c r="A3222" t="s">
        <v>4</v>
      </c>
      <c r="B3222" s="4" t="s">
        <v>5</v>
      </c>
      <c r="C3222" s="4" t="s">
        <v>13</v>
      </c>
      <c r="D3222" s="4" t="s">
        <v>10</v>
      </c>
    </row>
    <row r="3223" spans="1:6">
      <c r="A3223" t="n">
        <v>35635</v>
      </c>
      <c r="B3223" s="40" t="n">
        <v>58</v>
      </c>
      <c r="C3223" s="7" t="n">
        <v>255</v>
      </c>
      <c r="D3223" s="7" t="n">
        <v>0</v>
      </c>
    </row>
    <row r="3224" spans="1:6">
      <c r="A3224" t="s">
        <v>4</v>
      </c>
      <c r="B3224" s="4" t="s">
        <v>5</v>
      </c>
      <c r="C3224" s="4" t="s">
        <v>10</v>
      </c>
      <c r="D3224" s="4" t="s">
        <v>9</v>
      </c>
    </row>
    <row r="3225" spans="1:6">
      <c r="A3225" t="n">
        <v>35639</v>
      </c>
      <c r="B3225" s="76" t="n">
        <v>44</v>
      </c>
      <c r="C3225" s="7" t="n">
        <v>7033</v>
      </c>
      <c r="D3225" s="7" t="n">
        <v>256</v>
      </c>
    </row>
    <row r="3226" spans="1:6">
      <c r="A3226" t="s">
        <v>4</v>
      </c>
      <c r="B3226" s="4" t="s">
        <v>5</v>
      </c>
      <c r="C3226" s="4" t="s">
        <v>10</v>
      </c>
      <c r="D3226" s="4" t="s">
        <v>9</v>
      </c>
    </row>
    <row r="3227" spans="1:6">
      <c r="A3227" t="n">
        <v>35646</v>
      </c>
      <c r="B3227" s="76" t="n">
        <v>44</v>
      </c>
      <c r="C3227" s="7" t="n">
        <v>7032</v>
      </c>
      <c r="D3227" s="7" t="n">
        <v>256</v>
      </c>
    </row>
    <row r="3228" spans="1:6">
      <c r="A3228" t="s">
        <v>4</v>
      </c>
      <c r="B3228" s="4" t="s">
        <v>5</v>
      </c>
      <c r="C3228" s="4" t="s">
        <v>10</v>
      </c>
      <c r="D3228" s="4" t="s">
        <v>9</v>
      </c>
    </row>
    <row r="3229" spans="1:6">
      <c r="A3229" t="n">
        <v>35653</v>
      </c>
      <c r="B3229" s="76" t="n">
        <v>44</v>
      </c>
      <c r="C3229" s="7" t="n">
        <v>0</v>
      </c>
      <c r="D3229" s="7" t="n">
        <v>256</v>
      </c>
    </row>
    <row r="3230" spans="1:6">
      <c r="A3230" t="s">
        <v>4</v>
      </c>
      <c r="B3230" s="4" t="s">
        <v>5</v>
      </c>
      <c r="C3230" s="4" t="s">
        <v>10</v>
      </c>
      <c r="D3230" s="4" t="s">
        <v>9</v>
      </c>
    </row>
    <row r="3231" spans="1:6">
      <c r="A3231" t="n">
        <v>35660</v>
      </c>
      <c r="B3231" s="76" t="n">
        <v>44</v>
      </c>
      <c r="C3231" s="7" t="n">
        <v>61489</v>
      </c>
      <c r="D3231" s="7" t="n">
        <v>256</v>
      </c>
    </row>
    <row r="3232" spans="1:6">
      <c r="A3232" t="s">
        <v>4</v>
      </c>
      <c r="B3232" s="4" t="s">
        <v>5</v>
      </c>
      <c r="C3232" s="4" t="s">
        <v>10</v>
      </c>
      <c r="D3232" s="4" t="s">
        <v>9</v>
      </c>
    </row>
    <row r="3233" spans="1:5">
      <c r="A3233" t="n">
        <v>35667</v>
      </c>
      <c r="B3233" s="76" t="n">
        <v>44</v>
      </c>
      <c r="C3233" s="7" t="n">
        <v>61490</v>
      </c>
      <c r="D3233" s="7" t="n">
        <v>256</v>
      </c>
    </row>
    <row r="3234" spans="1:5">
      <c r="A3234" t="s">
        <v>4</v>
      </c>
      <c r="B3234" s="4" t="s">
        <v>5</v>
      </c>
      <c r="C3234" s="4" t="s">
        <v>10</v>
      </c>
      <c r="D3234" s="4" t="s">
        <v>9</v>
      </c>
    </row>
    <row r="3235" spans="1:5">
      <c r="A3235" t="n">
        <v>35674</v>
      </c>
      <c r="B3235" s="76" t="n">
        <v>44</v>
      </c>
      <c r="C3235" s="7" t="n">
        <v>61488</v>
      </c>
      <c r="D3235" s="7" t="n">
        <v>256</v>
      </c>
    </row>
    <row r="3236" spans="1:5">
      <c r="A3236" t="s">
        <v>4</v>
      </c>
      <c r="B3236" s="4" t="s">
        <v>5</v>
      </c>
      <c r="C3236" s="4" t="s">
        <v>13</v>
      </c>
      <c r="D3236" s="4" t="s">
        <v>10</v>
      </c>
      <c r="E3236" s="4" t="s">
        <v>13</v>
      </c>
    </row>
    <row r="3237" spans="1:5">
      <c r="A3237" t="n">
        <v>35681</v>
      </c>
      <c r="B3237" s="29" t="n">
        <v>39</v>
      </c>
      <c r="C3237" s="7" t="n">
        <v>11</v>
      </c>
      <c r="D3237" s="7" t="n">
        <v>65533</v>
      </c>
      <c r="E3237" s="7" t="n">
        <v>201</v>
      </c>
    </row>
    <row r="3238" spans="1:5">
      <c r="A3238" t="s">
        <v>4</v>
      </c>
      <c r="B3238" s="4" t="s">
        <v>5</v>
      </c>
      <c r="C3238" s="4" t="s">
        <v>13</v>
      </c>
      <c r="D3238" s="4" t="s">
        <v>10</v>
      </c>
      <c r="E3238" s="4" t="s">
        <v>13</v>
      </c>
    </row>
    <row r="3239" spans="1:5">
      <c r="A3239" t="n">
        <v>35686</v>
      </c>
      <c r="B3239" s="29" t="n">
        <v>39</v>
      </c>
      <c r="C3239" s="7" t="n">
        <v>11</v>
      </c>
      <c r="D3239" s="7" t="n">
        <v>65533</v>
      </c>
      <c r="E3239" s="7" t="n">
        <v>200</v>
      </c>
    </row>
    <row r="3240" spans="1:5">
      <c r="A3240" t="s">
        <v>4</v>
      </c>
      <c r="B3240" s="4" t="s">
        <v>5</v>
      </c>
      <c r="C3240" s="4" t="s">
        <v>10</v>
      </c>
    </row>
    <row r="3241" spans="1:5">
      <c r="A3241" t="n">
        <v>35691</v>
      </c>
      <c r="B3241" s="10" t="n">
        <v>12</v>
      </c>
      <c r="C3241" s="7" t="n">
        <v>8476</v>
      </c>
    </row>
    <row r="3242" spans="1:5">
      <c r="A3242" t="s">
        <v>4</v>
      </c>
      <c r="B3242" s="4" t="s">
        <v>5</v>
      </c>
      <c r="C3242" s="4" t="s">
        <v>10</v>
      </c>
    </row>
    <row r="3243" spans="1:5">
      <c r="A3243" t="n">
        <v>35694</v>
      </c>
      <c r="B3243" s="10" t="n">
        <v>12</v>
      </c>
      <c r="C3243" s="7" t="n">
        <v>8951</v>
      </c>
    </row>
    <row r="3244" spans="1:5">
      <c r="A3244" t="s">
        <v>4</v>
      </c>
      <c r="B3244" s="4" t="s">
        <v>5</v>
      </c>
      <c r="C3244" s="4" t="s">
        <v>13</v>
      </c>
      <c r="D3244" s="26" t="s">
        <v>67</v>
      </c>
      <c r="E3244" s="4" t="s">
        <v>5</v>
      </c>
      <c r="F3244" s="4" t="s">
        <v>13</v>
      </c>
      <c r="G3244" s="4" t="s">
        <v>10</v>
      </c>
      <c r="H3244" s="26" t="s">
        <v>68</v>
      </c>
      <c r="I3244" s="4" t="s">
        <v>13</v>
      </c>
      <c r="J3244" s="4" t="s">
        <v>26</v>
      </c>
    </row>
    <row r="3245" spans="1:5">
      <c r="A3245" t="n">
        <v>35697</v>
      </c>
      <c r="B3245" s="13" t="n">
        <v>5</v>
      </c>
      <c r="C3245" s="7" t="n">
        <v>28</v>
      </c>
      <c r="D3245" s="26" t="s">
        <v>3</v>
      </c>
      <c r="E3245" s="32" t="n">
        <v>64</v>
      </c>
      <c r="F3245" s="7" t="n">
        <v>5</v>
      </c>
      <c r="G3245" s="7" t="n">
        <v>2</v>
      </c>
      <c r="H3245" s="26" t="s">
        <v>3</v>
      </c>
      <c r="I3245" s="7" t="n">
        <v>1</v>
      </c>
      <c r="J3245" s="14" t="n">
        <f t="normal" ca="1">A3249</f>
        <v>0</v>
      </c>
    </row>
    <row r="3246" spans="1:5">
      <c r="A3246" t="s">
        <v>4</v>
      </c>
      <c r="B3246" s="4" t="s">
        <v>5</v>
      </c>
      <c r="C3246" s="4" t="s">
        <v>10</v>
      </c>
    </row>
    <row r="3247" spans="1:5">
      <c r="A3247" t="n">
        <v>35708</v>
      </c>
      <c r="B3247" s="10" t="n">
        <v>12</v>
      </c>
      <c r="C3247" s="7" t="n">
        <v>8542</v>
      </c>
    </row>
    <row r="3248" spans="1:5">
      <c r="A3248" t="s">
        <v>4</v>
      </c>
      <c r="B3248" s="4" t="s">
        <v>5</v>
      </c>
      <c r="C3248" s="4" t="s">
        <v>13</v>
      </c>
      <c r="D3248" s="26" t="s">
        <v>67</v>
      </c>
      <c r="E3248" s="4" t="s">
        <v>5</v>
      </c>
      <c r="F3248" s="4" t="s">
        <v>13</v>
      </c>
      <c r="G3248" s="4" t="s">
        <v>10</v>
      </c>
      <c r="H3248" s="26" t="s">
        <v>68</v>
      </c>
      <c r="I3248" s="4" t="s">
        <v>13</v>
      </c>
      <c r="J3248" s="4" t="s">
        <v>26</v>
      </c>
    </row>
    <row r="3249" spans="1:10">
      <c r="A3249" t="n">
        <v>35711</v>
      </c>
      <c r="B3249" s="13" t="n">
        <v>5</v>
      </c>
      <c r="C3249" s="7" t="n">
        <v>28</v>
      </c>
      <c r="D3249" s="26" t="s">
        <v>3</v>
      </c>
      <c r="E3249" s="32" t="n">
        <v>64</v>
      </c>
      <c r="F3249" s="7" t="n">
        <v>5</v>
      </c>
      <c r="G3249" s="7" t="n">
        <v>4</v>
      </c>
      <c r="H3249" s="26" t="s">
        <v>3</v>
      </c>
      <c r="I3249" s="7" t="n">
        <v>1</v>
      </c>
      <c r="J3249" s="14" t="n">
        <f t="normal" ca="1">A3253</f>
        <v>0</v>
      </c>
    </row>
    <row r="3250" spans="1:10">
      <c r="A3250" t="s">
        <v>4</v>
      </c>
      <c r="B3250" s="4" t="s">
        <v>5</v>
      </c>
      <c r="C3250" s="4" t="s">
        <v>10</v>
      </c>
    </row>
    <row r="3251" spans="1:10">
      <c r="A3251" t="n">
        <v>35722</v>
      </c>
      <c r="B3251" s="10" t="n">
        <v>12</v>
      </c>
      <c r="C3251" s="7" t="n">
        <v>8543</v>
      </c>
    </row>
    <row r="3252" spans="1:10">
      <c r="A3252" t="s">
        <v>4</v>
      </c>
      <c r="B3252" s="4" t="s">
        <v>5</v>
      </c>
      <c r="C3252" s="4" t="s">
        <v>13</v>
      </c>
      <c r="D3252" s="26" t="s">
        <v>67</v>
      </c>
      <c r="E3252" s="4" t="s">
        <v>5</v>
      </c>
      <c r="F3252" s="4" t="s">
        <v>13</v>
      </c>
      <c r="G3252" s="4" t="s">
        <v>10</v>
      </c>
      <c r="H3252" s="26" t="s">
        <v>68</v>
      </c>
      <c r="I3252" s="4" t="s">
        <v>13</v>
      </c>
      <c r="J3252" s="4" t="s">
        <v>26</v>
      </c>
    </row>
    <row r="3253" spans="1:10">
      <c r="A3253" t="n">
        <v>35725</v>
      </c>
      <c r="B3253" s="13" t="n">
        <v>5</v>
      </c>
      <c r="C3253" s="7" t="n">
        <v>28</v>
      </c>
      <c r="D3253" s="26" t="s">
        <v>3</v>
      </c>
      <c r="E3253" s="32" t="n">
        <v>64</v>
      </c>
      <c r="F3253" s="7" t="n">
        <v>5</v>
      </c>
      <c r="G3253" s="7" t="n">
        <v>7</v>
      </c>
      <c r="H3253" s="26" t="s">
        <v>3</v>
      </c>
      <c r="I3253" s="7" t="n">
        <v>1</v>
      </c>
      <c r="J3253" s="14" t="n">
        <f t="normal" ca="1">A3257</f>
        <v>0</v>
      </c>
    </row>
    <row r="3254" spans="1:10">
      <c r="A3254" t="s">
        <v>4</v>
      </c>
      <c r="B3254" s="4" t="s">
        <v>5</v>
      </c>
      <c r="C3254" s="4" t="s">
        <v>10</v>
      </c>
    </row>
    <row r="3255" spans="1:10">
      <c r="A3255" t="n">
        <v>35736</v>
      </c>
      <c r="B3255" s="10" t="n">
        <v>12</v>
      </c>
      <c r="C3255" s="7" t="n">
        <v>8544</v>
      </c>
    </row>
    <row r="3256" spans="1:10">
      <c r="A3256" t="s">
        <v>4</v>
      </c>
      <c r="B3256" s="4" t="s">
        <v>5</v>
      </c>
      <c r="C3256" s="4" t="s">
        <v>13</v>
      </c>
      <c r="D3256" s="26" t="s">
        <v>67</v>
      </c>
      <c r="E3256" s="4" t="s">
        <v>5</v>
      </c>
      <c r="F3256" s="4" t="s">
        <v>13</v>
      </c>
      <c r="G3256" s="4" t="s">
        <v>10</v>
      </c>
      <c r="H3256" s="26" t="s">
        <v>68</v>
      </c>
      <c r="I3256" s="4" t="s">
        <v>13</v>
      </c>
      <c r="J3256" s="4" t="s">
        <v>26</v>
      </c>
    </row>
    <row r="3257" spans="1:10">
      <c r="A3257" t="n">
        <v>35739</v>
      </c>
      <c r="B3257" s="13" t="n">
        <v>5</v>
      </c>
      <c r="C3257" s="7" t="n">
        <v>28</v>
      </c>
      <c r="D3257" s="26" t="s">
        <v>3</v>
      </c>
      <c r="E3257" s="32" t="n">
        <v>64</v>
      </c>
      <c r="F3257" s="7" t="n">
        <v>5</v>
      </c>
      <c r="G3257" s="7" t="n">
        <v>16</v>
      </c>
      <c r="H3257" s="26" t="s">
        <v>3</v>
      </c>
      <c r="I3257" s="7" t="n">
        <v>1</v>
      </c>
      <c r="J3257" s="14" t="n">
        <f t="normal" ca="1">A3261</f>
        <v>0</v>
      </c>
    </row>
    <row r="3258" spans="1:10">
      <c r="A3258" t="s">
        <v>4</v>
      </c>
      <c r="B3258" s="4" t="s">
        <v>5</v>
      </c>
      <c r="C3258" s="4" t="s">
        <v>10</v>
      </c>
    </row>
    <row r="3259" spans="1:10">
      <c r="A3259" t="n">
        <v>35750</v>
      </c>
      <c r="B3259" s="10" t="n">
        <v>12</v>
      </c>
      <c r="C3259" s="7" t="n">
        <v>8545</v>
      </c>
    </row>
    <row r="3260" spans="1:10">
      <c r="A3260" t="s">
        <v>4</v>
      </c>
      <c r="B3260" s="4" t="s">
        <v>5</v>
      </c>
      <c r="C3260" s="4" t="s">
        <v>13</v>
      </c>
      <c r="D3260" s="26" t="s">
        <v>67</v>
      </c>
      <c r="E3260" s="4" t="s">
        <v>5</v>
      </c>
      <c r="F3260" s="4" t="s">
        <v>13</v>
      </c>
      <c r="G3260" s="4" t="s">
        <v>10</v>
      </c>
      <c r="H3260" s="26" t="s">
        <v>68</v>
      </c>
      <c r="I3260" s="4" t="s">
        <v>13</v>
      </c>
      <c r="J3260" s="4" t="s">
        <v>26</v>
      </c>
    </row>
    <row r="3261" spans="1:10">
      <c r="A3261" t="n">
        <v>35753</v>
      </c>
      <c r="B3261" s="13" t="n">
        <v>5</v>
      </c>
      <c r="C3261" s="7" t="n">
        <v>28</v>
      </c>
      <c r="D3261" s="26" t="s">
        <v>3</v>
      </c>
      <c r="E3261" s="32" t="n">
        <v>64</v>
      </c>
      <c r="F3261" s="7" t="n">
        <v>5</v>
      </c>
      <c r="G3261" s="7" t="n">
        <v>15</v>
      </c>
      <c r="H3261" s="26" t="s">
        <v>3</v>
      </c>
      <c r="I3261" s="7" t="n">
        <v>1</v>
      </c>
      <c r="J3261" s="14" t="n">
        <f t="normal" ca="1">A3265</f>
        <v>0</v>
      </c>
    </row>
    <row r="3262" spans="1:10">
      <c r="A3262" t="s">
        <v>4</v>
      </c>
      <c r="B3262" s="4" t="s">
        <v>5</v>
      </c>
      <c r="C3262" s="4" t="s">
        <v>10</v>
      </c>
    </row>
    <row r="3263" spans="1:10">
      <c r="A3263" t="n">
        <v>35764</v>
      </c>
      <c r="B3263" s="10" t="n">
        <v>12</v>
      </c>
      <c r="C3263" s="7" t="n">
        <v>8546</v>
      </c>
    </row>
    <row r="3264" spans="1:10">
      <c r="A3264" t="s">
        <v>4</v>
      </c>
      <c r="B3264" s="4" t="s">
        <v>5</v>
      </c>
      <c r="C3264" s="4" t="s">
        <v>10</v>
      </c>
      <c r="D3264" s="4" t="s">
        <v>13</v>
      </c>
      <c r="E3264" s="4" t="s">
        <v>10</v>
      </c>
    </row>
    <row r="3265" spans="1:10">
      <c r="A3265" t="n">
        <v>35767</v>
      </c>
      <c r="B3265" s="48" t="n">
        <v>104</v>
      </c>
      <c r="C3265" s="7" t="n">
        <v>106</v>
      </c>
      <c r="D3265" s="7" t="n">
        <v>1</v>
      </c>
      <c r="E3265" s="7" t="n">
        <v>7</v>
      </c>
    </row>
    <row r="3266" spans="1:10">
      <c r="A3266" t="s">
        <v>4</v>
      </c>
      <c r="B3266" s="4" t="s">
        <v>5</v>
      </c>
    </row>
    <row r="3267" spans="1:10">
      <c r="A3267" t="n">
        <v>35773</v>
      </c>
      <c r="B3267" s="5" t="n">
        <v>1</v>
      </c>
    </row>
    <row r="3268" spans="1:10">
      <c r="A3268" t="s">
        <v>4</v>
      </c>
      <c r="B3268" s="4" t="s">
        <v>5</v>
      </c>
      <c r="C3268" s="4" t="s">
        <v>10</v>
      </c>
      <c r="D3268" s="4" t="s">
        <v>13</v>
      </c>
      <c r="E3268" s="4" t="s">
        <v>13</v>
      </c>
    </row>
    <row r="3269" spans="1:10">
      <c r="A3269" t="n">
        <v>35774</v>
      </c>
      <c r="B3269" s="48" t="n">
        <v>104</v>
      </c>
      <c r="C3269" s="7" t="n">
        <v>106</v>
      </c>
      <c r="D3269" s="7" t="n">
        <v>3</v>
      </c>
      <c r="E3269" s="7" t="n">
        <v>2</v>
      </c>
    </row>
    <row r="3270" spans="1:10">
      <c r="A3270" t="s">
        <v>4</v>
      </c>
      <c r="B3270" s="4" t="s">
        <v>5</v>
      </c>
    </row>
    <row r="3271" spans="1:10">
      <c r="A3271" t="n">
        <v>35779</v>
      </c>
      <c r="B3271" s="5" t="n">
        <v>1</v>
      </c>
    </row>
    <row r="3272" spans="1:10">
      <c r="A3272" t="s">
        <v>4</v>
      </c>
      <c r="B3272" s="4" t="s">
        <v>5</v>
      </c>
      <c r="C3272" s="4" t="s">
        <v>10</v>
      </c>
      <c r="D3272" s="4" t="s">
        <v>13</v>
      </c>
      <c r="E3272" s="4" t="s">
        <v>13</v>
      </c>
    </row>
    <row r="3273" spans="1:10">
      <c r="A3273" t="n">
        <v>35780</v>
      </c>
      <c r="B3273" s="48" t="n">
        <v>104</v>
      </c>
      <c r="C3273" s="7" t="n">
        <v>107</v>
      </c>
      <c r="D3273" s="7" t="n">
        <v>3</v>
      </c>
      <c r="E3273" s="7" t="n">
        <v>1</v>
      </c>
    </row>
    <row r="3274" spans="1:10">
      <c r="A3274" t="s">
        <v>4</v>
      </c>
      <c r="B3274" s="4" t="s">
        <v>5</v>
      </c>
    </row>
    <row r="3275" spans="1:10">
      <c r="A3275" t="n">
        <v>35785</v>
      </c>
      <c r="B3275" s="5" t="n">
        <v>1</v>
      </c>
    </row>
    <row r="3276" spans="1:10">
      <c r="A3276" t="s">
        <v>4</v>
      </c>
      <c r="B3276" s="4" t="s">
        <v>5</v>
      </c>
      <c r="C3276" s="4" t="s">
        <v>10</v>
      </c>
      <c r="D3276" s="4" t="s">
        <v>13</v>
      </c>
      <c r="E3276" s="4" t="s">
        <v>10</v>
      </c>
    </row>
    <row r="3277" spans="1:10">
      <c r="A3277" t="n">
        <v>35786</v>
      </c>
      <c r="B3277" s="48" t="n">
        <v>104</v>
      </c>
      <c r="C3277" s="7" t="n">
        <v>107</v>
      </c>
      <c r="D3277" s="7" t="n">
        <v>1</v>
      </c>
      <c r="E3277" s="7" t="n">
        <v>0</v>
      </c>
    </row>
    <row r="3278" spans="1:10">
      <c r="A3278" t="s">
        <v>4</v>
      </c>
      <c r="B3278" s="4" t="s">
        <v>5</v>
      </c>
    </row>
    <row r="3279" spans="1:10">
      <c r="A3279" t="n">
        <v>35792</v>
      </c>
      <c r="B3279" s="5" t="n">
        <v>1</v>
      </c>
    </row>
    <row r="3280" spans="1:10">
      <c r="A3280" t="s">
        <v>4</v>
      </c>
      <c r="B3280" s="4" t="s">
        <v>5</v>
      </c>
      <c r="C3280" s="4" t="s">
        <v>9</v>
      </c>
    </row>
    <row r="3281" spans="1:5">
      <c r="A3281" t="n">
        <v>35793</v>
      </c>
      <c r="B3281" s="45" t="n">
        <v>15</v>
      </c>
      <c r="C3281" s="7" t="n">
        <v>2097152</v>
      </c>
    </row>
    <row r="3282" spans="1:5">
      <c r="A3282" t="s">
        <v>4</v>
      </c>
      <c r="B3282" s="4" t="s">
        <v>5</v>
      </c>
      <c r="C3282" s="4" t="s">
        <v>10</v>
      </c>
      <c r="D3282" s="4" t="s">
        <v>13</v>
      </c>
    </row>
    <row r="3283" spans="1:5">
      <c r="A3283" t="n">
        <v>35798</v>
      </c>
      <c r="B3283" s="59" t="n">
        <v>21</v>
      </c>
      <c r="C3283" s="7" t="n">
        <v>0</v>
      </c>
      <c r="D3283" s="7" t="n">
        <v>2</v>
      </c>
    </row>
    <row r="3284" spans="1:5">
      <c r="A3284" t="s">
        <v>4</v>
      </c>
      <c r="B3284" s="4" t="s">
        <v>5</v>
      </c>
      <c r="C3284" s="4" t="s">
        <v>10</v>
      </c>
      <c r="D3284" s="4" t="s">
        <v>27</v>
      </c>
      <c r="E3284" s="4" t="s">
        <v>27</v>
      </c>
      <c r="F3284" s="4" t="s">
        <v>27</v>
      </c>
      <c r="G3284" s="4" t="s">
        <v>27</v>
      </c>
    </row>
    <row r="3285" spans="1:5">
      <c r="A3285" t="n">
        <v>35802</v>
      </c>
      <c r="B3285" s="57" t="n">
        <v>46</v>
      </c>
      <c r="C3285" s="7" t="n">
        <v>61456</v>
      </c>
      <c r="D3285" s="7" t="n">
        <v>-223.229995727539</v>
      </c>
      <c r="E3285" s="7" t="n">
        <v>34.4500007629395</v>
      </c>
      <c r="F3285" s="7" t="n">
        <v>-214.289993286133</v>
      </c>
      <c r="G3285" s="7" t="n">
        <v>0</v>
      </c>
    </row>
    <row r="3286" spans="1:5">
      <c r="A3286" t="s">
        <v>4</v>
      </c>
      <c r="B3286" s="4" t="s">
        <v>5</v>
      </c>
      <c r="C3286" s="4" t="s">
        <v>13</v>
      </c>
      <c r="D3286" s="4" t="s">
        <v>13</v>
      </c>
      <c r="E3286" s="4" t="s">
        <v>27</v>
      </c>
      <c r="F3286" s="4" t="s">
        <v>27</v>
      </c>
      <c r="G3286" s="4" t="s">
        <v>27</v>
      </c>
      <c r="H3286" s="4" t="s">
        <v>10</v>
      </c>
      <c r="I3286" s="4" t="s">
        <v>13</v>
      </c>
    </row>
    <row r="3287" spans="1:5">
      <c r="A3287" t="n">
        <v>35821</v>
      </c>
      <c r="B3287" s="34" t="n">
        <v>45</v>
      </c>
      <c r="C3287" s="7" t="n">
        <v>4</v>
      </c>
      <c r="D3287" s="7" t="n">
        <v>3</v>
      </c>
      <c r="E3287" s="7" t="n">
        <v>1.00999999046326</v>
      </c>
      <c r="F3287" s="7" t="n">
        <v>32.4500007629395</v>
      </c>
      <c r="G3287" s="7" t="n">
        <v>0</v>
      </c>
      <c r="H3287" s="7" t="n">
        <v>0</v>
      </c>
      <c r="I3287" s="7" t="n">
        <v>0</v>
      </c>
    </row>
    <row r="3288" spans="1:5">
      <c r="A3288" t="s">
        <v>4</v>
      </c>
      <c r="B3288" s="4" t="s">
        <v>5</v>
      </c>
      <c r="C3288" s="4" t="s">
        <v>13</v>
      </c>
      <c r="D3288" s="4" t="s">
        <v>6</v>
      </c>
    </row>
    <row r="3289" spans="1:5">
      <c r="A3289" t="n">
        <v>35839</v>
      </c>
      <c r="B3289" s="11" t="n">
        <v>2</v>
      </c>
      <c r="C3289" s="7" t="n">
        <v>10</v>
      </c>
      <c r="D3289" s="7" t="s">
        <v>370</v>
      </c>
    </row>
    <row r="3290" spans="1:5">
      <c r="A3290" t="s">
        <v>4</v>
      </c>
      <c r="B3290" s="4" t="s">
        <v>5</v>
      </c>
      <c r="C3290" s="4" t="s">
        <v>10</v>
      </c>
    </row>
    <row r="3291" spans="1:5">
      <c r="A3291" t="n">
        <v>35854</v>
      </c>
      <c r="B3291" s="43" t="n">
        <v>16</v>
      </c>
      <c r="C3291" s="7" t="n">
        <v>0</v>
      </c>
    </row>
    <row r="3292" spans="1:5">
      <c r="A3292" t="s">
        <v>4</v>
      </c>
      <c r="B3292" s="4" t="s">
        <v>5</v>
      </c>
      <c r="C3292" s="4" t="s">
        <v>13</v>
      </c>
      <c r="D3292" s="4" t="s">
        <v>10</v>
      </c>
    </row>
    <row r="3293" spans="1:5">
      <c r="A3293" t="n">
        <v>35857</v>
      </c>
      <c r="B3293" s="40" t="n">
        <v>58</v>
      </c>
      <c r="C3293" s="7" t="n">
        <v>105</v>
      </c>
      <c r="D3293" s="7" t="n">
        <v>300</v>
      </c>
    </row>
    <row r="3294" spans="1:5">
      <c r="A3294" t="s">
        <v>4</v>
      </c>
      <c r="B3294" s="4" t="s">
        <v>5</v>
      </c>
      <c r="C3294" s="4" t="s">
        <v>27</v>
      </c>
      <c r="D3294" s="4" t="s">
        <v>10</v>
      </c>
    </row>
    <row r="3295" spans="1:5">
      <c r="A3295" t="n">
        <v>35861</v>
      </c>
      <c r="B3295" s="41" t="n">
        <v>103</v>
      </c>
      <c r="C3295" s="7" t="n">
        <v>1</v>
      </c>
      <c r="D3295" s="7" t="n">
        <v>300</v>
      </c>
    </row>
    <row r="3296" spans="1:5">
      <c r="A3296" t="s">
        <v>4</v>
      </c>
      <c r="B3296" s="4" t="s">
        <v>5</v>
      </c>
      <c r="C3296" s="4" t="s">
        <v>13</v>
      </c>
      <c r="D3296" s="4" t="s">
        <v>10</v>
      </c>
    </row>
    <row r="3297" spans="1:9">
      <c r="A3297" t="n">
        <v>35868</v>
      </c>
      <c r="B3297" s="69" t="n">
        <v>72</v>
      </c>
      <c r="C3297" s="7" t="n">
        <v>4</v>
      </c>
      <c r="D3297" s="7" t="n">
        <v>0</v>
      </c>
    </row>
    <row r="3298" spans="1:9">
      <c r="A3298" t="s">
        <v>4</v>
      </c>
      <c r="B3298" s="4" t="s">
        <v>5</v>
      </c>
      <c r="C3298" s="4" t="s">
        <v>9</v>
      </c>
    </row>
    <row r="3299" spans="1:9">
      <c r="A3299" t="n">
        <v>35872</v>
      </c>
      <c r="B3299" s="45" t="n">
        <v>15</v>
      </c>
      <c r="C3299" s="7" t="n">
        <v>1073741824</v>
      </c>
    </row>
    <row r="3300" spans="1:9">
      <c r="A3300" t="s">
        <v>4</v>
      </c>
      <c r="B3300" s="4" t="s">
        <v>5</v>
      </c>
      <c r="C3300" s="4" t="s">
        <v>13</v>
      </c>
    </row>
    <row r="3301" spans="1:9">
      <c r="A3301" t="n">
        <v>35877</v>
      </c>
      <c r="B3301" s="32" t="n">
        <v>64</v>
      </c>
      <c r="C3301" s="7" t="n">
        <v>3</v>
      </c>
    </row>
    <row r="3302" spans="1:9">
      <c r="A3302" t="s">
        <v>4</v>
      </c>
      <c r="B3302" s="4" t="s">
        <v>5</v>
      </c>
      <c r="C3302" s="4" t="s">
        <v>13</v>
      </c>
    </row>
    <row r="3303" spans="1:9">
      <c r="A3303" t="n">
        <v>35879</v>
      </c>
      <c r="B3303" s="8" t="n">
        <v>74</v>
      </c>
      <c r="C3303" s="7" t="n">
        <v>67</v>
      </c>
    </row>
    <row r="3304" spans="1:9">
      <c r="A3304" t="s">
        <v>4</v>
      </c>
      <c r="B3304" s="4" t="s">
        <v>5</v>
      </c>
      <c r="C3304" s="4" t="s">
        <v>13</v>
      </c>
      <c r="D3304" s="4" t="s">
        <v>13</v>
      </c>
      <c r="E3304" s="4" t="s">
        <v>10</v>
      </c>
    </row>
    <row r="3305" spans="1:9">
      <c r="A3305" t="n">
        <v>35881</v>
      </c>
      <c r="B3305" s="34" t="n">
        <v>45</v>
      </c>
      <c r="C3305" s="7" t="n">
        <v>8</v>
      </c>
      <c r="D3305" s="7" t="n">
        <v>1</v>
      </c>
      <c r="E3305" s="7" t="n">
        <v>0</v>
      </c>
    </row>
    <row r="3306" spans="1:9">
      <c r="A3306" t="s">
        <v>4</v>
      </c>
      <c r="B3306" s="4" t="s">
        <v>5</v>
      </c>
      <c r="C3306" s="4" t="s">
        <v>10</v>
      </c>
    </row>
    <row r="3307" spans="1:9">
      <c r="A3307" t="n">
        <v>35886</v>
      </c>
      <c r="B3307" s="15" t="n">
        <v>13</v>
      </c>
      <c r="C3307" s="7" t="n">
        <v>6409</v>
      </c>
    </row>
    <row r="3308" spans="1:9">
      <c r="A3308" t="s">
        <v>4</v>
      </c>
      <c r="B3308" s="4" t="s">
        <v>5</v>
      </c>
      <c r="C3308" s="4" t="s">
        <v>10</v>
      </c>
    </row>
    <row r="3309" spans="1:9">
      <c r="A3309" t="n">
        <v>35889</v>
      </c>
      <c r="B3309" s="15" t="n">
        <v>13</v>
      </c>
      <c r="C3309" s="7" t="n">
        <v>6408</v>
      </c>
    </row>
    <row r="3310" spans="1:9">
      <c r="A3310" t="s">
        <v>4</v>
      </c>
      <c r="B3310" s="4" t="s">
        <v>5</v>
      </c>
      <c r="C3310" s="4" t="s">
        <v>10</v>
      </c>
    </row>
    <row r="3311" spans="1:9">
      <c r="A3311" t="n">
        <v>35892</v>
      </c>
      <c r="B3311" s="10" t="n">
        <v>12</v>
      </c>
      <c r="C3311" s="7" t="n">
        <v>6464</v>
      </c>
    </row>
    <row r="3312" spans="1:9">
      <c r="A3312" t="s">
        <v>4</v>
      </c>
      <c r="B3312" s="4" t="s">
        <v>5</v>
      </c>
      <c r="C3312" s="4" t="s">
        <v>10</v>
      </c>
    </row>
    <row r="3313" spans="1:5">
      <c r="A3313" t="n">
        <v>35895</v>
      </c>
      <c r="B3313" s="15" t="n">
        <v>13</v>
      </c>
      <c r="C3313" s="7" t="n">
        <v>6465</v>
      </c>
    </row>
    <row r="3314" spans="1:5">
      <c r="A3314" t="s">
        <v>4</v>
      </c>
      <c r="B3314" s="4" t="s">
        <v>5</v>
      </c>
      <c r="C3314" s="4" t="s">
        <v>10</v>
      </c>
    </row>
    <row r="3315" spans="1:5">
      <c r="A3315" t="n">
        <v>35898</v>
      </c>
      <c r="B3315" s="15" t="n">
        <v>13</v>
      </c>
      <c r="C3315" s="7" t="n">
        <v>6466</v>
      </c>
    </row>
    <row r="3316" spans="1:5">
      <c r="A3316" t="s">
        <v>4</v>
      </c>
      <c r="B3316" s="4" t="s">
        <v>5</v>
      </c>
      <c r="C3316" s="4" t="s">
        <v>10</v>
      </c>
    </row>
    <row r="3317" spans="1:5">
      <c r="A3317" t="n">
        <v>35901</v>
      </c>
      <c r="B3317" s="15" t="n">
        <v>13</v>
      </c>
      <c r="C3317" s="7" t="n">
        <v>6467</v>
      </c>
    </row>
    <row r="3318" spans="1:5">
      <c r="A3318" t="s">
        <v>4</v>
      </c>
      <c r="B3318" s="4" t="s">
        <v>5</v>
      </c>
      <c r="C3318" s="4" t="s">
        <v>10</v>
      </c>
    </row>
    <row r="3319" spans="1:5">
      <c r="A3319" t="n">
        <v>35904</v>
      </c>
      <c r="B3319" s="15" t="n">
        <v>13</v>
      </c>
      <c r="C3319" s="7" t="n">
        <v>6468</v>
      </c>
    </row>
    <row r="3320" spans="1:5">
      <c r="A3320" t="s">
        <v>4</v>
      </c>
      <c r="B3320" s="4" t="s">
        <v>5</v>
      </c>
      <c r="C3320" s="4" t="s">
        <v>10</v>
      </c>
    </row>
    <row r="3321" spans="1:5">
      <c r="A3321" t="n">
        <v>35907</v>
      </c>
      <c r="B3321" s="15" t="n">
        <v>13</v>
      </c>
      <c r="C3321" s="7" t="n">
        <v>6469</v>
      </c>
    </row>
    <row r="3322" spans="1:5">
      <c r="A3322" t="s">
        <v>4</v>
      </c>
      <c r="B3322" s="4" t="s">
        <v>5</v>
      </c>
      <c r="C3322" s="4" t="s">
        <v>10</v>
      </c>
    </row>
    <row r="3323" spans="1:5">
      <c r="A3323" t="n">
        <v>35910</v>
      </c>
      <c r="B3323" s="15" t="n">
        <v>13</v>
      </c>
      <c r="C3323" s="7" t="n">
        <v>6470</v>
      </c>
    </row>
    <row r="3324" spans="1:5">
      <c r="A3324" t="s">
        <v>4</v>
      </c>
      <c r="B3324" s="4" t="s">
        <v>5</v>
      </c>
      <c r="C3324" s="4" t="s">
        <v>10</v>
      </c>
    </row>
    <row r="3325" spans="1:5">
      <c r="A3325" t="n">
        <v>35913</v>
      </c>
      <c r="B3325" s="15" t="n">
        <v>13</v>
      </c>
      <c r="C3325" s="7" t="n">
        <v>6471</v>
      </c>
    </row>
    <row r="3326" spans="1:5">
      <c r="A3326" t="s">
        <v>4</v>
      </c>
      <c r="B3326" s="4" t="s">
        <v>5</v>
      </c>
      <c r="C3326" s="4" t="s">
        <v>13</v>
      </c>
    </row>
    <row r="3327" spans="1:5">
      <c r="A3327" t="n">
        <v>35916</v>
      </c>
      <c r="B3327" s="8" t="n">
        <v>74</v>
      </c>
      <c r="C3327" s="7" t="n">
        <v>18</v>
      </c>
    </row>
    <row r="3328" spans="1:5">
      <c r="A3328" t="s">
        <v>4</v>
      </c>
      <c r="B3328" s="4" t="s">
        <v>5</v>
      </c>
      <c r="C3328" s="4" t="s">
        <v>13</v>
      </c>
    </row>
    <row r="3329" spans="1:3">
      <c r="A3329" t="n">
        <v>35918</v>
      </c>
      <c r="B3329" s="8" t="n">
        <v>74</v>
      </c>
      <c r="C3329" s="7" t="n">
        <v>45</v>
      </c>
    </row>
    <row r="3330" spans="1:3">
      <c r="A3330" t="s">
        <v>4</v>
      </c>
      <c r="B3330" s="4" t="s">
        <v>5</v>
      </c>
      <c r="C3330" s="4" t="s">
        <v>10</v>
      </c>
    </row>
    <row r="3331" spans="1:3">
      <c r="A3331" t="n">
        <v>35920</v>
      </c>
      <c r="B3331" s="43" t="n">
        <v>16</v>
      </c>
      <c r="C3331" s="7" t="n">
        <v>0</v>
      </c>
    </row>
    <row r="3332" spans="1:3">
      <c r="A3332" t="s">
        <v>4</v>
      </c>
      <c r="B3332" s="4" t="s">
        <v>5</v>
      </c>
      <c r="C3332" s="4" t="s">
        <v>13</v>
      </c>
      <c r="D3332" s="4" t="s">
        <v>13</v>
      </c>
      <c r="E3332" s="4" t="s">
        <v>13</v>
      </c>
      <c r="F3332" s="4" t="s">
        <v>13</v>
      </c>
    </row>
    <row r="3333" spans="1:3">
      <c r="A3333" t="n">
        <v>35923</v>
      </c>
      <c r="B3333" s="9" t="n">
        <v>14</v>
      </c>
      <c r="C3333" s="7" t="n">
        <v>0</v>
      </c>
      <c r="D3333" s="7" t="n">
        <v>8</v>
      </c>
      <c r="E3333" s="7" t="n">
        <v>0</v>
      </c>
      <c r="F3333" s="7" t="n">
        <v>0</v>
      </c>
    </row>
    <row r="3334" spans="1:3">
      <c r="A3334" t="s">
        <v>4</v>
      </c>
      <c r="B3334" s="4" t="s">
        <v>5</v>
      </c>
      <c r="C3334" s="4" t="s">
        <v>13</v>
      </c>
      <c r="D3334" s="4" t="s">
        <v>6</v>
      </c>
    </row>
    <row r="3335" spans="1:3">
      <c r="A3335" t="n">
        <v>35928</v>
      </c>
      <c r="B3335" s="11" t="n">
        <v>2</v>
      </c>
      <c r="C3335" s="7" t="n">
        <v>11</v>
      </c>
      <c r="D3335" s="7" t="s">
        <v>50</v>
      </c>
    </row>
    <row r="3336" spans="1:3">
      <c r="A3336" t="s">
        <v>4</v>
      </c>
      <c r="B3336" s="4" t="s">
        <v>5</v>
      </c>
      <c r="C3336" s="4" t="s">
        <v>10</v>
      </c>
    </row>
    <row r="3337" spans="1:3">
      <c r="A3337" t="n">
        <v>35942</v>
      </c>
      <c r="B3337" s="43" t="n">
        <v>16</v>
      </c>
      <c r="C3337" s="7" t="n">
        <v>0</v>
      </c>
    </row>
    <row r="3338" spans="1:3">
      <c r="A3338" t="s">
        <v>4</v>
      </c>
      <c r="B3338" s="4" t="s">
        <v>5</v>
      </c>
      <c r="C3338" s="4" t="s">
        <v>13</v>
      </c>
      <c r="D3338" s="4" t="s">
        <v>6</v>
      </c>
    </row>
    <row r="3339" spans="1:3">
      <c r="A3339" t="n">
        <v>35945</v>
      </c>
      <c r="B3339" s="11" t="n">
        <v>2</v>
      </c>
      <c r="C3339" s="7" t="n">
        <v>11</v>
      </c>
      <c r="D3339" s="7" t="s">
        <v>371</v>
      </c>
    </row>
    <row r="3340" spans="1:3">
      <c r="A3340" t="s">
        <v>4</v>
      </c>
      <c r="B3340" s="4" t="s">
        <v>5</v>
      </c>
      <c r="C3340" s="4" t="s">
        <v>10</v>
      </c>
    </row>
    <row r="3341" spans="1:3">
      <c r="A3341" t="n">
        <v>35954</v>
      </c>
      <c r="B3341" s="43" t="n">
        <v>16</v>
      </c>
      <c r="C3341" s="7" t="n">
        <v>0</v>
      </c>
    </row>
    <row r="3342" spans="1:3">
      <c r="A3342" t="s">
        <v>4</v>
      </c>
      <c r="B3342" s="4" t="s">
        <v>5</v>
      </c>
      <c r="C3342" s="4" t="s">
        <v>9</v>
      </c>
    </row>
    <row r="3343" spans="1:3">
      <c r="A3343" t="n">
        <v>35957</v>
      </c>
      <c r="B3343" s="45" t="n">
        <v>15</v>
      </c>
      <c r="C3343" s="7" t="n">
        <v>2048</v>
      </c>
    </row>
    <row r="3344" spans="1:3">
      <c r="A3344" t="s">
        <v>4</v>
      </c>
      <c r="B3344" s="4" t="s">
        <v>5</v>
      </c>
      <c r="C3344" s="4" t="s">
        <v>13</v>
      </c>
      <c r="D3344" s="4" t="s">
        <v>6</v>
      </c>
    </row>
    <row r="3345" spans="1:6">
      <c r="A3345" t="n">
        <v>35962</v>
      </c>
      <c r="B3345" s="11" t="n">
        <v>2</v>
      </c>
      <c r="C3345" s="7" t="n">
        <v>10</v>
      </c>
      <c r="D3345" s="7" t="s">
        <v>126</v>
      </c>
    </row>
    <row r="3346" spans="1:6">
      <c r="A3346" t="s">
        <v>4</v>
      </c>
      <c r="B3346" s="4" t="s">
        <v>5</v>
      </c>
      <c r="C3346" s="4" t="s">
        <v>10</v>
      </c>
    </row>
    <row r="3347" spans="1:6">
      <c r="A3347" t="n">
        <v>35980</v>
      </c>
      <c r="B3347" s="43" t="n">
        <v>16</v>
      </c>
      <c r="C3347" s="7" t="n">
        <v>0</v>
      </c>
    </row>
    <row r="3348" spans="1:6">
      <c r="A3348" t="s">
        <v>4</v>
      </c>
      <c r="B3348" s="4" t="s">
        <v>5</v>
      </c>
      <c r="C3348" s="4" t="s">
        <v>13</v>
      </c>
      <c r="D3348" s="4" t="s">
        <v>6</v>
      </c>
    </row>
    <row r="3349" spans="1:6">
      <c r="A3349" t="n">
        <v>35983</v>
      </c>
      <c r="B3349" s="11" t="n">
        <v>2</v>
      </c>
      <c r="C3349" s="7" t="n">
        <v>10</v>
      </c>
      <c r="D3349" s="7" t="s">
        <v>127</v>
      </c>
    </row>
    <row r="3350" spans="1:6">
      <c r="A3350" t="s">
        <v>4</v>
      </c>
      <c r="B3350" s="4" t="s">
        <v>5</v>
      </c>
      <c r="C3350" s="4" t="s">
        <v>10</v>
      </c>
    </row>
    <row r="3351" spans="1:6">
      <c r="A3351" t="n">
        <v>36002</v>
      </c>
      <c r="B3351" s="43" t="n">
        <v>16</v>
      </c>
      <c r="C3351" s="7" t="n">
        <v>0</v>
      </c>
    </row>
    <row r="3352" spans="1:6">
      <c r="A3352" t="s">
        <v>4</v>
      </c>
      <c r="B3352" s="4" t="s">
        <v>5</v>
      </c>
      <c r="C3352" s="4" t="s">
        <v>13</v>
      </c>
      <c r="D3352" s="4" t="s">
        <v>10</v>
      </c>
      <c r="E3352" s="4" t="s">
        <v>27</v>
      </c>
    </row>
    <row r="3353" spans="1:6">
      <c r="A3353" t="n">
        <v>36005</v>
      </c>
      <c r="B3353" s="40" t="n">
        <v>58</v>
      </c>
      <c r="C3353" s="7" t="n">
        <v>100</v>
      </c>
      <c r="D3353" s="7" t="n">
        <v>1000</v>
      </c>
      <c r="E3353" s="7" t="n">
        <v>1</v>
      </c>
    </row>
    <row r="3354" spans="1:6">
      <c r="A3354" t="s">
        <v>4</v>
      </c>
      <c r="B3354" s="4" t="s">
        <v>5</v>
      </c>
      <c r="C3354" s="4" t="s">
        <v>13</v>
      </c>
      <c r="D3354" s="4" t="s">
        <v>10</v>
      </c>
    </row>
    <row r="3355" spans="1:6">
      <c r="A3355" t="n">
        <v>36013</v>
      </c>
      <c r="B3355" s="40" t="n">
        <v>58</v>
      </c>
      <c r="C3355" s="7" t="n">
        <v>255</v>
      </c>
      <c r="D3355" s="7" t="n">
        <v>0</v>
      </c>
    </row>
    <row r="3356" spans="1:6">
      <c r="A3356" t="s">
        <v>4</v>
      </c>
      <c r="B3356" s="4" t="s">
        <v>5</v>
      </c>
      <c r="C3356" s="4" t="s">
        <v>13</v>
      </c>
      <c r="D3356" s="4" t="s">
        <v>10</v>
      </c>
      <c r="E3356" s="4" t="s">
        <v>13</v>
      </c>
      <c r="F3356" s="4" t="s">
        <v>13</v>
      </c>
      <c r="G3356" s="4" t="s">
        <v>26</v>
      </c>
    </row>
    <row r="3357" spans="1:6">
      <c r="A3357" t="n">
        <v>36017</v>
      </c>
      <c r="B3357" s="13" t="n">
        <v>5</v>
      </c>
      <c r="C3357" s="7" t="n">
        <v>30</v>
      </c>
      <c r="D3357" s="7" t="n">
        <v>8914</v>
      </c>
      <c r="E3357" s="7" t="n">
        <v>8</v>
      </c>
      <c r="F3357" s="7" t="n">
        <v>1</v>
      </c>
      <c r="G3357" s="14" t="n">
        <f t="normal" ca="1">A3557</f>
        <v>0</v>
      </c>
    </row>
    <row r="3358" spans="1:6">
      <c r="A3358" t="s">
        <v>4</v>
      </c>
      <c r="B3358" s="4" t="s">
        <v>5</v>
      </c>
      <c r="C3358" s="4" t="s">
        <v>10</v>
      </c>
    </row>
    <row r="3359" spans="1:6">
      <c r="A3359" t="n">
        <v>36027</v>
      </c>
      <c r="B3359" s="43" t="n">
        <v>16</v>
      </c>
      <c r="C3359" s="7" t="n">
        <v>500</v>
      </c>
    </row>
    <row r="3360" spans="1:6">
      <c r="A3360" t="s">
        <v>4</v>
      </c>
      <c r="B3360" s="4" t="s">
        <v>5</v>
      </c>
      <c r="C3360" s="4" t="s">
        <v>13</v>
      </c>
      <c r="D3360" s="4" t="s">
        <v>27</v>
      </c>
      <c r="E3360" s="4" t="s">
        <v>10</v>
      </c>
      <c r="F3360" s="4" t="s">
        <v>13</v>
      </c>
    </row>
    <row r="3361" spans="1:7">
      <c r="A3361" t="n">
        <v>36030</v>
      </c>
      <c r="B3361" s="19" t="n">
        <v>49</v>
      </c>
      <c r="C3361" s="7" t="n">
        <v>3</v>
      </c>
      <c r="D3361" s="7" t="n">
        <v>0.699999988079071</v>
      </c>
      <c r="E3361" s="7" t="n">
        <v>500</v>
      </c>
      <c r="F3361" s="7" t="n">
        <v>0</v>
      </c>
    </row>
    <row r="3362" spans="1:7">
      <c r="A3362" t="s">
        <v>4</v>
      </c>
      <c r="B3362" s="4" t="s">
        <v>5</v>
      </c>
      <c r="C3362" s="4" t="s">
        <v>13</v>
      </c>
      <c r="D3362" s="4" t="s">
        <v>10</v>
      </c>
    </row>
    <row r="3363" spans="1:7">
      <c r="A3363" t="n">
        <v>36039</v>
      </c>
      <c r="B3363" s="40" t="n">
        <v>58</v>
      </c>
      <c r="C3363" s="7" t="n">
        <v>10</v>
      </c>
      <c r="D3363" s="7" t="n">
        <v>300</v>
      </c>
    </row>
    <row r="3364" spans="1:7">
      <c r="A3364" t="s">
        <v>4</v>
      </c>
      <c r="B3364" s="4" t="s">
        <v>5</v>
      </c>
      <c r="C3364" s="4" t="s">
        <v>13</v>
      </c>
      <c r="D3364" s="4" t="s">
        <v>10</v>
      </c>
    </row>
    <row r="3365" spans="1:7">
      <c r="A3365" t="n">
        <v>36043</v>
      </c>
      <c r="B3365" s="40" t="n">
        <v>58</v>
      </c>
      <c r="C3365" s="7" t="n">
        <v>12</v>
      </c>
      <c r="D3365" s="7" t="n">
        <v>0</v>
      </c>
    </row>
    <row r="3366" spans="1:7">
      <c r="A3366" t="s">
        <v>4</v>
      </c>
      <c r="B3366" s="4" t="s">
        <v>5</v>
      </c>
      <c r="C3366" s="4" t="s">
        <v>13</v>
      </c>
      <c r="D3366" s="4" t="s">
        <v>10</v>
      </c>
      <c r="E3366" s="4" t="s">
        <v>10</v>
      </c>
      <c r="F3366" s="4" t="s">
        <v>13</v>
      </c>
    </row>
    <row r="3367" spans="1:7">
      <c r="A3367" t="n">
        <v>36047</v>
      </c>
      <c r="B3367" s="36" t="n">
        <v>25</v>
      </c>
      <c r="C3367" s="7" t="n">
        <v>1</v>
      </c>
      <c r="D3367" s="7" t="n">
        <v>160</v>
      </c>
      <c r="E3367" s="7" t="n">
        <v>350</v>
      </c>
      <c r="F3367" s="7" t="n">
        <v>1</v>
      </c>
    </row>
    <row r="3368" spans="1:7">
      <c r="A3368" t="s">
        <v>4</v>
      </c>
      <c r="B3368" s="4" t="s">
        <v>5</v>
      </c>
      <c r="C3368" s="4" t="s">
        <v>13</v>
      </c>
      <c r="D3368" s="4" t="s">
        <v>10</v>
      </c>
      <c r="E3368" s="4" t="s">
        <v>6</v>
      </c>
    </row>
    <row r="3369" spans="1:7">
      <c r="A3369" t="n">
        <v>36054</v>
      </c>
      <c r="B3369" s="42" t="n">
        <v>51</v>
      </c>
      <c r="C3369" s="7" t="n">
        <v>4</v>
      </c>
      <c r="D3369" s="7" t="n">
        <v>122</v>
      </c>
      <c r="E3369" s="7" t="s">
        <v>336</v>
      </c>
    </row>
    <row r="3370" spans="1:7">
      <c r="A3370" t="s">
        <v>4</v>
      </c>
      <c r="B3370" s="4" t="s">
        <v>5</v>
      </c>
      <c r="C3370" s="4" t="s">
        <v>10</v>
      </c>
    </row>
    <row r="3371" spans="1:7">
      <c r="A3371" t="n">
        <v>36068</v>
      </c>
      <c r="B3371" s="43" t="n">
        <v>16</v>
      </c>
      <c r="C3371" s="7" t="n">
        <v>0</v>
      </c>
    </row>
    <row r="3372" spans="1:7">
      <c r="A3372" t="s">
        <v>4</v>
      </c>
      <c r="B3372" s="4" t="s">
        <v>5</v>
      </c>
      <c r="C3372" s="4" t="s">
        <v>10</v>
      </c>
      <c r="D3372" s="4" t="s">
        <v>104</v>
      </c>
      <c r="E3372" s="4" t="s">
        <v>13</v>
      </c>
      <c r="F3372" s="4" t="s">
        <v>13</v>
      </c>
    </row>
    <row r="3373" spans="1:7">
      <c r="A3373" t="n">
        <v>36071</v>
      </c>
      <c r="B3373" s="44" t="n">
        <v>26</v>
      </c>
      <c r="C3373" s="7" t="n">
        <v>122</v>
      </c>
      <c r="D3373" s="7" t="s">
        <v>372</v>
      </c>
      <c r="E3373" s="7" t="n">
        <v>2</v>
      </c>
      <c r="F3373" s="7" t="n">
        <v>0</v>
      </c>
    </row>
    <row r="3374" spans="1:7">
      <c r="A3374" t="s">
        <v>4</v>
      </c>
      <c r="B3374" s="4" t="s">
        <v>5</v>
      </c>
    </row>
    <row r="3375" spans="1:7">
      <c r="A3375" t="n">
        <v>36119</v>
      </c>
      <c r="B3375" s="38" t="n">
        <v>28</v>
      </c>
    </row>
    <row r="3376" spans="1:7">
      <c r="A3376" t="s">
        <v>4</v>
      </c>
      <c r="B3376" s="4" t="s">
        <v>5</v>
      </c>
      <c r="C3376" s="4" t="s">
        <v>13</v>
      </c>
      <c r="D3376" s="4" t="s">
        <v>10</v>
      </c>
      <c r="E3376" s="4" t="s">
        <v>10</v>
      </c>
      <c r="F3376" s="4" t="s">
        <v>13</v>
      </c>
    </row>
    <row r="3377" spans="1:6">
      <c r="A3377" t="n">
        <v>36120</v>
      </c>
      <c r="B3377" s="36" t="n">
        <v>25</v>
      </c>
      <c r="C3377" s="7" t="n">
        <v>1</v>
      </c>
      <c r="D3377" s="7" t="n">
        <v>160</v>
      </c>
      <c r="E3377" s="7" t="n">
        <v>570</v>
      </c>
      <c r="F3377" s="7" t="n">
        <v>2</v>
      </c>
    </row>
    <row r="3378" spans="1:6">
      <c r="A3378" t="s">
        <v>4</v>
      </c>
      <c r="B3378" s="4" t="s">
        <v>5</v>
      </c>
      <c r="C3378" s="4" t="s">
        <v>13</v>
      </c>
      <c r="D3378" s="4" t="s">
        <v>10</v>
      </c>
      <c r="E3378" s="4" t="s">
        <v>6</v>
      </c>
    </row>
    <row r="3379" spans="1:6">
      <c r="A3379" t="n">
        <v>36127</v>
      </c>
      <c r="B3379" s="42" t="n">
        <v>51</v>
      </c>
      <c r="C3379" s="7" t="n">
        <v>4</v>
      </c>
      <c r="D3379" s="7" t="n">
        <v>0</v>
      </c>
      <c r="E3379" s="7" t="s">
        <v>373</v>
      </c>
    </row>
    <row r="3380" spans="1:6">
      <c r="A3380" t="s">
        <v>4</v>
      </c>
      <c r="B3380" s="4" t="s">
        <v>5</v>
      </c>
      <c r="C3380" s="4" t="s">
        <v>10</v>
      </c>
    </row>
    <row r="3381" spans="1:6">
      <c r="A3381" t="n">
        <v>36140</v>
      </c>
      <c r="B3381" s="43" t="n">
        <v>16</v>
      </c>
      <c r="C3381" s="7" t="n">
        <v>0</v>
      </c>
    </row>
    <row r="3382" spans="1:6">
      <c r="A3382" t="s">
        <v>4</v>
      </c>
      <c r="B3382" s="4" t="s">
        <v>5</v>
      </c>
      <c r="C3382" s="4" t="s">
        <v>10</v>
      </c>
      <c r="D3382" s="4" t="s">
        <v>104</v>
      </c>
      <c r="E3382" s="4" t="s">
        <v>13</v>
      </c>
      <c r="F3382" s="4" t="s">
        <v>13</v>
      </c>
    </row>
    <row r="3383" spans="1:6">
      <c r="A3383" t="n">
        <v>36143</v>
      </c>
      <c r="B3383" s="44" t="n">
        <v>26</v>
      </c>
      <c r="C3383" s="7" t="n">
        <v>0</v>
      </c>
      <c r="D3383" s="7" t="s">
        <v>374</v>
      </c>
      <c r="E3383" s="7" t="n">
        <v>2</v>
      </c>
      <c r="F3383" s="7" t="n">
        <v>0</v>
      </c>
    </row>
    <row r="3384" spans="1:6">
      <c r="A3384" t="s">
        <v>4</v>
      </c>
      <c r="B3384" s="4" t="s">
        <v>5</v>
      </c>
    </row>
    <row r="3385" spans="1:6">
      <c r="A3385" t="n">
        <v>36182</v>
      </c>
      <c r="B3385" s="38" t="n">
        <v>28</v>
      </c>
    </row>
    <row r="3386" spans="1:6">
      <c r="A3386" t="s">
        <v>4</v>
      </c>
      <c r="B3386" s="4" t="s">
        <v>5</v>
      </c>
      <c r="C3386" s="4" t="s">
        <v>13</v>
      </c>
      <c r="D3386" s="4" t="s">
        <v>10</v>
      </c>
      <c r="E3386" s="4" t="s">
        <v>10</v>
      </c>
      <c r="F3386" s="4" t="s">
        <v>13</v>
      </c>
    </row>
    <row r="3387" spans="1:6">
      <c r="A3387" t="n">
        <v>36183</v>
      </c>
      <c r="B3387" s="36" t="n">
        <v>25</v>
      </c>
      <c r="C3387" s="7" t="n">
        <v>1</v>
      </c>
      <c r="D3387" s="7" t="n">
        <v>160</v>
      </c>
      <c r="E3387" s="7" t="n">
        <v>350</v>
      </c>
      <c r="F3387" s="7" t="n">
        <v>1</v>
      </c>
    </row>
    <row r="3388" spans="1:6">
      <c r="A3388" t="s">
        <v>4</v>
      </c>
      <c r="B3388" s="4" t="s">
        <v>5</v>
      </c>
      <c r="C3388" s="4" t="s">
        <v>13</v>
      </c>
      <c r="D3388" s="4" t="s">
        <v>10</v>
      </c>
      <c r="E3388" s="4" t="s">
        <v>6</v>
      </c>
    </row>
    <row r="3389" spans="1:6">
      <c r="A3389" t="n">
        <v>36190</v>
      </c>
      <c r="B3389" s="42" t="n">
        <v>51</v>
      </c>
      <c r="C3389" s="7" t="n">
        <v>4</v>
      </c>
      <c r="D3389" s="7" t="n">
        <v>122</v>
      </c>
      <c r="E3389" s="7" t="s">
        <v>106</v>
      </c>
    </row>
    <row r="3390" spans="1:6">
      <c r="A3390" t="s">
        <v>4</v>
      </c>
      <c r="B3390" s="4" t="s">
        <v>5</v>
      </c>
      <c r="C3390" s="4" t="s">
        <v>10</v>
      </c>
    </row>
    <row r="3391" spans="1:6">
      <c r="A3391" t="n">
        <v>36203</v>
      </c>
      <c r="B3391" s="43" t="n">
        <v>16</v>
      </c>
      <c r="C3391" s="7" t="n">
        <v>0</v>
      </c>
    </row>
    <row r="3392" spans="1:6">
      <c r="A3392" t="s">
        <v>4</v>
      </c>
      <c r="B3392" s="4" t="s">
        <v>5</v>
      </c>
      <c r="C3392" s="4" t="s">
        <v>10</v>
      </c>
      <c r="D3392" s="4" t="s">
        <v>104</v>
      </c>
      <c r="E3392" s="4" t="s">
        <v>13</v>
      </c>
      <c r="F3392" s="4" t="s">
        <v>13</v>
      </c>
      <c r="G3392" s="4" t="s">
        <v>104</v>
      </c>
      <c r="H3392" s="4" t="s">
        <v>13</v>
      </c>
      <c r="I3392" s="4" t="s">
        <v>13</v>
      </c>
      <c r="J3392" s="4" t="s">
        <v>104</v>
      </c>
      <c r="K3392" s="4" t="s">
        <v>13</v>
      </c>
      <c r="L3392" s="4" t="s">
        <v>13</v>
      </c>
    </row>
    <row r="3393" spans="1:12">
      <c r="A3393" t="n">
        <v>36206</v>
      </c>
      <c r="B3393" s="44" t="n">
        <v>26</v>
      </c>
      <c r="C3393" s="7" t="n">
        <v>122</v>
      </c>
      <c r="D3393" s="7" t="s">
        <v>375</v>
      </c>
      <c r="E3393" s="7" t="n">
        <v>2</v>
      </c>
      <c r="F3393" s="7" t="n">
        <v>3</v>
      </c>
      <c r="G3393" s="7" t="s">
        <v>376</v>
      </c>
      <c r="H3393" s="7" t="n">
        <v>2</v>
      </c>
      <c r="I3393" s="7" t="n">
        <v>3</v>
      </c>
      <c r="J3393" s="7" t="s">
        <v>377</v>
      </c>
      <c r="K3393" s="7" t="n">
        <v>2</v>
      </c>
      <c r="L3393" s="7" t="n">
        <v>0</v>
      </c>
    </row>
    <row r="3394" spans="1:12">
      <c r="A3394" t="s">
        <v>4</v>
      </c>
      <c r="B3394" s="4" t="s">
        <v>5</v>
      </c>
    </row>
    <row r="3395" spans="1:12">
      <c r="A3395" t="n">
        <v>36482</v>
      </c>
      <c r="B3395" s="38" t="n">
        <v>28</v>
      </c>
    </row>
    <row r="3396" spans="1:12">
      <c r="A3396" t="s">
        <v>4</v>
      </c>
      <c r="B3396" s="4" t="s">
        <v>5</v>
      </c>
      <c r="C3396" s="4" t="s">
        <v>13</v>
      </c>
      <c r="D3396" s="4" t="s">
        <v>10</v>
      </c>
      <c r="E3396" s="4" t="s">
        <v>10</v>
      </c>
      <c r="F3396" s="4" t="s">
        <v>13</v>
      </c>
    </row>
    <row r="3397" spans="1:12">
      <c r="A3397" t="n">
        <v>36483</v>
      </c>
      <c r="B3397" s="36" t="n">
        <v>25</v>
      </c>
      <c r="C3397" s="7" t="n">
        <v>1</v>
      </c>
      <c r="D3397" s="7" t="n">
        <v>65535</v>
      </c>
      <c r="E3397" s="7" t="n">
        <v>65535</v>
      </c>
      <c r="F3397" s="7" t="n">
        <v>0</v>
      </c>
    </row>
    <row r="3398" spans="1:12">
      <c r="A3398" t="s">
        <v>4</v>
      </c>
      <c r="B3398" s="4" t="s">
        <v>5</v>
      </c>
      <c r="C3398" s="4" t="s">
        <v>13</v>
      </c>
      <c r="D3398" s="4" t="s">
        <v>10</v>
      </c>
      <c r="E3398" s="4" t="s">
        <v>10</v>
      </c>
      <c r="F3398" s="4" t="s">
        <v>13</v>
      </c>
    </row>
    <row r="3399" spans="1:12">
      <c r="A3399" t="n">
        <v>36490</v>
      </c>
      <c r="B3399" s="36" t="n">
        <v>25</v>
      </c>
      <c r="C3399" s="7" t="n">
        <v>1</v>
      </c>
      <c r="D3399" s="7" t="n">
        <v>160</v>
      </c>
      <c r="E3399" s="7" t="n">
        <v>570</v>
      </c>
      <c r="F3399" s="7" t="n">
        <v>2</v>
      </c>
    </row>
    <row r="3400" spans="1:12">
      <c r="A3400" t="s">
        <v>4</v>
      </c>
      <c r="B3400" s="4" t="s">
        <v>5</v>
      </c>
      <c r="C3400" s="4" t="s">
        <v>13</v>
      </c>
      <c r="D3400" s="4" t="s">
        <v>10</v>
      </c>
      <c r="E3400" s="4" t="s">
        <v>6</v>
      </c>
    </row>
    <row r="3401" spans="1:12">
      <c r="A3401" t="n">
        <v>36497</v>
      </c>
      <c r="B3401" s="42" t="n">
        <v>51</v>
      </c>
      <c r="C3401" s="7" t="n">
        <v>4</v>
      </c>
      <c r="D3401" s="7" t="n">
        <v>0</v>
      </c>
      <c r="E3401" s="7" t="s">
        <v>108</v>
      </c>
    </row>
    <row r="3402" spans="1:12">
      <c r="A3402" t="s">
        <v>4</v>
      </c>
      <c r="B3402" s="4" t="s">
        <v>5</v>
      </c>
      <c r="C3402" s="4" t="s">
        <v>10</v>
      </c>
    </row>
    <row r="3403" spans="1:12">
      <c r="A3403" t="n">
        <v>36511</v>
      </c>
      <c r="B3403" s="43" t="n">
        <v>16</v>
      </c>
      <c r="C3403" s="7" t="n">
        <v>0</v>
      </c>
    </row>
    <row r="3404" spans="1:12">
      <c r="A3404" t="s">
        <v>4</v>
      </c>
      <c r="B3404" s="4" t="s">
        <v>5</v>
      </c>
      <c r="C3404" s="4" t="s">
        <v>10</v>
      </c>
      <c r="D3404" s="4" t="s">
        <v>104</v>
      </c>
      <c r="E3404" s="4" t="s">
        <v>13</v>
      </c>
      <c r="F3404" s="4" t="s">
        <v>13</v>
      </c>
    </row>
    <row r="3405" spans="1:12">
      <c r="A3405" t="n">
        <v>36514</v>
      </c>
      <c r="B3405" s="44" t="n">
        <v>26</v>
      </c>
      <c r="C3405" s="7" t="n">
        <v>0</v>
      </c>
      <c r="D3405" s="7" t="s">
        <v>378</v>
      </c>
      <c r="E3405" s="7" t="n">
        <v>2</v>
      </c>
      <c r="F3405" s="7" t="n">
        <v>0</v>
      </c>
    </row>
    <row r="3406" spans="1:12">
      <c r="A3406" t="s">
        <v>4</v>
      </c>
      <c r="B3406" s="4" t="s">
        <v>5</v>
      </c>
    </row>
    <row r="3407" spans="1:12">
      <c r="A3407" t="n">
        <v>36556</v>
      </c>
      <c r="B3407" s="38" t="n">
        <v>28</v>
      </c>
    </row>
    <row r="3408" spans="1:12">
      <c r="A3408" t="s">
        <v>4</v>
      </c>
      <c r="B3408" s="4" t="s">
        <v>5</v>
      </c>
      <c r="C3408" s="4" t="s">
        <v>10</v>
      </c>
    </row>
    <row r="3409" spans="1:12">
      <c r="A3409" t="n">
        <v>36557</v>
      </c>
      <c r="B3409" s="43" t="n">
        <v>16</v>
      </c>
      <c r="C3409" s="7" t="n">
        <v>500</v>
      </c>
    </row>
    <row r="3410" spans="1:12">
      <c r="A3410" t="s">
        <v>4</v>
      </c>
      <c r="B3410" s="4" t="s">
        <v>5</v>
      </c>
      <c r="C3410" s="4" t="s">
        <v>13</v>
      </c>
      <c r="D3410" s="4" t="s">
        <v>10</v>
      </c>
      <c r="E3410" s="4" t="s">
        <v>27</v>
      </c>
      <c r="F3410" s="4" t="s">
        <v>10</v>
      </c>
      <c r="G3410" s="4" t="s">
        <v>9</v>
      </c>
      <c r="H3410" s="4" t="s">
        <v>9</v>
      </c>
      <c r="I3410" s="4" t="s">
        <v>10</v>
      </c>
      <c r="J3410" s="4" t="s">
        <v>10</v>
      </c>
      <c r="K3410" s="4" t="s">
        <v>9</v>
      </c>
      <c r="L3410" s="4" t="s">
        <v>9</v>
      </c>
      <c r="M3410" s="4" t="s">
        <v>9</v>
      </c>
      <c r="N3410" s="4" t="s">
        <v>9</v>
      </c>
      <c r="O3410" s="4" t="s">
        <v>6</v>
      </c>
    </row>
    <row r="3411" spans="1:12">
      <c r="A3411" t="n">
        <v>36560</v>
      </c>
      <c r="B3411" s="17" t="n">
        <v>50</v>
      </c>
      <c r="C3411" s="7" t="n">
        <v>0</v>
      </c>
      <c r="D3411" s="7" t="n">
        <v>12105</v>
      </c>
      <c r="E3411" s="7" t="n">
        <v>1</v>
      </c>
      <c r="F3411" s="7" t="n">
        <v>0</v>
      </c>
      <c r="G3411" s="7" t="n">
        <v>0</v>
      </c>
      <c r="H3411" s="7" t="n">
        <v>0</v>
      </c>
      <c r="I3411" s="7" t="n">
        <v>0</v>
      </c>
      <c r="J3411" s="7" t="n">
        <v>65533</v>
      </c>
      <c r="K3411" s="7" t="n">
        <v>0</v>
      </c>
      <c r="L3411" s="7" t="n">
        <v>0</v>
      </c>
      <c r="M3411" s="7" t="n">
        <v>0</v>
      </c>
      <c r="N3411" s="7" t="n">
        <v>0</v>
      </c>
      <c r="O3411" s="7" t="s">
        <v>21</v>
      </c>
    </row>
    <row r="3412" spans="1:12">
      <c r="A3412" t="s">
        <v>4</v>
      </c>
      <c r="B3412" s="4" t="s">
        <v>5</v>
      </c>
      <c r="C3412" s="4" t="s">
        <v>13</v>
      </c>
      <c r="D3412" s="4" t="s">
        <v>10</v>
      </c>
      <c r="E3412" s="4" t="s">
        <v>10</v>
      </c>
      <c r="F3412" s="4" t="s">
        <v>10</v>
      </c>
      <c r="G3412" s="4" t="s">
        <v>10</v>
      </c>
      <c r="H3412" s="4" t="s">
        <v>13</v>
      </c>
    </row>
    <row r="3413" spans="1:12">
      <c r="A3413" t="n">
        <v>36599</v>
      </c>
      <c r="B3413" s="36" t="n">
        <v>25</v>
      </c>
      <c r="C3413" s="7" t="n">
        <v>5</v>
      </c>
      <c r="D3413" s="7" t="n">
        <v>65535</v>
      </c>
      <c r="E3413" s="7" t="n">
        <v>65535</v>
      </c>
      <c r="F3413" s="7" t="n">
        <v>65535</v>
      </c>
      <c r="G3413" s="7" t="n">
        <v>65535</v>
      </c>
      <c r="H3413" s="7" t="n">
        <v>0</v>
      </c>
    </row>
    <row r="3414" spans="1:12">
      <c r="A3414" t="s">
        <v>4</v>
      </c>
      <c r="B3414" s="4" t="s">
        <v>5</v>
      </c>
      <c r="C3414" s="4" t="s">
        <v>10</v>
      </c>
      <c r="D3414" s="4" t="s">
        <v>13</v>
      </c>
      <c r="E3414" s="4" t="s">
        <v>104</v>
      </c>
      <c r="F3414" s="4" t="s">
        <v>13</v>
      </c>
      <c r="G3414" s="4" t="s">
        <v>13</v>
      </c>
    </row>
    <row r="3415" spans="1:12">
      <c r="A3415" t="n">
        <v>36610</v>
      </c>
      <c r="B3415" s="37" t="n">
        <v>24</v>
      </c>
      <c r="C3415" s="7" t="n">
        <v>65533</v>
      </c>
      <c r="D3415" s="7" t="n">
        <v>11</v>
      </c>
      <c r="E3415" s="7" t="s">
        <v>379</v>
      </c>
      <c r="F3415" s="7" t="n">
        <v>2</v>
      </c>
      <c r="G3415" s="7" t="n">
        <v>0</v>
      </c>
    </row>
    <row r="3416" spans="1:12">
      <c r="A3416" t="s">
        <v>4</v>
      </c>
      <c r="B3416" s="4" t="s">
        <v>5</v>
      </c>
    </row>
    <row r="3417" spans="1:12">
      <c r="A3417" t="n">
        <v>36636</v>
      </c>
      <c r="B3417" s="38" t="n">
        <v>28</v>
      </c>
    </row>
    <row r="3418" spans="1:12">
      <c r="A3418" t="s">
        <v>4</v>
      </c>
      <c r="B3418" s="4" t="s">
        <v>5</v>
      </c>
      <c r="C3418" s="4" t="s">
        <v>13</v>
      </c>
    </row>
    <row r="3419" spans="1:12">
      <c r="A3419" t="n">
        <v>36637</v>
      </c>
      <c r="B3419" s="39" t="n">
        <v>27</v>
      </c>
      <c r="C3419" s="7" t="n">
        <v>0</v>
      </c>
    </row>
    <row r="3420" spans="1:12">
      <c r="A3420" t="s">
        <v>4</v>
      </c>
      <c r="B3420" s="4" t="s">
        <v>5</v>
      </c>
      <c r="C3420" s="4" t="s">
        <v>13</v>
      </c>
    </row>
    <row r="3421" spans="1:12">
      <c r="A3421" t="n">
        <v>36639</v>
      </c>
      <c r="B3421" s="39" t="n">
        <v>27</v>
      </c>
      <c r="C3421" s="7" t="n">
        <v>1</v>
      </c>
    </row>
    <row r="3422" spans="1:12">
      <c r="A3422" t="s">
        <v>4</v>
      </c>
      <c r="B3422" s="4" t="s">
        <v>5</v>
      </c>
      <c r="C3422" s="4" t="s">
        <v>13</v>
      </c>
      <c r="D3422" s="4" t="s">
        <v>10</v>
      </c>
      <c r="E3422" s="4" t="s">
        <v>10</v>
      </c>
      <c r="F3422" s="4" t="s">
        <v>10</v>
      </c>
      <c r="G3422" s="4" t="s">
        <v>10</v>
      </c>
      <c r="H3422" s="4" t="s">
        <v>13</v>
      </c>
    </row>
    <row r="3423" spans="1:12">
      <c r="A3423" t="n">
        <v>36641</v>
      </c>
      <c r="B3423" s="36" t="n">
        <v>25</v>
      </c>
      <c r="C3423" s="7" t="n">
        <v>5</v>
      </c>
      <c r="D3423" s="7" t="n">
        <v>65535</v>
      </c>
      <c r="E3423" s="7" t="n">
        <v>500</v>
      </c>
      <c r="F3423" s="7" t="n">
        <v>800</v>
      </c>
      <c r="G3423" s="7" t="n">
        <v>140</v>
      </c>
      <c r="H3423" s="7" t="n">
        <v>0</v>
      </c>
    </row>
    <row r="3424" spans="1:12">
      <c r="A3424" t="s">
        <v>4</v>
      </c>
      <c r="B3424" s="4" t="s">
        <v>5</v>
      </c>
      <c r="C3424" s="4" t="s">
        <v>10</v>
      </c>
      <c r="D3424" s="4" t="s">
        <v>13</v>
      </c>
      <c r="E3424" s="4" t="s">
        <v>104</v>
      </c>
      <c r="F3424" s="4" t="s">
        <v>13</v>
      </c>
      <c r="G3424" s="4" t="s">
        <v>13</v>
      </c>
      <c r="H3424" s="4" t="s">
        <v>13</v>
      </c>
      <c r="I3424" s="4" t="s">
        <v>104</v>
      </c>
      <c r="J3424" s="4" t="s">
        <v>13</v>
      </c>
      <c r="K3424" s="4" t="s">
        <v>13</v>
      </c>
      <c r="L3424" s="4" t="s">
        <v>13</v>
      </c>
      <c r="M3424" s="4" t="s">
        <v>104</v>
      </c>
      <c r="N3424" s="4" t="s">
        <v>13</v>
      </c>
      <c r="O3424" s="4" t="s">
        <v>13</v>
      </c>
      <c r="P3424" s="4" t="s">
        <v>13</v>
      </c>
      <c r="Q3424" s="4" t="s">
        <v>104</v>
      </c>
      <c r="R3424" s="4" t="s">
        <v>13</v>
      </c>
      <c r="S3424" s="4" t="s">
        <v>13</v>
      </c>
    </row>
    <row r="3425" spans="1:19">
      <c r="A3425" t="n">
        <v>36652</v>
      </c>
      <c r="B3425" s="37" t="n">
        <v>24</v>
      </c>
      <c r="C3425" s="7" t="n">
        <v>65533</v>
      </c>
      <c r="D3425" s="7" t="n">
        <v>11</v>
      </c>
      <c r="E3425" s="7" t="s">
        <v>380</v>
      </c>
      <c r="F3425" s="7" t="n">
        <v>2</v>
      </c>
      <c r="G3425" s="7" t="n">
        <v>3</v>
      </c>
      <c r="H3425" s="7" t="n">
        <v>11</v>
      </c>
      <c r="I3425" s="7" t="s">
        <v>381</v>
      </c>
      <c r="J3425" s="7" t="n">
        <v>2</v>
      </c>
      <c r="K3425" s="7" t="n">
        <v>3</v>
      </c>
      <c r="L3425" s="7" t="n">
        <v>11</v>
      </c>
      <c r="M3425" s="7" t="s">
        <v>382</v>
      </c>
      <c r="N3425" s="7" t="n">
        <v>2</v>
      </c>
      <c r="O3425" s="7" t="n">
        <v>3</v>
      </c>
      <c r="P3425" s="7" t="n">
        <v>11</v>
      </c>
      <c r="Q3425" s="7" t="s">
        <v>383</v>
      </c>
      <c r="R3425" s="7" t="n">
        <v>2</v>
      </c>
      <c r="S3425" s="7" t="n">
        <v>0</v>
      </c>
    </row>
    <row r="3426" spans="1:19">
      <c r="A3426" t="s">
        <v>4</v>
      </c>
      <c r="B3426" s="4" t="s">
        <v>5</v>
      </c>
    </row>
    <row r="3427" spans="1:19">
      <c r="A3427" t="n">
        <v>37118</v>
      </c>
      <c r="B3427" s="38" t="n">
        <v>28</v>
      </c>
    </row>
    <row r="3428" spans="1:19">
      <c r="A3428" t="s">
        <v>4</v>
      </c>
      <c r="B3428" s="4" t="s">
        <v>5</v>
      </c>
      <c r="C3428" s="4" t="s">
        <v>13</v>
      </c>
    </row>
    <row r="3429" spans="1:19">
      <c r="A3429" t="n">
        <v>37119</v>
      </c>
      <c r="B3429" s="39" t="n">
        <v>27</v>
      </c>
      <c r="C3429" s="7" t="n">
        <v>0</v>
      </c>
    </row>
    <row r="3430" spans="1:19">
      <c r="A3430" t="s">
        <v>4</v>
      </c>
      <c r="B3430" s="4" t="s">
        <v>5</v>
      </c>
      <c r="C3430" s="4" t="s">
        <v>10</v>
      </c>
    </row>
    <row r="3431" spans="1:19">
      <c r="A3431" t="n">
        <v>37121</v>
      </c>
      <c r="B3431" s="43" t="n">
        <v>16</v>
      </c>
      <c r="C3431" s="7" t="n">
        <v>500</v>
      </c>
    </row>
    <row r="3432" spans="1:19">
      <c r="A3432" t="s">
        <v>4</v>
      </c>
      <c r="B3432" s="4" t="s">
        <v>5</v>
      </c>
      <c r="C3432" s="4" t="s">
        <v>13</v>
      </c>
      <c r="D3432" s="4" t="s">
        <v>10</v>
      </c>
      <c r="E3432" s="4" t="s">
        <v>27</v>
      </c>
      <c r="F3432" s="4" t="s">
        <v>10</v>
      </c>
      <c r="G3432" s="4" t="s">
        <v>9</v>
      </c>
      <c r="H3432" s="4" t="s">
        <v>9</v>
      </c>
      <c r="I3432" s="4" t="s">
        <v>10</v>
      </c>
      <c r="J3432" s="4" t="s">
        <v>10</v>
      </c>
      <c r="K3432" s="4" t="s">
        <v>9</v>
      </c>
      <c r="L3432" s="4" t="s">
        <v>9</v>
      </c>
      <c r="M3432" s="4" t="s">
        <v>9</v>
      </c>
      <c r="N3432" s="4" t="s">
        <v>9</v>
      </c>
      <c r="O3432" s="4" t="s">
        <v>6</v>
      </c>
    </row>
    <row r="3433" spans="1:19">
      <c r="A3433" t="n">
        <v>37124</v>
      </c>
      <c r="B3433" s="17" t="n">
        <v>50</v>
      </c>
      <c r="C3433" s="7" t="n">
        <v>0</v>
      </c>
      <c r="D3433" s="7" t="n">
        <v>12105</v>
      </c>
      <c r="E3433" s="7" t="n">
        <v>1</v>
      </c>
      <c r="F3433" s="7" t="n">
        <v>0</v>
      </c>
      <c r="G3433" s="7" t="n">
        <v>0</v>
      </c>
      <c r="H3433" s="7" t="n">
        <v>0</v>
      </c>
      <c r="I3433" s="7" t="n">
        <v>0</v>
      </c>
      <c r="J3433" s="7" t="n">
        <v>65533</v>
      </c>
      <c r="K3433" s="7" t="n">
        <v>0</v>
      </c>
      <c r="L3433" s="7" t="n">
        <v>0</v>
      </c>
      <c r="M3433" s="7" t="n">
        <v>0</v>
      </c>
      <c r="N3433" s="7" t="n">
        <v>0</v>
      </c>
      <c r="O3433" s="7" t="s">
        <v>21</v>
      </c>
    </row>
    <row r="3434" spans="1:19">
      <c r="A3434" t="s">
        <v>4</v>
      </c>
      <c r="B3434" s="4" t="s">
        <v>5</v>
      </c>
      <c r="C3434" s="4" t="s">
        <v>13</v>
      </c>
      <c r="D3434" s="4" t="s">
        <v>10</v>
      </c>
      <c r="E3434" s="4" t="s">
        <v>10</v>
      </c>
      <c r="F3434" s="4" t="s">
        <v>10</v>
      </c>
      <c r="G3434" s="4" t="s">
        <v>10</v>
      </c>
      <c r="H3434" s="4" t="s">
        <v>13</v>
      </c>
    </row>
    <row r="3435" spans="1:19">
      <c r="A3435" t="n">
        <v>37163</v>
      </c>
      <c r="B3435" s="36" t="n">
        <v>25</v>
      </c>
      <c r="C3435" s="7" t="n">
        <v>5</v>
      </c>
      <c r="D3435" s="7" t="n">
        <v>65535</v>
      </c>
      <c r="E3435" s="7" t="n">
        <v>65535</v>
      </c>
      <c r="F3435" s="7" t="n">
        <v>65535</v>
      </c>
      <c r="G3435" s="7" t="n">
        <v>65535</v>
      </c>
      <c r="H3435" s="7" t="n">
        <v>0</v>
      </c>
    </row>
    <row r="3436" spans="1:19">
      <c r="A3436" t="s">
        <v>4</v>
      </c>
      <c r="B3436" s="4" t="s">
        <v>5</v>
      </c>
      <c r="C3436" s="4" t="s">
        <v>10</v>
      </c>
      <c r="D3436" s="4" t="s">
        <v>13</v>
      </c>
      <c r="E3436" s="4" t="s">
        <v>104</v>
      </c>
      <c r="F3436" s="4" t="s">
        <v>13</v>
      </c>
      <c r="G3436" s="4" t="s">
        <v>13</v>
      </c>
    </row>
    <row r="3437" spans="1:19">
      <c r="A3437" t="n">
        <v>37174</v>
      </c>
      <c r="B3437" s="37" t="n">
        <v>24</v>
      </c>
      <c r="C3437" s="7" t="n">
        <v>65533</v>
      </c>
      <c r="D3437" s="7" t="n">
        <v>11</v>
      </c>
      <c r="E3437" s="7" t="s">
        <v>384</v>
      </c>
      <c r="F3437" s="7" t="n">
        <v>2</v>
      </c>
      <c r="G3437" s="7" t="n">
        <v>0</v>
      </c>
    </row>
    <row r="3438" spans="1:19">
      <c r="A3438" t="s">
        <v>4</v>
      </c>
      <c r="B3438" s="4" t="s">
        <v>5</v>
      </c>
    </row>
    <row r="3439" spans="1:19">
      <c r="A3439" t="n">
        <v>37239</v>
      </c>
      <c r="B3439" s="38" t="n">
        <v>28</v>
      </c>
    </row>
    <row r="3440" spans="1:19">
      <c r="A3440" t="s">
        <v>4</v>
      </c>
      <c r="B3440" s="4" t="s">
        <v>5</v>
      </c>
      <c r="C3440" s="4" t="s">
        <v>13</v>
      </c>
    </row>
    <row r="3441" spans="1:19">
      <c r="A3441" t="n">
        <v>37240</v>
      </c>
      <c r="B3441" s="39" t="n">
        <v>27</v>
      </c>
      <c r="C3441" s="7" t="n">
        <v>0</v>
      </c>
    </row>
    <row r="3442" spans="1:19">
      <c r="A3442" t="s">
        <v>4</v>
      </c>
      <c r="B3442" s="4" t="s">
        <v>5</v>
      </c>
      <c r="C3442" s="4" t="s">
        <v>10</v>
      </c>
    </row>
    <row r="3443" spans="1:19">
      <c r="A3443" t="n">
        <v>37242</v>
      </c>
      <c r="B3443" s="43" t="n">
        <v>16</v>
      </c>
      <c r="C3443" s="7" t="n">
        <v>500</v>
      </c>
    </row>
    <row r="3444" spans="1:19">
      <c r="A3444" t="s">
        <v>4</v>
      </c>
      <c r="B3444" s="4" t="s">
        <v>5</v>
      </c>
      <c r="C3444" s="4" t="s">
        <v>13</v>
      </c>
      <c r="D3444" s="4" t="s">
        <v>10</v>
      </c>
      <c r="E3444" s="4" t="s">
        <v>6</v>
      </c>
      <c r="F3444" s="4" t="s">
        <v>6</v>
      </c>
      <c r="G3444" s="4" t="s">
        <v>6</v>
      </c>
      <c r="H3444" s="4" t="s">
        <v>6</v>
      </c>
    </row>
    <row r="3445" spans="1:19">
      <c r="A3445" t="n">
        <v>37245</v>
      </c>
      <c r="B3445" s="42" t="n">
        <v>51</v>
      </c>
      <c r="C3445" s="7" t="n">
        <v>3</v>
      </c>
      <c r="D3445" s="7" t="n">
        <v>0</v>
      </c>
      <c r="E3445" s="7" t="s">
        <v>115</v>
      </c>
      <c r="F3445" s="7" t="s">
        <v>116</v>
      </c>
      <c r="G3445" s="7" t="s">
        <v>117</v>
      </c>
      <c r="H3445" s="7" t="s">
        <v>118</v>
      </c>
    </row>
    <row r="3446" spans="1:19">
      <c r="A3446" t="s">
        <v>4</v>
      </c>
      <c r="B3446" s="4" t="s">
        <v>5</v>
      </c>
      <c r="C3446" s="4" t="s">
        <v>13</v>
      </c>
      <c r="D3446" s="4" t="s">
        <v>10</v>
      </c>
      <c r="E3446" s="4" t="s">
        <v>6</v>
      </c>
      <c r="F3446" s="4" t="s">
        <v>6</v>
      </c>
      <c r="G3446" s="4" t="s">
        <v>6</v>
      </c>
      <c r="H3446" s="4" t="s">
        <v>6</v>
      </c>
    </row>
    <row r="3447" spans="1:19">
      <c r="A3447" t="n">
        <v>37274</v>
      </c>
      <c r="B3447" s="42" t="n">
        <v>51</v>
      </c>
      <c r="C3447" s="7" t="n">
        <v>3</v>
      </c>
      <c r="D3447" s="7" t="n">
        <v>122</v>
      </c>
      <c r="E3447" s="7" t="s">
        <v>115</v>
      </c>
      <c r="F3447" s="7" t="s">
        <v>116</v>
      </c>
      <c r="G3447" s="7" t="s">
        <v>117</v>
      </c>
      <c r="H3447" s="7" t="s">
        <v>118</v>
      </c>
    </row>
    <row r="3448" spans="1:19">
      <c r="A3448" t="s">
        <v>4</v>
      </c>
      <c r="B3448" s="4" t="s">
        <v>5</v>
      </c>
      <c r="C3448" s="4" t="s">
        <v>13</v>
      </c>
      <c r="D3448" s="4" t="s">
        <v>27</v>
      </c>
      <c r="E3448" s="4" t="s">
        <v>10</v>
      </c>
      <c r="F3448" s="4" t="s">
        <v>13</v>
      </c>
    </row>
    <row r="3449" spans="1:19">
      <c r="A3449" t="n">
        <v>37303</v>
      </c>
      <c r="B3449" s="19" t="n">
        <v>49</v>
      </c>
      <c r="C3449" s="7" t="n">
        <v>3</v>
      </c>
      <c r="D3449" s="7" t="n">
        <v>1</v>
      </c>
      <c r="E3449" s="7" t="n">
        <v>500</v>
      </c>
      <c r="F3449" s="7" t="n">
        <v>0</v>
      </c>
    </row>
    <row r="3450" spans="1:19">
      <c r="A3450" t="s">
        <v>4</v>
      </c>
      <c r="B3450" s="4" t="s">
        <v>5</v>
      </c>
      <c r="C3450" s="4" t="s">
        <v>13</v>
      </c>
      <c r="D3450" s="4" t="s">
        <v>10</v>
      </c>
    </row>
    <row r="3451" spans="1:19">
      <c r="A3451" t="n">
        <v>37312</v>
      </c>
      <c r="B3451" s="40" t="n">
        <v>58</v>
      </c>
      <c r="C3451" s="7" t="n">
        <v>11</v>
      </c>
      <c r="D3451" s="7" t="n">
        <v>300</v>
      </c>
    </row>
    <row r="3452" spans="1:19">
      <c r="A3452" t="s">
        <v>4</v>
      </c>
      <c r="B3452" s="4" t="s">
        <v>5</v>
      </c>
      <c r="C3452" s="4" t="s">
        <v>13</v>
      </c>
      <c r="D3452" s="4" t="s">
        <v>10</v>
      </c>
    </row>
    <row r="3453" spans="1:19">
      <c r="A3453" t="n">
        <v>37316</v>
      </c>
      <c r="B3453" s="40" t="n">
        <v>58</v>
      </c>
      <c r="C3453" s="7" t="n">
        <v>12</v>
      </c>
      <c r="D3453" s="7" t="n">
        <v>0</v>
      </c>
    </row>
    <row r="3454" spans="1:19">
      <c r="A3454" t="s">
        <v>4</v>
      </c>
      <c r="B3454" s="4" t="s">
        <v>5</v>
      </c>
      <c r="C3454" s="4" t="s">
        <v>10</v>
      </c>
    </row>
    <row r="3455" spans="1:19">
      <c r="A3455" t="n">
        <v>37320</v>
      </c>
      <c r="B3455" s="10" t="n">
        <v>12</v>
      </c>
      <c r="C3455" s="7" t="n">
        <v>8914</v>
      </c>
    </row>
    <row r="3456" spans="1:19">
      <c r="A3456" t="s">
        <v>4</v>
      </c>
      <c r="B3456" s="4" t="s">
        <v>5</v>
      </c>
      <c r="C3456" s="4" t="s">
        <v>10</v>
      </c>
      <c r="D3456" s="4" t="s">
        <v>13</v>
      </c>
      <c r="E3456" s="4" t="s">
        <v>13</v>
      </c>
    </row>
    <row r="3457" spans="1:8">
      <c r="A3457" t="n">
        <v>37323</v>
      </c>
      <c r="B3457" s="48" t="n">
        <v>104</v>
      </c>
      <c r="C3457" s="7" t="n">
        <v>171</v>
      </c>
      <c r="D3457" s="7" t="n">
        <v>3</v>
      </c>
      <c r="E3457" s="7" t="n">
        <v>1</v>
      </c>
    </row>
    <row r="3458" spans="1:8">
      <c r="A3458" t="s">
        <v>4</v>
      </c>
      <c r="B3458" s="4" t="s">
        <v>5</v>
      </c>
    </row>
    <row r="3459" spans="1:8">
      <c r="A3459" t="n">
        <v>37328</v>
      </c>
      <c r="B3459" s="5" t="n">
        <v>1</v>
      </c>
    </row>
    <row r="3460" spans="1:8">
      <c r="A3460" t="s">
        <v>4</v>
      </c>
      <c r="B3460" s="4" t="s">
        <v>5</v>
      </c>
      <c r="C3460" s="4" t="s">
        <v>10</v>
      </c>
      <c r="D3460" s="4" t="s">
        <v>13</v>
      </c>
      <c r="E3460" s="4" t="s">
        <v>13</v>
      </c>
    </row>
    <row r="3461" spans="1:8">
      <c r="A3461" t="n">
        <v>37329</v>
      </c>
      <c r="B3461" s="48" t="n">
        <v>104</v>
      </c>
      <c r="C3461" s="7" t="n">
        <v>172</v>
      </c>
      <c r="D3461" s="7" t="n">
        <v>3</v>
      </c>
      <c r="E3461" s="7" t="n">
        <v>1</v>
      </c>
    </row>
    <row r="3462" spans="1:8">
      <c r="A3462" t="s">
        <v>4</v>
      </c>
      <c r="B3462" s="4" t="s">
        <v>5</v>
      </c>
    </row>
    <row r="3463" spans="1:8">
      <c r="A3463" t="n">
        <v>37334</v>
      </c>
      <c r="B3463" s="5" t="n">
        <v>1</v>
      </c>
    </row>
    <row r="3464" spans="1:8">
      <c r="A3464" t="s">
        <v>4</v>
      </c>
      <c r="B3464" s="4" t="s">
        <v>5</v>
      </c>
      <c r="C3464" s="4" t="s">
        <v>10</v>
      </c>
      <c r="D3464" s="4" t="s">
        <v>13</v>
      </c>
      <c r="E3464" s="4" t="s">
        <v>13</v>
      </c>
    </row>
    <row r="3465" spans="1:8">
      <c r="A3465" t="n">
        <v>37335</v>
      </c>
      <c r="B3465" s="48" t="n">
        <v>104</v>
      </c>
      <c r="C3465" s="7" t="n">
        <v>173</v>
      </c>
      <c r="D3465" s="7" t="n">
        <v>3</v>
      </c>
      <c r="E3465" s="7" t="n">
        <v>1</v>
      </c>
    </row>
    <row r="3466" spans="1:8">
      <c r="A3466" t="s">
        <v>4</v>
      </c>
      <c r="B3466" s="4" t="s">
        <v>5</v>
      </c>
    </row>
    <row r="3467" spans="1:8">
      <c r="A3467" t="n">
        <v>37340</v>
      </c>
      <c r="B3467" s="5" t="n">
        <v>1</v>
      </c>
    </row>
    <row r="3468" spans="1:8">
      <c r="A3468" t="s">
        <v>4</v>
      </c>
      <c r="B3468" s="4" t="s">
        <v>5</v>
      </c>
      <c r="C3468" s="4" t="s">
        <v>10</v>
      </c>
      <c r="D3468" s="4" t="s">
        <v>13</v>
      </c>
      <c r="E3468" s="4" t="s">
        <v>13</v>
      </c>
    </row>
    <row r="3469" spans="1:8">
      <c r="A3469" t="n">
        <v>37341</v>
      </c>
      <c r="B3469" s="48" t="n">
        <v>104</v>
      </c>
      <c r="C3469" s="7" t="n">
        <v>174</v>
      </c>
      <c r="D3469" s="7" t="n">
        <v>3</v>
      </c>
      <c r="E3469" s="7" t="n">
        <v>1</v>
      </c>
    </row>
    <row r="3470" spans="1:8">
      <c r="A3470" t="s">
        <v>4</v>
      </c>
      <c r="B3470" s="4" t="s">
        <v>5</v>
      </c>
    </row>
    <row r="3471" spans="1:8">
      <c r="A3471" t="n">
        <v>37346</v>
      </c>
      <c r="B3471" s="5" t="n">
        <v>1</v>
      </c>
    </row>
    <row r="3472" spans="1:8">
      <c r="A3472" t="s">
        <v>4</v>
      </c>
      <c r="B3472" s="4" t="s">
        <v>5</v>
      </c>
      <c r="C3472" s="4" t="s">
        <v>10</v>
      </c>
      <c r="D3472" s="4" t="s">
        <v>13</v>
      </c>
      <c r="E3472" s="4" t="s">
        <v>13</v>
      </c>
    </row>
    <row r="3473" spans="1:5">
      <c r="A3473" t="n">
        <v>37347</v>
      </c>
      <c r="B3473" s="48" t="n">
        <v>104</v>
      </c>
      <c r="C3473" s="7" t="n">
        <v>175</v>
      </c>
      <c r="D3473" s="7" t="n">
        <v>3</v>
      </c>
      <c r="E3473" s="7" t="n">
        <v>1</v>
      </c>
    </row>
    <row r="3474" spans="1:5">
      <c r="A3474" t="s">
        <v>4</v>
      </c>
      <c r="B3474" s="4" t="s">
        <v>5</v>
      </c>
    </row>
    <row r="3475" spans="1:5">
      <c r="A3475" t="n">
        <v>37352</v>
      </c>
      <c r="B3475" s="5" t="n">
        <v>1</v>
      </c>
    </row>
    <row r="3476" spans="1:5">
      <c r="A3476" t="s">
        <v>4</v>
      </c>
      <c r="B3476" s="4" t="s">
        <v>5</v>
      </c>
      <c r="C3476" s="4" t="s">
        <v>10</v>
      </c>
      <c r="D3476" s="4" t="s">
        <v>13</v>
      </c>
      <c r="E3476" s="4" t="s">
        <v>13</v>
      </c>
    </row>
    <row r="3477" spans="1:5">
      <c r="A3477" t="n">
        <v>37353</v>
      </c>
      <c r="B3477" s="48" t="n">
        <v>104</v>
      </c>
      <c r="C3477" s="7" t="n">
        <v>176</v>
      </c>
      <c r="D3477" s="7" t="n">
        <v>3</v>
      </c>
      <c r="E3477" s="7" t="n">
        <v>1</v>
      </c>
    </row>
    <row r="3478" spans="1:5">
      <c r="A3478" t="s">
        <v>4</v>
      </c>
      <c r="B3478" s="4" t="s">
        <v>5</v>
      </c>
    </row>
    <row r="3479" spans="1:5">
      <c r="A3479" t="n">
        <v>37358</v>
      </c>
      <c r="B3479" s="5" t="n">
        <v>1</v>
      </c>
    </row>
    <row r="3480" spans="1:5">
      <c r="A3480" t="s">
        <v>4</v>
      </c>
      <c r="B3480" s="4" t="s">
        <v>5</v>
      </c>
      <c r="C3480" s="4" t="s">
        <v>10</v>
      </c>
      <c r="D3480" s="4" t="s">
        <v>13</v>
      </c>
      <c r="E3480" s="4" t="s">
        <v>13</v>
      </c>
    </row>
    <row r="3481" spans="1:5">
      <c r="A3481" t="n">
        <v>37359</v>
      </c>
      <c r="B3481" s="48" t="n">
        <v>104</v>
      </c>
      <c r="C3481" s="7" t="n">
        <v>177</v>
      </c>
      <c r="D3481" s="7" t="n">
        <v>3</v>
      </c>
      <c r="E3481" s="7" t="n">
        <v>1</v>
      </c>
    </row>
    <row r="3482" spans="1:5">
      <c r="A3482" t="s">
        <v>4</v>
      </c>
      <c r="B3482" s="4" t="s">
        <v>5</v>
      </c>
    </row>
    <row r="3483" spans="1:5">
      <c r="A3483" t="n">
        <v>37364</v>
      </c>
      <c r="B3483" s="5" t="n">
        <v>1</v>
      </c>
    </row>
    <row r="3484" spans="1:5">
      <c r="A3484" t="s">
        <v>4</v>
      </c>
      <c r="B3484" s="4" t="s">
        <v>5</v>
      </c>
      <c r="C3484" s="4" t="s">
        <v>10</v>
      </c>
      <c r="D3484" s="4" t="s">
        <v>13</v>
      </c>
      <c r="E3484" s="4" t="s">
        <v>13</v>
      </c>
    </row>
    <row r="3485" spans="1:5">
      <c r="A3485" t="n">
        <v>37365</v>
      </c>
      <c r="B3485" s="48" t="n">
        <v>104</v>
      </c>
      <c r="C3485" s="7" t="n">
        <v>178</v>
      </c>
      <c r="D3485" s="7" t="n">
        <v>3</v>
      </c>
      <c r="E3485" s="7" t="n">
        <v>1</v>
      </c>
    </row>
    <row r="3486" spans="1:5">
      <c r="A3486" t="s">
        <v>4</v>
      </c>
      <c r="B3486" s="4" t="s">
        <v>5</v>
      </c>
    </row>
    <row r="3487" spans="1:5">
      <c r="A3487" t="n">
        <v>37370</v>
      </c>
      <c r="B3487" s="5" t="n">
        <v>1</v>
      </c>
    </row>
    <row r="3488" spans="1:5">
      <c r="A3488" t="s">
        <v>4</v>
      </c>
      <c r="B3488" s="4" t="s">
        <v>5</v>
      </c>
      <c r="C3488" s="4" t="s">
        <v>10</v>
      </c>
      <c r="D3488" s="4" t="s">
        <v>13</v>
      </c>
      <c r="E3488" s="4" t="s">
        <v>13</v>
      </c>
    </row>
    <row r="3489" spans="1:5">
      <c r="A3489" t="n">
        <v>37371</v>
      </c>
      <c r="B3489" s="48" t="n">
        <v>104</v>
      </c>
      <c r="C3489" s="7" t="n">
        <v>179</v>
      </c>
      <c r="D3489" s="7" t="n">
        <v>3</v>
      </c>
      <c r="E3489" s="7" t="n">
        <v>1</v>
      </c>
    </row>
    <row r="3490" spans="1:5">
      <c r="A3490" t="s">
        <v>4</v>
      </c>
      <c r="B3490" s="4" t="s">
        <v>5</v>
      </c>
    </row>
    <row r="3491" spans="1:5">
      <c r="A3491" t="n">
        <v>37376</v>
      </c>
      <c r="B3491" s="5" t="n">
        <v>1</v>
      </c>
    </row>
    <row r="3492" spans="1:5">
      <c r="A3492" t="s">
        <v>4</v>
      </c>
      <c r="B3492" s="4" t="s">
        <v>5</v>
      </c>
      <c r="C3492" s="4" t="s">
        <v>10</v>
      </c>
      <c r="D3492" s="4" t="s">
        <v>13</v>
      </c>
      <c r="E3492" s="4" t="s">
        <v>13</v>
      </c>
    </row>
    <row r="3493" spans="1:5">
      <c r="A3493" t="n">
        <v>37377</v>
      </c>
      <c r="B3493" s="48" t="n">
        <v>104</v>
      </c>
      <c r="C3493" s="7" t="n">
        <v>180</v>
      </c>
      <c r="D3493" s="7" t="n">
        <v>3</v>
      </c>
      <c r="E3493" s="7" t="n">
        <v>1</v>
      </c>
    </row>
    <row r="3494" spans="1:5">
      <c r="A3494" t="s">
        <v>4</v>
      </c>
      <c r="B3494" s="4" t="s">
        <v>5</v>
      </c>
    </row>
    <row r="3495" spans="1:5">
      <c r="A3495" t="n">
        <v>37382</v>
      </c>
      <c r="B3495" s="5" t="n">
        <v>1</v>
      </c>
    </row>
    <row r="3496" spans="1:5">
      <c r="A3496" t="s">
        <v>4</v>
      </c>
      <c r="B3496" s="4" t="s">
        <v>5</v>
      </c>
      <c r="C3496" s="4" t="s">
        <v>10</v>
      </c>
      <c r="D3496" s="4" t="s">
        <v>13</v>
      </c>
      <c r="E3496" s="4" t="s">
        <v>13</v>
      </c>
    </row>
    <row r="3497" spans="1:5">
      <c r="A3497" t="n">
        <v>37383</v>
      </c>
      <c r="B3497" s="48" t="n">
        <v>104</v>
      </c>
      <c r="C3497" s="7" t="n">
        <v>181</v>
      </c>
      <c r="D3497" s="7" t="n">
        <v>3</v>
      </c>
      <c r="E3497" s="7" t="n">
        <v>1</v>
      </c>
    </row>
    <row r="3498" spans="1:5">
      <c r="A3498" t="s">
        <v>4</v>
      </c>
      <c r="B3498" s="4" t="s">
        <v>5</v>
      </c>
    </row>
    <row r="3499" spans="1:5">
      <c r="A3499" t="n">
        <v>37388</v>
      </c>
      <c r="B3499" s="5" t="n">
        <v>1</v>
      </c>
    </row>
    <row r="3500" spans="1:5">
      <c r="A3500" t="s">
        <v>4</v>
      </c>
      <c r="B3500" s="4" t="s">
        <v>5</v>
      </c>
      <c r="C3500" s="4" t="s">
        <v>10</v>
      </c>
      <c r="D3500" s="4" t="s">
        <v>13</v>
      </c>
      <c r="E3500" s="4" t="s">
        <v>13</v>
      </c>
    </row>
    <row r="3501" spans="1:5">
      <c r="A3501" t="n">
        <v>37389</v>
      </c>
      <c r="B3501" s="48" t="n">
        <v>104</v>
      </c>
      <c r="C3501" s="7" t="n">
        <v>182</v>
      </c>
      <c r="D3501" s="7" t="n">
        <v>3</v>
      </c>
      <c r="E3501" s="7" t="n">
        <v>1</v>
      </c>
    </row>
    <row r="3502" spans="1:5">
      <c r="A3502" t="s">
        <v>4</v>
      </c>
      <c r="B3502" s="4" t="s">
        <v>5</v>
      </c>
    </row>
    <row r="3503" spans="1:5">
      <c r="A3503" t="n">
        <v>37394</v>
      </c>
      <c r="B3503" s="5" t="n">
        <v>1</v>
      </c>
    </row>
    <row r="3504" spans="1:5">
      <c r="A3504" t="s">
        <v>4</v>
      </c>
      <c r="B3504" s="4" t="s">
        <v>5</v>
      </c>
      <c r="C3504" s="4" t="s">
        <v>10</v>
      </c>
      <c r="D3504" s="4" t="s">
        <v>13</v>
      </c>
      <c r="E3504" s="4" t="s">
        <v>13</v>
      </c>
    </row>
    <row r="3505" spans="1:5">
      <c r="A3505" t="n">
        <v>37395</v>
      </c>
      <c r="B3505" s="48" t="n">
        <v>104</v>
      </c>
      <c r="C3505" s="7" t="n">
        <v>183</v>
      </c>
      <c r="D3505" s="7" t="n">
        <v>3</v>
      </c>
      <c r="E3505" s="7" t="n">
        <v>1</v>
      </c>
    </row>
    <row r="3506" spans="1:5">
      <c r="A3506" t="s">
        <v>4</v>
      </c>
      <c r="B3506" s="4" t="s">
        <v>5</v>
      </c>
    </row>
    <row r="3507" spans="1:5">
      <c r="A3507" t="n">
        <v>37400</v>
      </c>
      <c r="B3507" s="5" t="n">
        <v>1</v>
      </c>
    </row>
    <row r="3508" spans="1:5">
      <c r="A3508" t="s">
        <v>4</v>
      </c>
      <c r="B3508" s="4" t="s">
        <v>5</v>
      </c>
      <c r="C3508" s="4" t="s">
        <v>10</v>
      </c>
      <c r="D3508" s="4" t="s">
        <v>13</v>
      </c>
      <c r="E3508" s="4" t="s">
        <v>13</v>
      </c>
    </row>
    <row r="3509" spans="1:5">
      <c r="A3509" t="n">
        <v>37401</v>
      </c>
      <c r="B3509" s="48" t="n">
        <v>104</v>
      </c>
      <c r="C3509" s="7" t="n">
        <v>184</v>
      </c>
      <c r="D3509" s="7" t="n">
        <v>3</v>
      </c>
      <c r="E3509" s="7" t="n">
        <v>1</v>
      </c>
    </row>
    <row r="3510" spans="1:5">
      <c r="A3510" t="s">
        <v>4</v>
      </c>
      <c r="B3510" s="4" t="s">
        <v>5</v>
      </c>
    </row>
    <row r="3511" spans="1:5">
      <c r="A3511" t="n">
        <v>37406</v>
      </c>
      <c r="B3511" s="5" t="n">
        <v>1</v>
      </c>
    </row>
    <row r="3512" spans="1:5">
      <c r="A3512" t="s">
        <v>4</v>
      </c>
      <c r="B3512" s="4" t="s">
        <v>5</v>
      </c>
      <c r="C3512" s="4" t="s">
        <v>10</v>
      </c>
      <c r="D3512" s="4" t="s">
        <v>13</v>
      </c>
      <c r="E3512" s="4" t="s">
        <v>13</v>
      </c>
    </row>
    <row r="3513" spans="1:5">
      <c r="A3513" t="n">
        <v>37407</v>
      </c>
      <c r="B3513" s="48" t="n">
        <v>104</v>
      </c>
      <c r="C3513" s="7" t="n">
        <v>185</v>
      </c>
      <c r="D3513" s="7" t="n">
        <v>3</v>
      </c>
      <c r="E3513" s="7" t="n">
        <v>1</v>
      </c>
    </row>
    <row r="3514" spans="1:5">
      <c r="A3514" t="s">
        <v>4</v>
      </c>
      <c r="B3514" s="4" t="s">
        <v>5</v>
      </c>
    </row>
    <row r="3515" spans="1:5">
      <c r="A3515" t="n">
        <v>37412</v>
      </c>
      <c r="B3515" s="5" t="n">
        <v>1</v>
      </c>
    </row>
    <row r="3516" spans="1:5">
      <c r="A3516" t="s">
        <v>4</v>
      </c>
      <c r="B3516" s="4" t="s">
        <v>5</v>
      </c>
      <c r="C3516" s="4" t="s">
        <v>10</v>
      </c>
      <c r="D3516" s="4" t="s">
        <v>13</v>
      </c>
      <c r="E3516" s="4" t="s">
        <v>13</v>
      </c>
    </row>
    <row r="3517" spans="1:5">
      <c r="A3517" t="n">
        <v>37413</v>
      </c>
      <c r="B3517" s="48" t="n">
        <v>104</v>
      </c>
      <c r="C3517" s="7" t="n">
        <v>186</v>
      </c>
      <c r="D3517" s="7" t="n">
        <v>3</v>
      </c>
      <c r="E3517" s="7" t="n">
        <v>1</v>
      </c>
    </row>
    <row r="3518" spans="1:5">
      <c r="A3518" t="s">
        <v>4</v>
      </c>
      <c r="B3518" s="4" t="s">
        <v>5</v>
      </c>
    </row>
    <row r="3519" spans="1:5">
      <c r="A3519" t="n">
        <v>37418</v>
      </c>
      <c r="B3519" s="5" t="n">
        <v>1</v>
      </c>
    </row>
    <row r="3520" spans="1:5">
      <c r="A3520" t="s">
        <v>4</v>
      </c>
      <c r="B3520" s="4" t="s">
        <v>5</v>
      </c>
      <c r="C3520" s="4" t="s">
        <v>10</v>
      </c>
      <c r="D3520" s="4" t="s">
        <v>13</v>
      </c>
      <c r="E3520" s="4" t="s">
        <v>13</v>
      </c>
    </row>
    <row r="3521" spans="1:5">
      <c r="A3521" t="n">
        <v>37419</v>
      </c>
      <c r="B3521" s="48" t="n">
        <v>104</v>
      </c>
      <c r="C3521" s="7" t="n">
        <v>187</v>
      </c>
      <c r="D3521" s="7" t="n">
        <v>3</v>
      </c>
      <c r="E3521" s="7" t="n">
        <v>1</v>
      </c>
    </row>
    <row r="3522" spans="1:5">
      <c r="A3522" t="s">
        <v>4</v>
      </c>
      <c r="B3522" s="4" t="s">
        <v>5</v>
      </c>
    </row>
    <row r="3523" spans="1:5">
      <c r="A3523" t="n">
        <v>37424</v>
      </c>
      <c r="B3523" s="5" t="n">
        <v>1</v>
      </c>
    </row>
    <row r="3524" spans="1:5">
      <c r="A3524" t="s">
        <v>4</v>
      </c>
      <c r="B3524" s="4" t="s">
        <v>5</v>
      </c>
      <c r="C3524" s="4" t="s">
        <v>10</v>
      </c>
      <c r="D3524" s="4" t="s">
        <v>13</v>
      </c>
      <c r="E3524" s="4" t="s">
        <v>13</v>
      </c>
    </row>
    <row r="3525" spans="1:5">
      <c r="A3525" t="n">
        <v>37425</v>
      </c>
      <c r="B3525" s="48" t="n">
        <v>104</v>
      </c>
      <c r="C3525" s="7" t="n">
        <v>188</v>
      </c>
      <c r="D3525" s="7" t="n">
        <v>3</v>
      </c>
      <c r="E3525" s="7" t="n">
        <v>1</v>
      </c>
    </row>
    <row r="3526" spans="1:5">
      <c r="A3526" t="s">
        <v>4</v>
      </c>
      <c r="B3526" s="4" t="s">
        <v>5</v>
      </c>
    </row>
    <row r="3527" spans="1:5">
      <c r="A3527" t="n">
        <v>37430</v>
      </c>
      <c r="B3527" s="5" t="n">
        <v>1</v>
      </c>
    </row>
    <row r="3528" spans="1:5">
      <c r="A3528" t="s">
        <v>4</v>
      </c>
      <c r="B3528" s="4" t="s">
        <v>5</v>
      </c>
      <c r="C3528" s="4" t="s">
        <v>10</v>
      </c>
      <c r="D3528" s="4" t="s">
        <v>13</v>
      </c>
      <c r="E3528" s="4" t="s">
        <v>13</v>
      </c>
    </row>
    <row r="3529" spans="1:5">
      <c r="A3529" t="n">
        <v>37431</v>
      </c>
      <c r="B3529" s="48" t="n">
        <v>104</v>
      </c>
      <c r="C3529" s="7" t="n">
        <v>189</v>
      </c>
      <c r="D3529" s="7" t="n">
        <v>3</v>
      </c>
      <c r="E3529" s="7" t="n">
        <v>1</v>
      </c>
    </row>
    <row r="3530" spans="1:5">
      <c r="A3530" t="s">
        <v>4</v>
      </c>
      <c r="B3530" s="4" t="s">
        <v>5</v>
      </c>
    </row>
    <row r="3531" spans="1:5">
      <c r="A3531" t="n">
        <v>37436</v>
      </c>
      <c r="B3531" s="5" t="n">
        <v>1</v>
      </c>
    </row>
    <row r="3532" spans="1:5">
      <c r="A3532" t="s">
        <v>4</v>
      </c>
      <c r="B3532" s="4" t="s">
        <v>5</v>
      </c>
      <c r="C3532" s="4" t="s">
        <v>10</v>
      </c>
      <c r="D3532" s="4" t="s">
        <v>13</v>
      </c>
      <c r="E3532" s="4" t="s">
        <v>13</v>
      </c>
    </row>
    <row r="3533" spans="1:5">
      <c r="A3533" t="n">
        <v>37437</v>
      </c>
      <c r="B3533" s="48" t="n">
        <v>104</v>
      </c>
      <c r="C3533" s="7" t="n">
        <v>190</v>
      </c>
      <c r="D3533" s="7" t="n">
        <v>3</v>
      </c>
      <c r="E3533" s="7" t="n">
        <v>1</v>
      </c>
    </row>
    <row r="3534" spans="1:5">
      <c r="A3534" t="s">
        <v>4</v>
      </c>
      <c r="B3534" s="4" t="s">
        <v>5</v>
      </c>
    </row>
    <row r="3535" spans="1:5">
      <c r="A3535" t="n">
        <v>37442</v>
      </c>
      <c r="B3535" s="5" t="n">
        <v>1</v>
      </c>
    </row>
    <row r="3536" spans="1:5">
      <c r="A3536" t="s">
        <v>4</v>
      </c>
      <c r="B3536" s="4" t="s">
        <v>5</v>
      </c>
      <c r="C3536" s="4" t="s">
        <v>10</v>
      </c>
      <c r="D3536" s="4" t="s">
        <v>13</v>
      </c>
      <c r="E3536" s="4" t="s">
        <v>13</v>
      </c>
    </row>
    <row r="3537" spans="1:5">
      <c r="A3537" t="n">
        <v>37443</v>
      </c>
      <c r="B3537" s="48" t="n">
        <v>104</v>
      </c>
      <c r="C3537" s="7" t="n">
        <v>191</v>
      </c>
      <c r="D3537" s="7" t="n">
        <v>3</v>
      </c>
      <c r="E3537" s="7" t="n">
        <v>1</v>
      </c>
    </row>
    <row r="3538" spans="1:5">
      <c r="A3538" t="s">
        <v>4</v>
      </c>
      <c r="B3538" s="4" t="s">
        <v>5</v>
      </c>
    </row>
    <row r="3539" spans="1:5">
      <c r="A3539" t="n">
        <v>37448</v>
      </c>
      <c r="B3539" s="5" t="n">
        <v>1</v>
      </c>
    </row>
    <row r="3540" spans="1:5">
      <c r="A3540" t="s">
        <v>4</v>
      </c>
      <c r="B3540" s="4" t="s">
        <v>5</v>
      </c>
      <c r="C3540" s="4" t="s">
        <v>10</v>
      </c>
      <c r="D3540" s="4" t="s">
        <v>13</v>
      </c>
      <c r="E3540" s="4" t="s">
        <v>13</v>
      </c>
    </row>
    <row r="3541" spans="1:5">
      <c r="A3541" t="n">
        <v>37449</v>
      </c>
      <c r="B3541" s="48" t="n">
        <v>104</v>
      </c>
      <c r="C3541" s="7" t="n">
        <v>192</v>
      </c>
      <c r="D3541" s="7" t="n">
        <v>3</v>
      </c>
      <c r="E3541" s="7" t="n">
        <v>1</v>
      </c>
    </row>
    <row r="3542" spans="1:5">
      <c r="A3542" t="s">
        <v>4</v>
      </c>
      <c r="B3542" s="4" t="s">
        <v>5</v>
      </c>
    </row>
    <row r="3543" spans="1:5">
      <c r="A3543" t="n">
        <v>37454</v>
      </c>
      <c r="B3543" s="5" t="n">
        <v>1</v>
      </c>
    </row>
    <row r="3544" spans="1:5">
      <c r="A3544" t="s">
        <v>4</v>
      </c>
      <c r="B3544" s="4" t="s">
        <v>5</v>
      </c>
      <c r="C3544" s="4" t="s">
        <v>10</v>
      </c>
      <c r="D3544" s="4" t="s">
        <v>13</v>
      </c>
      <c r="E3544" s="4" t="s">
        <v>13</v>
      </c>
    </row>
    <row r="3545" spans="1:5">
      <c r="A3545" t="n">
        <v>37455</v>
      </c>
      <c r="B3545" s="48" t="n">
        <v>104</v>
      </c>
      <c r="C3545" s="7" t="n">
        <v>193</v>
      </c>
      <c r="D3545" s="7" t="n">
        <v>3</v>
      </c>
      <c r="E3545" s="7" t="n">
        <v>1</v>
      </c>
    </row>
    <row r="3546" spans="1:5">
      <c r="A3546" t="s">
        <v>4</v>
      </c>
      <c r="B3546" s="4" t="s">
        <v>5</v>
      </c>
    </row>
    <row r="3547" spans="1:5">
      <c r="A3547" t="n">
        <v>37460</v>
      </c>
      <c r="B3547" s="5" t="n">
        <v>1</v>
      </c>
    </row>
    <row r="3548" spans="1:5">
      <c r="A3548" t="s">
        <v>4</v>
      </c>
      <c r="B3548" s="4" t="s">
        <v>5</v>
      </c>
      <c r="C3548" s="4" t="s">
        <v>10</v>
      </c>
      <c r="D3548" s="4" t="s">
        <v>13</v>
      </c>
      <c r="E3548" s="4" t="s">
        <v>13</v>
      </c>
    </row>
    <row r="3549" spans="1:5">
      <c r="A3549" t="n">
        <v>37461</v>
      </c>
      <c r="B3549" s="48" t="n">
        <v>104</v>
      </c>
      <c r="C3549" s="7" t="n">
        <v>194</v>
      </c>
      <c r="D3549" s="7" t="n">
        <v>3</v>
      </c>
      <c r="E3549" s="7" t="n">
        <v>1</v>
      </c>
    </row>
    <row r="3550" spans="1:5">
      <c r="A3550" t="s">
        <v>4</v>
      </c>
      <c r="B3550" s="4" t="s">
        <v>5</v>
      </c>
    </row>
    <row r="3551" spans="1:5">
      <c r="A3551" t="n">
        <v>37466</v>
      </c>
      <c r="B3551" s="5" t="n">
        <v>1</v>
      </c>
    </row>
    <row r="3552" spans="1:5">
      <c r="A3552" t="s">
        <v>4</v>
      </c>
      <c r="B3552" s="4" t="s">
        <v>5</v>
      </c>
      <c r="C3552" s="4" t="s">
        <v>10</v>
      </c>
      <c r="D3552" s="4" t="s">
        <v>13</v>
      </c>
      <c r="E3552" s="4" t="s">
        <v>13</v>
      </c>
    </row>
    <row r="3553" spans="1:5">
      <c r="A3553" t="n">
        <v>37467</v>
      </c>
      <c r="B3553" s="48" t="n">
        <v>104</v>
      </c>
      <c r="C3553" s="7" t="n">
        <v>195</v>
      </c>
      <c r="D3553" s="7" t="n">
        <v>3</v>
      </c>
      <c r="E3553" s="7" t="n">
        <v>1</v>
      </c>
    </row>
    <row r="3554" spans="1:5">
      <c r="A3554" t="s">
        <v>4</v>
      </c>
      <c r="B3554" s="4" t="s">
        <v>5</v>
      </c>
    </row>
    <row r="3555" spans="1:5">
      <c r="A3555" t="n">
        <v>37472</v>
      </c>
      <c r="B3555" s="5" t="n">
        <v>1</v>
      </c>
    </row>
    <row r="3556" spans="1:5">
      <c r="A3556" t="s">
        <v>4</v>
      </c>
      <c r="B3556" s="4" t="s">
        <v>5</v>
      </c>
      <c r="C3556" s="4" t="s">
        <v>13</v>
      </c>
    </row>
    <row r="3557" spans="1:5">
      <c r="A3557" t="n">
        <v>37473</v>
      </c>
      <c r="B3557" s="47" t="n">
        <v>23</v>
      </c>
      <c r="C3557" s="7" t="n">
        <v>0</v>
      </c>
    </row>
    <row r="3558" spans="1:5">
      <c r="A3558" t="s">
        <v>4</v>
      </c>
      <c r="B3558" s="4" t="s">
        <v>5</v>
      </c>
    </row>
    <row r="3559" spans="1:5">
      <c r="A3559" t="n">
        <v>37475</v>
      </c>
      <c r="B3559" s="5" t="n">
        <v>1</v>
      </c>
    </row>
    <row r="3560" spans="1:5" s="3" customFormat="1" customHeight="0">
      <c r="A3560" s="3" t="s">
        <v>2</v>
      </c>
      <c r="B3560" s="3" t="s">
        <v>385</v>
      </c>
    </row>
    <row r="3561" spans="1:5">
      <c r="A3561" t="s">
        <v>4</v>
      </c>
      <c r="B3561" s="4" t="s">
        <v>5</v>
      </c>
      <c r="C3561" s="4" t="s">
        <v>10</v>
      </c>
      <c r="D3561" s="4" t="s">
        <v>27</v>
      </c>
      <c r="E3561" s="4" t="s">
        <v>27</v>
      </c>
      <c r="F3561" s="4" t="s">
        <v>27</v>
      </c>
      <c r="G3561" s="4" t="s">
        <v>10</v>
      </c>
      <c r="H3561" s="4" t="s">
        <v>10</v>
      </c>
    </row>
    <row r="3562" spans="1:5">
      <c r="A3562" t="n">
        <v>37476</v>
      </c>
      <c r="B3562" s="68" t="n">
        <v>60</v>
      </c>
      <c r="C3562" s="7" t="n">
        <v>65534</v>
      </c>
      <c r="D3562" s="7" t="n">
        <v>25</v>
      </c>
      <c r="E3562" s="7" t="n">
        <v>-2</v>
      </c>
      <c r="F3562" s="7" t="n">
        <v>-2</v>
      </c>
      <c r="G3562" s="7" t="n">
        <v>800</v>
      </c>
      <c r="H3562" s="7" t="n">
        <v>0</v>
      </c>
    </row>
    <row r="3563" spans="1:5">
      <c r="A3563" t="s">
        <v>4</v>
      </c>
      <c r="B3563" s="4" t="s">
        <v>5</v>
      </c>
      <c r="C3563" s="4" t="s">
        <v>10</v>
      </c>
    </row>
    <row r="3564" spans="1:5">
      <c r="A3564" t="n">
        <v>37495</v>
      </c>
      <c r="B3564" s="43" t="n">
        <v>16</v>
      </c>
      <c r="C3564" s="7" t="n">
        <v>900</v>
      </c>
    </row>
    <row r="3565" spans="1:5">
      <c r="A3565" t="s">
        <v>4</v>
      </c>
      <c r="B3565" s="4" t="s">
        <v>5</v>
      </c>
      <c r="C3565" s="4" t="s">
        <v>10</v>
      </c>
      <c r="D3565" s="4" t="s">
        <v>27</v>
      </c>
      <c r="E3565" s="4" t="s">
        <v>27</v>
      </c>
      <c r="F3565" s="4" t="s">
        <v>27</v>
      </c>
      <c r="G3565" s="4" t="s">
        <v>10</v>
      </c>
      <c r="H3565" s="4" t="s">
        <v>10</v>
      </c>
    </row>
    <row r="3566" spans="1:5">
      <c r="A3566" t="n">
        <v>37498</v>
      </c>
      <c r="B3566" s="68" t="n">
        <v>60</v>
      </c>
      <c r="C3566" s="7" t="n">
        <v>65534</v>
      </c>
      <c r="D3566" s="7" t="n">
        <v>-30</v>
      </c>
      <c r="E3566" s="7" t="n">
        <v>-2</v>
      </c>
      <c r="F3566" s="7" t="n">
        <v>3</v>
      </c>
      <c r="G3566" s="7" t="n">
        <v>900</v>
      </c>
      <c r="H3566" s="7" t="n">
        <v>0</v>
      </c>
    </row>
    <row r="3567" spans="1:5">
      <c r="A3567" t="s">
        <v>4</v>
      </c>
      <c r="B3567" s="4" t="s">
        <v>5</v>
      </c>
      <c r="C3567" s="4" t="s">
        <v>10</v>
      </c>
    </row>
    <row r="3568" spans="1:5">
      <c r="A3568" t="n">
        <v>37517</v>
      </c>
      <c r="B3568" s="43" t="n">
        <v>16</v>
      </c>
      <c r="C3568" s="7" t="n">
        <v>1100</v>
      </c>
    </row>
    <row r="3569" spans="1:8">
      <c r="A3569" t="s">
        <v>4</v>
      </c>
      <c r="B3569" s="4" t="s">
        <v>5</v>
      </c>
      <c r="C3569" s="4" t="s">
        <v>10</v>
      </c>
      <c r="D3569" s="4" t="s">
        <v>27</v>
      </c>
      <c r="E3569" s="4" t="s">
        <v>27</v>
      </c>
      <c r="F3569" s="4" t="s">
        <v>27</v>
      </c>
      <c r="G3569" s="4" t="s">
        <v>10</v>
      </c>
      <c r="H3569" s="4" t="s">
        <v>10</v>
      </c>
    </row>
    <row r="3570" spans="1:8">
      <c r="A3570" t="n">
        <v>37520</v>
      </c>
      <c r="B3570" s="68" t="n">
        <v>60</v>
      </c>
      <c r="C3570" s="7" t="n">
        <v>65534</v>
      </c>
      <c r="D3570" s="7" t="n">
        <v>0</v>
      </c>
      <c r="E3570" s="7" t="n">
        <v>0</v>
      </c>
      <c r="F3570" s="7" t="n">
        <v>0</v>
      </c>
      <c r="G3570" s="7" t="n">
        <v>1000</v>
      </c>
      <c r="H3570" s="7" t="n">
        <v>0</v>
      </c>
    </row>
    <row r="3571" spans="1:8">
      <c r="A3571" t="s">
        <v>4</v>
      </c>
      <c r="B3571" s="4" t="s">
        <v>5</v>
      </c>
    </row>
    <row r="3572" spans="1:8">
      <c r="A3572" t="n">
        <v>37539</v>
      </c>
      <c r="B3572" s="5" t="n">
        <v>1</v>
      </c>
    </row>
    <row r="3573" spans="1:8" s="3" customFormat="1" customHeight="0">
      <c r="A3573" s="3" t="s">
        <v>2</v>
      </c>
      <c r="B3573" s="3" t="s">
        <v>386</v>
      </c>
    </row>
    <row r="3574" spans="1:8">
      <c r="A3574" t="s">
        <v>4</v>
      </c>
      <c r="B3574" s="4" t="s">
        <v>5</v>
      </c>
      <c r="C3574" s="4" t="s">
        <v>10</v>
      </c>
      <c r="D3574" s="4" t="s">
        <v>27</v>
      </c>
      <c r="E3574" s="4" t="s">
        <v>27</v>
      </c>
      <c r="F3574" s="4" t="s">
        <v>27</v>
      </c>
      <c r="G3574" s="4" t="s">
        <v>10</v>
      </c>
      <c r="H3574" s="4" t="s">
        <v>10</v>
      </c>
    </row>
    <row r="3575" spans="1:8">
      <c r="A3575" t="n">
        <v>37540</v>
      </c>
      <c r="B3575" s="68" t="n">
        <v>60</v>
      </c>
      <c r="C3575" s="7" t="n">
        <v>65534</v>
      </c>
      <c r="D3575" s="7" t="n">
        <v>-25</v>
      </c>
      <c r="E3575" s="7" t="n">
        <v>-2</v>
      </c>
      <c r="F3575" s="7" t="n">
        <v>-2</v>
      </c>
      <c r="G3575" s="7" t="n">
        <v>800</v>
      </c>
      <c r="H3575" s="7" t="n">
        <v>0</v>
      </c>
    </row>
    <row r="3576" spans="1:8">
      <c r="A3576" t="s">
        <v>4</v>
      </c>
      <c r="B3576" s="4" t="s">
        <v>5</v>
      </c>
      <c r="C3576" s="4" t="s">
        <v>10</v>
      </c>
    </row>
    <row r="3577" spans="1:8">
      <c r="A3577" t="n">
        <v>37559</v>
      </c>
      <c r="B3577" s="43" t="n">
        <v>16</v>
      </c>
      <c r="C3577" s="7" t="n">
        <v>900</v>
      </c>
    </row>
    <row r="3578" spans="1:8">
      <c r="A3578" t="s">
        <v>4</v>
      </c>
      <c r="B3578" s="4" t="s">
        <v>5</v>
      </c>
      <c r="C3578" s="4" t="s">
        <v>10</v>
      </c>
      <c r="D3578" s="4" t="s">
        <v>27</v>
      </c>
      <c r="E3578" s="4" t="s">
        <v>27</v>
      </c>
      <c r="F3578" s="4" t="s">
        <v>27</v>
      </c>
      <c r="G3578" s="4" t="s">
        <v>10</v>
      </c>
      <c r="H3578" s="4" t="s">
        <v>10</v>
      </c>
    </row>
    <row r="3579" spans="1:8">
      <c r="A3579" t="n">
        <v>37562</v>
      </c>
      <c r="B3579" s="68" t="n">
        <v>60</v>
      </c>
      <c r="C3579" s="7" t="n">
        <v>65534</v>
      </c>
      <c r="D3579" s="7" t="n">
        <v>30</v>
      </c>
      <c r="E3579" s="7" t="n">
        <v>-2</v>
      </c>
      <c r="F3579" s="7" t="n">
        <v>3</v>
      </c>
      <c r="G3579" s="7" t="n">
        <v>900</v>
      </c>
      <c r="H3579" s="7" t="n">
        <v>0</v>
      </c>
    </row>
    <row r="3580" spans="1:8">
      <c r="A3580" t="s">
        <v>4</v>
      </c>
      <c r="B3580" s="4" t="s">
        <v>5</v>
      </c>
      <c r="C3580" s="4" t="s">
        <v>10</v>
      </c>
    </row>
    <row r="3581" spans="1:8">
      <c r="A3581" t="n">
        <v>37581</v>
      </c>
      <c r="B3581" s="43" t="n">
        <v>16</v>
      </c>
      <c r="C3581" s="7" t="n">
        <v>1100</v>
      </c>
    </row>
    <row r="3582" spans="1:8">
      <c r="A3582" t="s">
        <v>4</v>
      </c>
      <c r="B3582" s="4" t="s">
        <v>5</v>
      </c>
      <c r="C3582" s="4" t="s">
        <v>10</v>
      </c>
      <c r="D3582" s="4" t="s">
        <v>27</v>
      </c>
      <c r="E3582" s="4" t="s">
        <v>27</v>
      </c>
      <c r="F3582" s="4" t="s">
        <v>27</v>
      </c>
      <c r="G3582" s="4" t="s">
        <v>10</v>
      </c>
      <c r="H3582" s="4" t="s">
        <v>10</v>
      </c>
    </row>
    <row r="3583" spans="1:8">
      <c r="A3583" t="n">
        <v>37584</v>
      </c>
      <c r="B3583" s="68" t="n">
        <v>60</v>
      </c>
      <c r="C3583" s="7" t="n">
        <v>65534</v>
      </c>
      <c r="D3583" s="7" t="n">
        <v>0</v>
      </c>
      <c r="E3583" s="7" t="n">
        <v>0</v>
      </c>
      <c r="F3583" s="7" t="n">
        <v>0</v>
      </c>
      <c r="G3583" s="7" t="n">
        <v>1000</v>
      </c>
      <c r="H3583" s="7" t="n">
        <v>0</v>
      </c>
    </row>
    <row r="3584" spans="1:8">
      <c r="A3584" t="s">
        <v>4</v>
      </c>
      <c r="B3584" s="4" t="s">
        <v>5</v>
      </c>
    </row>
    <row r="3585" spans="1:8">
      <c r="A3585" t="n">
        <v>37603</v>
      </c>
      <c r="B3585" s="5" t="n">
        <v>1</v>
      </c>
    </row>
    <row r="3586" spans="1:8" s="3" customFormat="1" customHeight="0">
      <c r="A3586" s="3" t="s">
        <v>2</v>
      </c>
      <c r="B3586" s="3" t="s">
        <v>387</v>
      </c>
    </row>
    <row r="3587" spans="1:8">
      <c r="A3587" t="s">
        <v>4</v>
      </c>
      <c r="B3587" s="4" t="s">
        <v>5</v>
      </c>
      <c r="C3587" s="4" t="s">
        <v>10</v>
      </c>
      <c r="D3587" s="4" t="s">
        <v>9</v>
      </c>
      <c r="E3587" s="4" t="s">
        <v>9</v>
      </c>
      <c r="F3587" s="4" t="s">
        <v>9</v>
      </c>
      <c r="G3587" s="4" t="s">
        <v>9</v>
      </c>
      <c r="H3587" s="4" t="s">
        <v>10</v>
      </c>
      <c r="I3587" s="4" t="s">
        <v>13</v>
      </c>
    </row>
    <row r="3588" spans="1:8">
      <c r="A3588" t="n">
        <v>37604</v>
      </c>
      <c r="B3588" s="71" t="n">
        <v>66</v>
      </c>
      <c r="C3588" s="7" t="n">
        <v>65534</v>
      </c>
      <c r="D3588" s="7" t="n">
        <v>0</v>
      </c>
      <c r="E3588" s="7" t="n">
        <v>0</v>
      </c>
      <c r="F3588" s="7" t="n">
        <v>0</v>
      </c>
      <c r="G3588" s="7" t="n">
        <v>0</v>
      </c>
      <c r="H3588" s="7" t="n">
        <v>0</v>
      </c>
      <c r="I3588" s="7" t="n">
        <v>0</v>
      </c>
    </row>
    <row r="3589" spans="1:8">
      <c r="A3589" t="s">
        <v>4</v>
      </c>
      <c r="B3589" s="4" t="s">
        <v>5</v>
      </c>
      <c r="C3589" s="4" t="s">
        <v>10</v>
      </c>
      <c r="D3589" s="4" t="s">
        <v>9</v>
      </c>
      <c r="E3589" s="4" t="s">
        <v>9</v>
      </c>
      <c r="F3589" s="4" t="s">
        <v>9</v>
      </c>
      <c r="G3589" s="4" t="s">
        <v>9</v>
      </c>
      <c r="H3589" s="4" t="s">
        <v>10</v>
      </c>
      <c r="I3589" s="4" t="s">
        <v>13</v>
      </c>
    </row>
    <row r="3590" spans="1:8">
      <c r="A3590" t="n">
        <v>37626</v>
      </c>
      <c r="B3590" s="71" t="n">
        <v>66</v>
      </c>
      <c r="C3590" s="7" t="n">
        <v>65534</v>
      </c>
      <c r="D3590" s="7" t="n">
        <v>0</v>
      </c>
      <c r="E3590" s="7" t="n">
        <v>0</v>
      </c>
      <c r="F3590" s="7" t="n">
        <v>0</v>
      </c>
      <c r="G3590" s="7" t="n">
        <v>1056964608</v>
      </c>
      <c r="H3590" s="7" t="n">
        <v>700</v>
      </c>
      <c r="I3590" s="7" t="n">
        <v>0</v>
      </c>
    </row>
    <row r="3591" spans="1:8">
      <c r="A3591" t="s">
        <v>4</v>
      </c>
      <c r="B3591" s="4" t="s">
        <v>5</v>
      </c>
      <c r="C3591" s="4" t="s">
        <v>10</v>
      </c>
    </row>
    <row r="3592" spans="1:8">
      <c r="A3592" t="n">
        <v>37648</v>
      </c>
      <c r="B3592" s="43" t="n">
        <v>16</v>
      </c>
      <c r="C3592" s="7" t="n">
        <v>700</v>
      </c>
    </row>
    <row r="3593" spans="1:8">
      <c r="A3593" t="s">
        <v>4</v>
      </c>
      <c r="B3593" s="4" t="s">
        <v>5</v>
      </c>
      <c r="C3593" s="4" t="s">
        <v>10</v>
      </c>
      <c r="D3593" s="4" t="s">
        <v>9</v>
      </c>
      <c r="E3593" s="4" t="s">
        <v>9</v>
      </c>
      <c r="F3593" s="4" t="s">
        <v>9</v>
      </c>
      <c r="G3593" s="4" t="s">
        <v>9</v>
      </c>
      <c r="H3593" s="4" t="s">
        <v>10</v>
      </c>
      <c r="I3593" s="4" t="s">
        <v>13</v>
      </c>
    </row>
    <row r="3594" spans="1:8">
      <c r="A3594" t="n">
        <v>37651</v>
      </c>
      <c r="B3594" s="71" t="n">
        <v>66</v>
      </c>
      <c r="C3594" s="7" t="n">
        <v>65534</v>
      </c>
      <c r="D3594" s="7" t="n">
        <v>1065353216</v>
      </c>
      <c r="E3594" s="7" t="n">
        <v>1065353216</v>
      </c>
      <c r="F3594" s="7" t="n">
        <v>1065353216</v>
      </c>
      <c r="G3594" s="7" t="n">
        <v>1065353216</v>
      </c>
      <c r="H3594" s="7" t="n">
        <v>900</v>
      </c>
      <c r="I3594" s="7" t="n">
        <v>0</v>
      </c>
    </row>
    <row r="3595" spans="1:8">
      <c r="A3595" t="s">
        <v>4</v>
      </c>
      <c r="B3595" s="4" t="s">
        <v>5</v>
      </c>
      <c r="C3595" s="4" t="s">
        <v>10</v>
      </c>
    </row>
    <row r="3596" spans="1:8">
      <c r="A3596" t="n">
        <v>37673</v>
      </c>
      <c r="B3596" s="43" t="n">
        <v>16</v>
      </c>
      <c r="C3596" s="7" t="n">
        <v>1200</v>
      </c>
    </row>
    <row r="3597" spans="1:8">
      <c r="A3597" t="s">
        <v>4</v>
      </c>
      <c r="B3597" s="4" t="s">
        <v>5</v>
      </c>
    </row>
    <row r="3598" spans="1:8">
      <c r="A3598" t="n">
        <v>37676</v>
      </c>
      <c r="B3598" s="5" t="n">
        <v>1</v>
      </c>
    </row>
    <row r="3599" spans="1:8" s="3" customFormat="1" customHeight="0">
      <c r="A3599" s="3" t="s">
        <v>2</v>
      </c>
      <c r="B3599" s="3" t="s">
        <v>388</v>
      </c>
    </row>
    <row r="3600" spans="1:8">
      <c r="A3600" t="s">
        <v>4</v>
      </c>
      <c r="B3600" s="4" t="s">
        <v>5</v>
      </c>
      <c r="C3600" s="4" t="s">
        <v>13</v>
      </c>
      <c r="D3600" s="4" t="s">
        <v>10</v>
      </c>
      <c r="E3600" s="4" t="s">
        <v>27</v>
      </c>
      <c r="F3600" s="4" t="s">
        <v>10</v>
      </c>
      <c r="G3600" s="4" t="s">
        <v>9</v>
      </c>
      <c r="H3600" s="4" t="s">
        <v>9</v>
      </c>
      <c r="I3600" s="4" t="s">
        <v>10</v>
      </c>
      <c r="J3600" s="4" t="s">
        <v>10</v>
      </c>
      <c r="K3600" s="4" t="s">
        <v>9</v>
      </c>
      <c r="L3600" s="4" t="s">
        <v>9</v>
      </c>
      <c r="M3600" s="4" t="s">
        <v>9</v>
      </c>
      <c r="N3600" s="4" t="s">
        <v>9</v>
      </c>
      <c r="O3600" s="4" t="s">
        <v>6</v>
      </c>
    </row>
    <row r="3601" spans="1:15">
      <c r="A3601" t="n">
        <v>37680</v>
      </c>
      <c r="B3601" s="17" t="n">
        <v>50</v>
      </c>
      <c r="C3601" s="7" t="n">
        <v>0</v>
      </c>
      <c r="D3601" s="7" t="n">
        <v>4434</v>
      </c>
      <c r="E3601" s="7" t="n">
        <v>0.5</v>
      </c>
      <c r="F3601" s="7" t="n">
        <v>1500</v>
      </c>
      <c r="G3601" s="7" t="n">
        <v>0</v>
      </c>
      <c r="H3601" s="7" t="n">
        <v>-1056964608</v>
      </c>
      <c r="I3601" s="7" t="n">
        <v>0</v>
      </c>
      <c r="J3601" s="7" t="n">
        <v>65533</v>
      </c>
      <c r="K3601" s="7" t="n">
        <v>0</v>
      </c>
      <c r="L3601" s="7" t="n">
        <v>0</v>
      </c>
      <c r="M3601" s="7" t="n">
        <v>0</v>
      </c>
      <c r="N3601" s="7" t="n">
        <v>0</v>
      </c>
      <c r="O3601" s="7" t="s">
        <v>21</v>
      </c>
    </row>
    <row r="3602" spans="1:15">
      <c r="A3602" t="s">
        <v>4</v>
      </c>
      <c r="B3602" s="4" t="s">
        <v>5</v>
      </c>
      <c r="C3602" s="4" t="s">
        <v>13</v>
      </c>
      <c r="D3602" s="4" t="s">
        <v>10</v>
      </c>
      <c r="E3602" s="4" t="s">
        <v>27</v>
      </c>
      <c r="F3602" s="4" t="s">
        <v>10</v>
      </c>
      <c r="G3602" s="4" t="s">
        <v>9</v>
      </c>
      <c r="H3602" s="4" t="s">
        <v>9</v>
      </c>
      <c r="I3602" s="4" t="s">
        <v>10</v>
      </c>
      <c r="J3602" s="4" t="s">
        <v>10</v>
      </c>
      <c r="K3602" s="4" t="s">
        <v>9</v>
      </c>
      <c r="L3602" s="4" t="s">
        <v>9</v>
      </c>
      <c r="M3602" s="4" t="s">
        <v>9</v>
      </c>
      <c r="N3602" s="4" t="s">
        <v>9</v>
      </c>
      <c r="O3602" s="4" t="s">
        <v>6</v>
      </c>
    </row>
    <row r="3603" spans="1:15">
      <c r="A3603" t="n">
        <v>37719</v>
      </c>
      <c r="B3603" s="17" t="n">
        <v>50</v>
      </c>
      <c r="C3603" s="7" t="n">
        <v>0</v>
      </c>
      <c r="D3603" s="7" t="n">
        <v>4521</v>
      </c>
      <c r="E3603" s="7" t="n">
        <v>0.699999988079071</v>
      </c>
      <c r="F3603" s="7" t="n">
        <v>1500</v>
      </c>
      <c r="G3603" s="7" t="n">
        <v>0</v>
      </c>
      <c r="H3603" s="7" t="n">
        <v>0</v>
      </c>
      <c r="I3603" s="7" t="n">
        <v>0</v>
      </c>
      <c r="J3603" s="7" t="n">
        <v>65533</v>
      </c>
      <c r="K3603" s="7" t="n">
        <v>0</v>
      </c>
      <c r="L3603" s="7" t="n">
        <v>0</v>
      </c>
      <c r="M3603" s="7" t="n">
        <v>0</v>
      </c>
      <c r="N3603" s="7" t="n">
        <v>0</v>
      </c>
      <c r="O3603" s="7" t="s">
        <v>21</v>
      </c>
    </row>
    <row r="3604" spans="1:15">
      <c r="A3604" t="s">
        <v>4</v>
      </c>
      <c r="B3604" s="4" t="s">
        <v>5</v>
      </c>
      <c r="C3604" s="4" t="s">
        <v>10</v>
      </c>
    </row>
    <row r="3605" spans="1:15">
      <c r="A3605" t="n">
        <v>37758</v>
      </c>
      <c r="B3605" s="43" t="n">
        <v>16</v>
      </c>
      <c r="C3605" s="7" t="n">
        <v>4000</v>
      </c>
    </row>
    <row r="3606" spans="1:15">
      <c r="A3606" t="s">
        <v>4</v>
      </c>
      <c r="B3606" s="4" t="s">
        <v>5</v>
      </c>
      <c r="C3606" s="4" t="s">
        <v>13</v>
      </c>
      <c r="D3606" s="4" t="s">
        <v>10</v>
      </c>
      <c r="E3606" s="4" t="s">
        <v>10</v>
      </c>
    </row>
    <row r="3607" spans="1:15">
      <c r="A3607" t="n">
        <v>37761</v>
      </c>
      <c r="B3607" s="17" t="n">
        <v>50</v>
      </c>
      <c r="C3607" s="7" t="n">
        <v>1</v>
      </c>
      <c r="D3607" s="7" t="n">
        <v>4521</v>
      </c>
      <c r="E3607" s="7" t="n">
        <v>2000</v>
      </c>
    </row>
    <row r="3608" spans="1:15">
      <c r="A3608" t="s">
        <v>4</v>
      </c>
      <c r="B3608" s="4" t="s">
        <v>5</v>
      </c>
    </row>
    <row r="3609" spans="1:15">
      <c r="A3609" t="n">
        <v>37767</v>
      </c>
      <c r="B3609" s="5" t="n">
        <v>1</v>
      </c>
    </row>
    <row r="3610" spans="1:15" s="3" customFormat="1" customHeight="0">
      <c r="A3610" s="3" t="s">
        <v>2</v>
      </c>
      <c r="B3610" s="3" t="s">
        <v>389</v>
      </c>
    </row>
    <row r="3611" spans="1:15">
      <c r="A3611" t="s">
        <v>4</v>
      </c>
      <c r="B3611" s="4" t="s">
        <v>5</v>
      </c>
      <c r="C3611" s="4" t="s">
        <v>13</v>
      </c>
      <c r="D3611" s="4" t="s">
        <v>13</v>
      </c>
      <c r="E3611" s="4" t="s">
        <v>13</v>
      </c>
      <c r="F3611" s="4" t="s">
        <v>13</v>
      </c>
    </row>
    <row r="3612" spans="1:15">
      <c r="A3612" t="n">
        <v>37768</v>
      </c>
      <c r="B3612" s="9" t="n">
        <v>14</v>
      </c>
      <c r="C3612" s="7" t="n">
        <v>2</v>
      </c>
      <c r="D3612" s="7" t="n">
        <v>0</v>
      </c>
      <c r="E3612" s="7" t="n">
        <v>0</v>
      </c>
      <c r="F3612" s="7" t="n">
        <v>0</v>
      </c>
    </row>
    <row r="3613" spans="1:15">
      <c r="A3613" t="s">
        <v>4</v>
      </c>
      <c r="B3613" s="4" t="s">
        <v>5</v>
      </c>
      <c r="C3613" s="4" t="s">
        <v>13</v>
      </c>
      <c r="D3613" s="26" t="s">
        <v>67</v>
      </c>
      <c r="E3613" s="4" t="s">
        <v>5</v>
      </c>
      <c r="F3613" s="4" t="s">
        <v>13</v>
      </c>
      <c r="G3613" s="4" t="s">
        <v>10</v>
      </c>
      <c r="H3613" s="26" t="s">
        <v>68</v>
      </c>
      <c r="I3613" s="4" t="s">
        <v>13</v>
      </c>
      <c r="J3613" s="4" t="s">
        <v>9</v>
      </c>
      <c r="K3613" s="4" t="s">
        <v>13</v>
      </c>
      <c r="L3613" s="4" t="s">
        <v>13</v>
      </c>
      <c r="M3613" s="26" t="s">
        <v>67</v>
      </c>
      <c r="N3613" s="4" t="s">
        <v>5</v>
      </c>
      <c r="O3613" s="4" t="s">
        <v>13</v>
      </c>
      <c r="P3613" s="4" t="s">
        <v>10</v>
      </c>
      <c r="Q3613" s="26" t="s">
        <v>68</v>
      </c>
      <c r="R3613" s="4" t="s">
        <v>13</v>
      </c>
      <c r="S3613" s="4" t="s">
        <v>9</v>
      </c>
      <c r="T3613" s="4" t="s">
        <v>13</v>
      </c>
      <c r="U3613" s="4" t="s">
        <v>13</v>
      </c>
      <c r="V3613" s="4" t="s">
        <v>13</v>
      </c>
      <c r="W3613" s="4" t="s">
        <v>26</v>
      </c>
    </row>
    <row r="3614" spans="1:15">
      <c r="A3614" t="n">
        <v>37773</v>
      </c>
      <c r="B3614" s="13" t="n">
        <v>5</v>
      </c>
      <c r="C3614" s="7" t="n">
        <v>28</v>
      </c>
      <c r="D3614" s="26" t="s">
        <v>3</v>
      </c>
      <c r="E3614" s="12" t="n">
        <v>162</v>
      </c>
      <c r="F3614" s="7" t="n">
        <v>3</v>
      </c>
      <c r="G3614" s="7" t="n">
        <v>4156</v>
      </c>
      <c r="H3614" s="26" t="s">
        <v>3</v>
      </c>
      <c r="I3614" s="7" t="n">
        <v>0</v>
      </c>
      <c r="J3614" s="7" t="n">
        <v>1</v>
      </c>
      <c r="K3614" s="7" t="n">
        <v>2</v>
      </c>
      <c r="L3614" s="7" t="n">
        <v>28</v>
      </c>
      <c r="M3614" s="26" t="s">
        <v>3</v>
      </c>
      <c r="N3614" s="12" t="n">
        <v>162</v>
      </c>
      <c r="O3614" s="7" t="n">
        <v>3</v>
      </c>
      <c r="P3614" s="7" t="n">
        <v>4156</v>
      </c>
      <c r="Q3614" s="26" t="s">
        <v>3</v>
      </c>
      <c r="R3614" s="7" t="n">
        <v>0</v>
      </c>
      <c r="S3614" s="7" t="n">
        <v>2</v>
      </c>
      <c r="T3614" s="7" t="n">
        <v>2</v>
      </c>
      <c r="U3614" s="7" t="n">
        <v>11</v>
      </c>
      <c r="V3614" s="7" t="n">
        <v>1</v>
      </c>
      <c r="W3614" s="14" t="n">
        <f t="normal" ca="1">A3618</f>
        <v>0</v>
      </c>
    </row>
    <row r="3615" spans="1:15">
      <c r="A3615" t="s">
        <v>4</v>
      </c>
      <c r="B3615" s="4" t="s">
        <v>5</v>
      </c>
      <c r="C3615" s="4" t="s">
        <v>13</v>
      </c>
      <c r="D3615" s="4" t="s">
        <v>10</v>
      </c>
      <c r="E3615" s="4" t="s">
        <v>27</v>
      </c>
    </row>
    <row r="3616" spans="1:15">
      <c r="A3616" t="n">
        <v>37802</v>
      </c>
      <c r="B3616" s="40" t="n">
        <v>58</v>
      </c>
      <c r="C3616" s="7" t="n">
        <v>0</v>
      </c>
      <c r="D3616" s="7" t="n">
        <v>0</v>
      </c>
      <c r="E3616" s="7" t="n">
        <v>1</v>
      </c>
    </row>
    <row r="3617" spans="1:23">
      <c r="A3617" t="s">
        <v>4</v>
      </c>
      <c r="B3617" s="4" t="s">
        <v>5</v>
      </c>
      <c r="C3617" s="4" t="s">
        <v>13</v>
      </c>
      <c r="D3617" s="26" t="s">
        <v>67</v>
      </c>
      <c r="E3617" s="4" t="s">
        <v>5</v>
      </c>
      <c r="F3617" s="4" t="s">
        <v>13</v>
      </c>
      <c r="G3617" s="4" t="s">
        <v>10</v>
      </c>
      <c r="H3617" s="26" t="s">
        <v>68</v>
      </c>
      <c r="I3617" s="4" t="s">
        <v>13</v>
      </c>
      <c r="J3617" s="4" t="s">
        <v>9</v>
      </c>
      <c r="K3617" s="4" t="s">
        <v>13</v>
      </c>
      <c r="L3617" s="4" t="s">
        <v>13</v>
      </c>
      <c r="M3617" s="26" t="s">
        <v>67</v>
      </c>
      <c r="N3617" s="4" t="s">
        <v>5</v>
      </c>
      <c r="O3617" s="4" t="s">
        <v>13</v>
      </c>
      <c r="P3617" s="4" t="s">
        <v>10</v>
      </c>
      <c r="Q3617" s="26" t="s">
        <v>68</v>
      </c>
      <c r="R3617" s="4" t="s">
        <v>13</v>
      </c>
      <c r="S3617" s="4" t="s">
        <v>9</v>
      </c>
      <c r="T3617" s="4" t="s">
        <v>13</v>
      </c>
      <c r="U3617" s="4" t="s">
        <v>13</v>
      </c>
      <c r="V3617" s="4" t="s">
        <v>13</v>
      </c>
      <c r="W3617" s="4" t="s">
        <v>26</v>
      </c>
    </row>
    <row r="3618" spans="1:23">
      <c r="A3618" t="n">
        <v>37810</v>
      </c>
      <c r="B3618" s="13" t="n">
        <v>5</v>
      </c>
      <c r="C3618" s="7" t="n">
        <v>28</v>
      </c>
      <c r="D3618" s="26" t="s">
        <v>3</v>
      </c>
      <c r="E3618" s="12" t="n">
        <v>162</v>
      </c>
      <c r="F3618" s="7" t="n">
        <v>3</v>
      </c>
      <c r="G3618" s="7" t="n">
        <v>4156</v>
      </c>
      <c r="H3618" s="26" t="s">
        <v>3</v>
      </c>
      <c r="I3618" s="7" t="n">
        <v>0</v>
      </c>
      <c r="J3618" s="7" t="n">
        <v>1</v>
      </c>
      <c r="K3618" s="7" t="n">
        <v>3</v>
      </c>
      <c r="L3618" s="7" t="n">
        <v>28</v>
      </c>
      <c r="M3618" s="26" t="s">
        <v>3</v>
      </c>
      <c r="N3618" s="12" t="n">
        <v>162</v>
      </c>
      <c r="O3618" s="7" t="n">
        <v>3</v>
      </c>
      <c r="P3618" s="7" t="n">
        <v>4156</v>
      </c>
      <c r="Q3618" s="26" t="s">
        <v>3</v>
      </c>
      <c r="R3618" s="7" t="n">
        <v>0</v>
      </c>
      <c r="S3618" s="7" t="n">
        <v>2</v>
      </c>
      <c r="T3618" s="7" t="n">
        <v>3</v>
      </c>
      <c r="U3618" s="7" t="n">
        <v>9</v>
      </c>
      <c r="V3618" s="7" t="n">
        <v>1</v>
      </c>
      <c r="W3618" s="14" t="n">
        <f t="normal" ca="1">A3628</f>
        <v>0</v>
      </c>
    </row>
    <row r="3619" spans="1:23">
      <c r="A3619" t="s">
        <v>4</v>
      </c>
      <c r="B3619" s="4" t="s">
        <v>5</v>
      </c>
      <c r="C3619" s="4" t="s">
        <v>13</v>
      </c>
      <c r="D3619" s="26" t="s">
        <v>67</v>
      </c>
      <c r="E3619" s="4" t="s">
        <v>5</v>
      </c>
      <c r="F3619" s="4" t="s">
        <v>10</v>
      </c>
      <c r="G3619" s="4" t="s">
        <v>13</v>
      </c>
      <c r="H3619" s="4" t="s">
        <v>13</v>
      </c>
      <c r="I3619" s="4" t="s">
        <v>6</v>
      </c>
      <c r="J3619" s="26" t="s">
        <v>68</v>
      </c>
      <c r="K3619" s="4" t="s">
        <v>13</v>
      </c>
      <c r="L3619" s="4" t="s">
        <v>13</v>
      </c>
      <c r="M3619" s="26" t="s">
        <v>67</v>
      </c>
      <c r="N3619" s="4" t="s">
        <v>5</v>
      </c>
      <c r="O3619" s="4" t="s">
        <v>13</v>
      </c>
      <c r="P3619" s="26" t="s">
        <v>68</v>
      </c>
      <c r="Q3619" s="4" t="s">
        <v>13</v>
      </c>
      <c r="R3619" s="4" t="s">
        <v>9</v>
      </c>
      <c r="S3619" s="4" t="s">
        <v>13</v>
      </c>
      <c r="T3619" s="4" t="s">
        <v>13</v>
      </c>
      <c r="U3619" s="4" t="s">
        <v>13</v>
      </c>
      <c r="V3619" s="26" t="s">
        <v>67</v>
      </c>
      <c r="W3619" s="4" t="s">
        <v>5</v>
      </c>
      <c r="X3619" s="4" t="s">
        <v>13</v>
      </c>
      <c r="Y3619" s="26" t="s">
        <v>68</v>
      </c>
      <c r="Z3619" s="4" t="s">
        <v>13</v>
      </c>
      <c r="AA3619" s="4" t="s">
        <v>9</v>
      </c>
      <c r="AB3619" s="4" t="s">
        <v>13</v>
      </c>
      <c r="AC3619" s="4" t="s">
        <v>13</v>
      </c>
      <c r="AD3619" s="4" t="s">
        <v>13</v>
      </c>
      <c r="AE3619" s="4" t="s">
        <v>26</v>
      </c>
    </row>
    <row r="3620" spans="1:23">
      <c r="A3620" t="n">
        <v>37839</v>
      </c>
      <c r="B3620" s="13" t="n">
        <v>5</v>
      </c>
      <c r="C3620" s="7" t="n">
        <v>28</v>
      </c>
      <c r="D3620" s="26" t="s">
        <v>3</v>
      </c>
      <c r="E3620" s="67" t="n">
        <v>47</v>
      </c>
      <c r="F3620" s="7" t="n">
        <v>61456</v>
      </c>
      <c r="G3620" s="7" t="n">
        <v>2</v>
      </c>
      <c r="H3620" s="7" t="n">
        <v>0</v>
      </c>
      <c r="I3620" s="7" t="s">
        <v>313</v>
      </c>
      <c r="J3620" s="26" t="s">
        <v>3</v>
      </c>
      <c r="K3620" s="7" t="n">
        <v>8</v>
      </c>
      <c r="L3620" s="7" t="n">
        <v>28</v>
      </c>
      <c r="M3620" s="26" t="s">
        <v>3</v>
      </c>
      <c r="N3620" s="8" t="n">
        <v>74</v>
      </c>
      <c r="O3620" s="7" t="n">
        <v>65</v>
      </c>
      <c r="P3620" s="26" t="s">
        <v>3</v>
      </c>
      <c r="Q3620" s="7" t="n">
        <v>0</v>
      </c>
      <c r="R3620" s="7" t="n">
        <v>1</v>
      </c>
      <c r="S3620" s="7" t="n">
        <v>3</v>
      </c>
      <c r="T3620" s="7" t="n">
        <v>9</v>
      </c>
      <c r="U3620" s="7" t="n">
        <v>28</v>
      </c>
      <c r="V3620" s="26" t="s">
        <v>3</v>
      </c>
      <c r="W3620" s="8" t="n">
        <v>74</v>
      </c>
      <c r="X3620" s="7" t="n">
        <v>65</v>
      </c>
      <c r="Y3620" s="26" t="s">
        <v>3</v>
      </c>
      <c r="Z3620" s="7" t="n">
        <v>0</v>
      </c>
      <c r="AA3620" s="7" t="n">
        <v>2</v>
      </c>
      <c r="AB3620" s="7" t="n">
        <v>3</v>
      </c>
      <c r="AC3620" s="7" t="n">
        <v>9</v>
      </c>
      <c r="AD3620" s="7" t="n">
        <v>1</v>
      </c>
      <c r="AE3620" s="14" t="n">
        <f t="normal" ca="1">A3624</f>
        <v>0</v>
      </c>
    </row>
    <row r="3621" spans="1:23">
      <c r="A3621" t="s">
        <v>4</v>
      </c>
      <c r="B3621" s="4" t="s">
        <v>5</v>
      </c>
      <c r="C3621" s="4" t="s">
        <v>10</v>
      </c>
      <c r="D3621" s="4" t="s">
        <v>13</v>
      </c>
      <c r="E3621" s="4" t="s">
        <v>13</v>
      </c>
      <c r="F3621" s="4" t="s">
        <v>6</v>
      </c>
    </row>
    <row r="3622" spans="1:23">
      <c r="A3622" t="n">
        <v>37887</v>
      </c>
      <c r="B3622" s="67" t="n">
        <v>47</v>
      </c>
      <c r="C3622" s="7" t="n">
        <v>61456</v>
      </c>
      <c r="D3622" s="7" t="n">
        <v>0</v>
      </c>
      <c r="E3622" s="7" t="n">
        <v>0</v>
      </c>
      <c r="F3622" s="7" t="s">
        <v>314</v>
      </c>
    </row>
    <row r="3623" spans="1:23">
      <c r="A3623" t="s">
        <v>4</v>
      </c>
      <c r="B3623" s="4" t="s">
        <v>5</v>
      </c>
      <c r="C3623" s="4" t="s">
        <v>13</v>
      </c>
      <c r="D3623" s="4" t="s">
        <v>10</v>
      </c>
      <c r="E3623" s="4" t="s">
        <v>27</v>
      </c>
    </row>
    <row r="3624" spans="1:23">
      <c r="A3624" t="n">
        <v>37900</v>
      </c>
      <c r="B3624" s="40" t="n">
        <v>58</v>
      </c>
      <c r="C3624" s="7" t="n">
        <v>0</v>
      </c>
      <c r="D3624" s="7" t="n">
        <v>300</v>
      </c>
      <c r="E3624" s="7" t="n">
        <v>1</v>
      </c>
    </row>
    <row r="3625" spans="1:23">
      <c r="A3625" t="s">
        <v>4</v>
      </c>
      <c r="B3625" s="4" t="s">
        <v>5</v>
      </c>
      <c r="C3625" s="4" t="s">
        <v>13</v>
      </c>
      <c r="D3625" s="4" t="s">
        <v>10</v>
      </c>
    </row>
    <row r="3626" spans="1:23">
      <c r="A3626" t="n">
        <v>37908</v>
      </c>
      <c r="B3626" s="40" t="n">
        <v>58</v>
      </c>
      <c r="C3626" s="7" t="n">
        <v>255</v>
      </c>
      <c r="D3626" s="7" t="n">
        <v>0</v>
      </c>
    </row>
    <row r="3627" spans="1:23">
      <c r="A3627" t="s">
        <v>4</v>
      </c>
      <c r="B3627" s="4" t="s">
        <v>5</v>
      </c>
      <c r="C3627" s="4" t="s">
        <v>13</v>
      </c>
      <c r="D3627" s="4" t="s">
        <v>13</v>
      </c>
      <c r="E3627" s="4" t="s">
        <v>13</v>
      </c>
      <c r="F3627" s="4" t="s">
        <v>13</v>
      </c>
    </row>
    <row r="3628" spans="1:23">
      <c r="A3628" t="n">
        <v>37912</v>
      </c>
      <c r="B3628" s="9" t="n">
        <v>14</v>
      </c>
      <c r="C3628" s="7" t="n">
        <v>0</v>
      </c>
      <c r="D3628" s="7" t="n">
        <v>0</v>
      </c>
      <c r="E3628" s="7" t="n">
        <v>0</v>
      </c>
      <c r="F3628" s="7" t="n">
        <v>64</v>
      </c>
    </row>
    <row r="3629" spans="1:23">
      <c r="A3629" t="s">
        <v>4</v>
      </c>
      <c r="B3629" s="4" t="s">
        <v>5</v>
      </c>
      <c r="C3629" s="4" t="s">
        <v>13</v>
      </c>
      <c r="D3629" s="4" t="s">
        <v>10</v>
      </c>
    </row>
    <row r="3630" spans="1:23">
      <c r="A3630" t="n">
        <v>37917</v>
      </c>
      <c r="B3630" s="35" t="n">
        <v>22</v>
      </c>
      <c r="C3630" s="7" t="n">
        <v>0</v>
      </c>
      <c r="D3630" s="7" t="n">
        <v>4156</v>
      </c>
    </row>
    <row r="3631" spans="1:23">
      <c r="A3631" t="s">
        <v>4</v>
      </c>
      <c r="B3631" s="4" t="s">
        <v>5</v>
      </c>
      <c r="C3631" s="4" t="s">
        <v>13</v>
      </c>
      <c r="D3631" s="4" t="s">
        <v>10</v>
      </c>
    </row>
    <row r="3632" spans="1:23">
      <c r="A3632" t="n">
        <v>37921</v>
      </c>
      <c r="B3632" s="40" t="n">
        <v>58</v>
      </c>
      <c r="C3632" s="7" t="n">
        <v>5</v>
      </c>
      <c r="D3632" s="7" t="n">
        <v>300</v>
      </c>
    </row>
    <row r="3633" spans="1:31">
      <c r="A3633" t="s">
        <v>4</v>
      </c>
      <c r="B3633" s="4" t="s">
        <v>5</v>
      </c>
      <c r="C3633" s="4" t="s">
        <v>27</v>
      </c>
      <c r="D3633" s="4" t="s">
        <v>10</v>
      </c>
    </row>
    <row r="3634" spans="1:31">
      <c r="A3634" t="n">
        <v>37925</v>
      </c>
      <c r="B3634" s="41" t="n">
        <v>103</v>
      </c>
      <c r="C3634" s="7" t="n">
        <v>0</v>
      </c>
      <c r="D3634" s="7" t="n">
        <v>300</v>
      </c>
    </row>
    <row r="3635" spans="1:31">
      <c r="A3635" t="s">
        <v>4</v>
      </c>
      <c r="B3635" s="4" t="s">
        <v>5</v>
      </c>
      <c r="C3635" s="4" t="s">
        <v>13</v>
      </c>
    </row>
    <row r="3636" spans="1:31">
      <c r="A3636" t="n">
        <v>37932</v>
      </c>
      <c r="B3636" s="32" t="n">
        <v>64</v>
      </c>
      <c r="C3636" s="7" t="n">
        <v>7</v>
      </c>
    </row>
    <row r="3637" spans="1:31">
      <c r="A3637" t="s">
        <v>4</v>
      </c>
      <c r="B3637" s="4" t="s">
        <v>5</v>
      </c>
      <c r="C3637" s="4" t="s">
        <v>13</v>
      </c>
      <c r="D3637" s="4" t="s">
        <v>10</v>
      </c>
    </row>
    <row r="3638" spans="1:31">
      <c r="A3638" t="n">
        <v>37934</v>
      </c>
      <c r="B3638" s="69" t="n">
        <v>72</v>
      </c>
      <c r="C3638" s="7" t="n">
        <v>5</v>
      </c>
      <c r="D3638" s="7" t="n">
        <v>0</v>
      </c>
    </row>
    <row r="3639" spans="1:31">
      <c r="A3639" t="s">
        <v>4</v>
      </c>
      <c r="B3639" s="4" t="s">
        <v>5</v>
      </c>
      <c r="C3639" s="4" t="s">
        <v>13</v>
      </c>
      <c r="D3639" s="26" t="s">
        <v>67</v>
      </c>
      <c r="E3639" s="4" t="s">
        <v>5</v>
      </c>
      <c r="F3639" s="4" t="s">
        <v>13</v>
      </c>
      <c r="G3639" s="4" t="s">
        <v>10</v>
      </c>
      <c r="H3639" s="26" t="s">
        <v>68</v>
      </c>
      <c r="I3639" s="4" t="s">
        <v>13</v>
      </c>
      <c r="J3639" s="4" t="s">
        <v>9</v>
      </c>
      <c r="K3639" s="4" t="s">
        <v>13</v>
      </c>
      <c r="L3639" s="4" t="s">
        <v>13</v>
      </c>
      <c r="M3639" s="4" t="s">
        <v>26</v>
      </c>
    </row>
    <row r="3640" spans="1:31">
      <c r="A3640" t="n">
        <v>37938</v>
      </c>
      <c r="B3640" s="13" t="n">
        <v>5</v>
      </c>
      <c r="C3640" s="7" t="n">
        <v>28</v>
      </c>
      <c r="D3640" s="26" t="s">
        <v>3</v>
      </c>
      <c r="E3640" s="12" t="n">
        <v>162</v>
      </c>
      <c r="F3640" s="7" t="n">
        <v>4</v>
      </c>
      <c r="G3640" s="7" t="n">
        <v>4156</v>
      </c>
      <c r="H3640" s="26" t="s">
        <v>3</v>
      </c>
      <c r="I3640" s="7" t="n">
        <v>0</v>
      </c>
      <c r="J3640" s="7" t="n">
        <v>1</v>
      </c>
      <c r="K3640" s="7" t="n">
        <v>2</v>
      </c>
      <c r="L3640" s="7" t="n">
        <v>1</v>
      </c>
      <c r="M3640" s="14" t="n">
        <f t="normal" ca="1">A3646</f>
        <v>0</v>
      </c>
    </row>
    <row r="3641" spans="1:31">
      <c r="A3641" t="s">
        <v>4</v>
      </c>
      <c r="B3641" s="4" t="s">
        <v>5</v>
      </c>
      <c r="C3641" s="4" t="s">
        <v>13</v>
      </c>
      <c r="D3641" s="4" t="s">
        <v>6</v>
      </c>
    </row>
    <row r="3642" spans="1:31">
      <c r="A3642" t="n">
        <v>37955</v>
      </c>
      <c r="B3642" s="11" t="n">
        <v>2</v>
      </c>
      <c r="C3642" s="7" t="n">
        <v>10</v>
      </c>
      <c r="D3642" s="7" t="s">
        <v>315</v>
      </c>
    </row>
    <row r="3643" spans="1:31">
      <c r="A3643" t="s">
        <v>4</v>
      </c>
      <c r="B3643" s="4" t="s">
        <v>5</v>
      </c>
      <c r="C3643" s="4" t="s">
        <v>10</v>
      </c>
    </row>
    <row r="3644" spans="1:31">
      <c r="A3644" t="n">
        <v>37972</v>
      </c>
      <c r="B3644" s="43" t="n">
        <v>16</v>
      </c>
      <c r="C3644" s="7" t="n">
        <v>0</v>
      </c>
    </row>
    <row r="3645" spans="1:31">
      <c r="A3645" t="s">
        <v>4</v>
      </c>
      <c r="B3645" s="4" t="s">
        <v>5</v>
      </c>
      <c r="C3645" s="4" t="s">
        <v>13</v>
      </c>
      <c r="D3645" s="4" t="s">
        <v>10</v>
      </c>
      <c r="E3645" s="4" t="s">
        <v>13</v>
      </c>
      <c r="F3645" s="4" t="s">
        <v>6</v>
      </c>
    </row>
    <row r="3646" spans="1:31">
      <c r="A3646" t="n">
        <v>37975</v>
      </c>
      <c r="B3646" s="29" t="n">
        <v>39</v>
      </c>
      <c r="C3646" s="7" t="n">
        <v>10</v>
      </c>
      <c r="D3646" s="7" t="n">
        <v>65533</v>
      </c>
      <c r="E3646" s="7" t="n">
        <v>200</v>
      </c>
      <c r="F3646" s="7" t="s">
        <v>390</v>
      </c>
    </row>
    <row r="3647" spans="1:31">
      <c r="A3647" t="s">
        <v>4</v>
      </c>
      <c r="B3647" s="4" t="s">
        <v>5</v>
      </c>
      <c r="C3647" s="4" t="s">
        <v>13</v>
      </c>
      <c r="D3647" s="4" t="s">
        <v>10</v>
      </c>
      <c r="E3647" s="4" t="s">
        <v>13</v>
      </c>
      <c r="F3647" s="4" t="s">
        <v>6</v>
      </c>
    </row>
    <row r="3648" spans="1:31">
      <c r="A3648" t="n">
        <v>37999</v>
      </c>
      <c r="B3648" s="29" t="n">
        <v>39</v>
      </c>
      <c r="C3648" s="7" t="n">
        <v>10</v>
      </c>
      <c r="D3648" s="7" t="n">
        <v>65533</v>
      </c>
      <c r="E3648" s="7" t="n">
        <v>201</v>
      </c>
      <c r="F3648" s="7" t="s">
        <v>391</v>
      </c>
    </row>
    <row r="3649" spans="1:13">
      <c r="A3649" t="s">
        <v>4</v>
      </c>
      <c r="B3649" s="4" t="s">
        <v>5</v>
      </c>
      <c r="C3649" s="4" t="s">
        <v>13</v>
      </c>
      <c r="D3649" s="4" t="s">
        <v>10</v>
      </c>
      <c r="E3649" s="4" t="s">
        <v>13</v>
      </c>
      <c r="F3649" s="4" t="s">
        <v>6</v>
      </c>
    </row>
    <row r="3650" spans="1:13">
      <c r="A3650" t="n">
        <v>38023</v>
      </c>
      <c r="B3650" s="29" t="n">
        <v>39</v>
      </c>
      <c r="C3650" s="7" t="n">
        <v>10</v>
      </c>
      <c r="D3650" s="7" t="n">
        <v>65533</v>
      </c>
      <c r="E3650" s="7" t="n">
        <v>202</v>
      </c>
      <c r="F3650" s="7" t="s">
        <v>392</v>
      </c>
    </row>
    <row r="3651" spans="1:13">
      <c r="A3651" t="s">
        <v>4</v>
      </c>
      <c r="B3651" s="4" t="s">
        <v>5</v>
      </c>
      <c r="C3651" s="4" t="s">
        <v>13</v>
      </c>
      <c r="D3651" s="4" t="s">
        <v>10</v>
      </c>
      <c r="E3651" s="4" t="s">
        <v>13</v>
      </c>
      <c r="F3651" s="4" t="s">
        <v>6</v>
      </c>
    </row>
    <row r="3652" spans="1:13">
      <c r="A3652" t="n">
        <v>38047</v>
      </c>
      <c r="B3652" s="29" t="n">
        <v>39</v>
      </c>
      <c r="C3652" s="7" t="n">
        <v>10</v>
      </c>
      <c r="D3652" s="7" t="n">
        <v>65533</v>
      </c>
      <c r="E3652" s="7" t="n">
        <v>203</v>
      </c>
      <c r="F3652" s="7" t="s">
        <v>393</v>
      </c>
    </row>
    <row r="3653" spans="1:13">
      <c r="A3653" t="s">
        <v>4</v>
      </c>
      <c r="B3653" s="4" t="s">
        <v>5</v>
      </c>
      <c r="C3653" s="4" t="s">
        <v>13</v>
      </c>
      <c r="D3653" s="4" t="s">
        <v>10</v>
      </c>
      <c r="E3653" s="4" t="s">
        <v>13</v>
      </c>
      <c r="F3653" s="4" t="s">
        <v>6</v>
      </c>
    </row>
    <row r="3654" spans="1:13">
      <c r="A3654" t="n">
        <v>38071</v>
      </c>
      <c r="B3654" s="29" t="n">
        <v>39</v>
      </c>
      <c r="C3654" s="7" t="n">
        <v>10</v>
      </c>
      <c r="D3654" s="7" t="n">
        <v>65533</v>
      </c>
      <c r="E3654" s="7" t="n">
        <v>204</v>
      </c>
      <c r="F3654" s="7" t="s">
        <v>394</v>
      </c>
    </row>
    <row r="3655" spans="1:13">
      <c r="A3655" t="s">
        <v>4</v>
      </c>
      <c r="B3655" s="4" t="s">
        <v>5</v>
      </c>
      <c r="C3655" s="4" t="s">
        <v>13</v>
      </c>
      <c r="D3655" s="4" t="s">
        <v>10</v>
      </c>
      <c r="E3655" s="4" t="s">
        <v>13</v>
      </c>
      <c r="F3655" s="4" t="s">
        <v>6</v>
      </c>
    </row>
    <row r="3656" spans="1:13">
      <c r="A3656" t="n">
        <v>38095</v>
      </c>
      <c r="B3656" s="29" t="n">
        <v>39</v>
      </c>
      <c r="C3656" s="7" t="n">
        <v>10</v>
      </c>
      <c r="D3656" s="7" t="n">
        <v>65533</v>
      </c>
      <c r="E3656" s="7" t="n">
        <v>205</v>
      </c>
      <c r="F3656" s="7" t="s">
        <v>395</v>
      </c>
    </row>
    <row r="3657" spans="1:13">
      <c r="A3657" t="s">
        <v>4</v>
      </c>
      <c r="B3657" s="4" t="s">
        <v>5</v>
      </c>
      <c r="C3657" s="4" t="s">
        <v>13</v>
      </c>
      <c r="D3657" s="4" t="s">
        <v>10</v>
      </c>
      <c r="E3657" s="4" t="s">
        <v>13</v>
      </c>
      <c r="F3657" s="4" t="s">
        <v>6</v>
      </c>
    </row>
    <row r="3658" spans="1:13">
      <c r="A3658" t="n">
        <v>38119</v>
      </c>
      <c r="B3658" s="29" t="n">
        <v>39</v>
      </c>
      <c r="C3658" s="7" t="n">
        <v>10</v>
      </c>
      <c r="D3658" s="7" t="n">
        <v>65533</v>
      </c>
      <c r="E3658" s="7" t="n">
        <v>206</v>
      </c>
      <c r="F3658" s="7" t="s">
        <v>396</v>
      </c>
    </row>
    <row r="3659" spans="1:13">
      <c r="A3659" t="s">
        <v>4</v>
      </c>
      <c r="B3659" s="4" t="s">
        <v>5</v>
      </c>
      <c r="C3659" s="4" t="s">
        <v>13</v>
      </c>
      <c r="D3659" s="4" t="s">
        <v>10</v>
      </c>
      <c r="E3659" s="4" t="s">
        <v>13</v>
      </c>
      <c r="F3659" s="4" t="s">
        <v>6</v>
      </c>
    </row>
    <row r="3660" spans="1:13">
      <c r="A3660" t="n">
        <v>38143</v>
      </c>
      <c r="B3660" s="29" t="n">
        <v>39</v>
      </c>
      <c r="C3660" s="7" t="n">
        <v>10</v>
      </c>
      <c r="D3660" s="7" t="n">
        <v>65533</v>
      </c>
      <c r="E3660" s="7" t="n">
        <v>207</v>
      </c>
      <c r="F3660" s="7" t="s">
        <v>397</v>
      </c>
    </row>
    <row r="3661" spans="1:13">
      <c r="A3661" t="s">
        <v>4</v>
      </c>
      <c r="B3661" s="4" t="s">
        <v>5</v>
      </c>
      <c r="C3661" s="4" t="s">
        <v>13</v>
      </c>
      <c r="D3661" s="4" t="s">
        <v>10</v>
      </c>
      <c r="E3661" s="4" t="s">
        <v>13</v>
      </c>
      <c r="F3661" s="4" t="s">
        <v>6</v>
      </c>
    </row>
    <row r="3662" spans="1:13">
      <c r="A3662" t="n">
        <v>38167</v>
      </c>
      <c r="B3662" s="29" t="n">
        <v>39</v>
      </c>
      <c r="C3662" s="7" t="n">
        <v>10</v>
      </c>
      <c r="D3662" s="7" t="n">
        <v>65533</v>
      </c>
      <c r="E3662" s="7" t="n">
        <v>208</v>
      </c>
      <c r="F3662" s="7" t="s">
        <v>398</v>
      </c>
    </row>
    <row r="3663" spans="1:13">
      <c r="A3663" t="s">
        <v>4</v>
      </c>
      <c r="B3663" s="4" t="s">
        <v>5</v>
      </c>
      <c r="C3663" s="4" t="s">
        <v>13</v>
      </c>
      <c r="D3663" s="4" t="s">
        <v>10</v>
      </c>
      <c r="E3663" s="4" t="s">
        <v>13</v>
      </c>
      <c r="F3663" s="4" t="s">
        <v>6</v>
      </c>
    </row>
    <row r="3664" spans="1:13">
      <c r="A3664" t="n">
        <v>38191</v>
      </c>
      <c r="B3664" s="29" t="n">
        <v>39</v>
      </c>
      <c r="C3664" s="7" t="n">
        <v>10</v>
      </c>
      <c r="D3664" s="7" t="n">
        <v>65533</v>
      </c>
      <c r="E3664" s="7" t="n">
        <v>209</v>
      </c>
      <c r="F3664" s="7" t="s">
        <v>399</v>
      </c>
    </row>
    <row r="3665" spans="1:6">
      <c r="A3665" t="s">
        <v>4</v>
      </c>
      <c r="B3665" s="4" t="s">
        <v>5</v>
      </c>
      <c r="C3665" s="4" t="s">
        <v>13</v>
      </c>
      <c r="D3665" s="4" t="s">
        <v>10</v>
      </c>
      <c r="E3665" s="4" t="s">
        <v>13</v>
      </c>
      <c r="F3665" s="4" t="s">
        <v>6</v>
      </c>
    </row>
    <row r="3666" spans="1:6">
      <c r="A3666" t="n">
        <v>38215</v>
      </c>
      <c r="B3666" s="29" t="n">
        <v>39</v>
      </c>
      <c r="C3666" s="7" t="n">
        <v>10</v>
      </c>
      <c r="D3666" s="7" t="n">
        <v>65533</v>
      </c>
      <c r="E3666" s="7" t="n">
        <v>210</v>
      </c>
      <c r="F3666" s="7" t="s">
        <v>400</v>
      </c>
    </row>
    <row r="3667" spans="1:6">
      <c r="A3667" t="s">
        <v>4</v>
      </c>
      <c r="B3667" s="4" t="s">
        <v>5</v>
      </c>
      <c r="C3667" s="4" t="s">
        <v>10</v>
      </c>
      <c r="D3667" s="4" t="s">
        <v>6</v>
      </c>
      <c r="E3667" s="4" t="s">
        <v>6</v>
      </c>
      <c r="F3667" s="4" t="s">
        <v>6</v>
      </c>
      <c r="G3667" s="4" t="s">
        <v>13</v>
      </c>
      <c r="H3667" s="4" t="s">
        <v>9</v>
      </c>
      <c r="I3667" s="4" t="s">
        <v>27</v>
      </c>
      <c r="J3667" s="4" t="s">
        <v>27</v>
      </c>
      <c r="K3667" s="4" t="s">
        <v>27</v>
      </c>
      <c r="L3667" s="4" t="s">
        <v>27</v>
      </c>
      <c r="M3667" s="4" t="s">
        <v>27</v>
      </c>
      <c r="N3667" s="4" t="s">
        <v>27</v>
      </c>
      <c r="O3667" s="4" t="s">
        <v>27</v>
      </c>
      <c r="P3667" s="4" t="s">
        <v>6</v>
      </c>
      <c r="Q3667" s="4" t="s">
        <v>6</v>
      </c>
      <c r="R3667" s="4" t="s">
        <v>9</v>
      </c>
      <c r="S3667" s="4" t="s">
        <v>13</v>
      </c>
      <c r="T3667" s="4" t="s">
        <v>9</v>
      </c>
      <c r="U3667" s="4" t="s">
        <v>9</v>
      </c>
      <c r="V3667" s="4" t="s">
        <v>10</v>
      </c>
    </row>
    <row r="3668" spans="1:6">
      <c r="A3668" t="n">
        <v>38239</v>
      </c>
      <c r="B3668" s="21" t="n">
        <v>19</v>
      </c>
      <c r="C3668" s="7" t="n">
        <v>7032</v>
      </c>
      <c r="D3668" s="7" t="s">
        <v>318</v>
      </c>
      <c r="E3668" s="7" t="s">
        <v>319</v>
      </c>
      <c r="F3668" s="7" t="s">
        <v>21</v>
      </c>
      <c r="G3668" s="7" t="n">
        <v>0</v>
      </c>
      <c r="H3668" s="7" t="n">
        <v>1</v>
      </c>
      <c r="I3668" s="7" t="n">
        <v>0</v>
      </c>
      <c r="J3668" s="7" t="n">
        <v>0</v>
      </c>
      <c r="K3668" s="7" t="n">
        <v>0</v>
      </c>
      <c r="L3668" s="7" t="n">
        <v>0</v>
      </c>
      <c r="M3668" s="7" t="n">
        <v>1</v>
      </c>
      <c r="N3668" s="7" t="n">
        <v>1.60000002384186</v>
      </c>
      <c r="O3668" s="7" t="n">
        <v>0.0900000035762787</v>
      </c>
      <c r="P3668" s="7" t="s">
        <v>21</v>
      </c>
      <c r="Q3668" s="7" t="s">
        <v>21</v>
      </c>
      <c r="R3668" s="7" t="n">
        <v>-1</v>
      </c>
      <c r="S3668" s="7" t="n">
        <v>0</v>
      </c>
      <c r="T3668" s="7" t="n">
        <v>0</v>
      </c>
      <c r="U3668" s="7" t="n">
        <v>0</v>
      </c>
      <c r="V3668" s="7" t="n">
        <v>0</v>
      </c>
    </row>
    <row r="3669" spans="1:6">
      <c r="A3669" t="s">
        <v>4</v>
      </c>
      <c r="B3669" s="4" t="s">
        <v>5</v>
      </c>
      <c r="C3669" s="4" t="s">
        <v>10</v>
      </c>
      <c r="D3669" s="4" t="s">
        <v>6</v>
      </c>
      <c r="E3669" s="4" t="s">
        <v>6</v>
      </c>
      <c r="F3669" s="4" t="s">
        <v>6</v>
      </c>
      <c r="G3669" s="4" t="s">
        <v>13</v>
      </c>
      <c r="H3669" s="4" t="s">
        <v>9</v>
      </c>
      <c r="I3669" s="4" t="s">
        <v>27</v>
      </c>
      <c r="J3669" s="4" t="s">
        <v>27</v>
      </c>
      <c r="K3669" s="4" t="s">
        <v>27</v>
      </c>
      <c r="L3669" s="4" t="s">
        <v>27</v>
      </c>
      <c r="M3669" s="4" t="s">
        <v>27</v>
      </c>
      <c r="N3669" s="4" t="s">
        <v>27</v>
      </c>
      <c r="O3669" s="4" t="s">
        <v>27</v>
      </c>
      <c r="P3669" s="4" t="s">
        <v>6</v>
      </c>
      <c r="Q3669" s="4" t="s">
        <v>6</v>
      </c>
      <c r="R3669" s="4" t="s">
        <v>9</v>
      </c>
      <c r="S3669" s="4" t="s">
        <v>13</v>
      </c>
      <c r="T3669" s="4" t="s">
        <v>9</v>
      </c>
      <c r="U3669" s="4" t="s">
        <v>9</v>
      </c>
      <c r="V3669" s="4" t="s">
        <v>10</v>
      </c>
    </row>
    <row r="3670" spans="1:6">
      <c r="A3670" t="n">
        <v>38309</v>
      </c>
      <c r="B3670" s="21" t="n">
        <v>19</v>
      </c>
      <c r="C3670" s="7" t="n">
        <v>1609</v>
      </c>
      <c r="D3670" s="7" t="s">
        <v>401</v>
      </c>
      <c r="E3670" s="7" t="s">
        <v>402</v>
      </c>
      <c r="F3670" s="7" t="s">
        <v>21</v>
      </c>
      <c r="G3670" s="7" t="n">
        <v>0</v>
      </c>
      <c r="H3670" s="7" t="n">
        <v>1</v>
      </c>
      <c r="I3670" s="7" t="n">
        <v>0</v>
      </c>
      <c r="J3670" s="7" t="n">
        <v>0</v>
      </c>
      <c r="K3670" s="7" t="n">
        <v>0</v>
      </c>
      <c r="L3670" s="7" t="n">
        <v>0</v>
      </c>
      <c r="M3670" s="7" t="n">
        <v>1</v>
      </c>
      <c r="N3670" s="7" t="n">
        <v>1.60000002384186</v>
      </c>
      <c r="O3670" s="7" t="n">
        <v>0.0900000035762787</v>
      </c>
      <c r="P3670" s="7" t="s">
        <v>21</v>
      </c>
      <c r="Q3670" s="7" t="s">
        <v>21</v>
      </c>
      <c r="R3670" s="7" t="n">
        <v>-1</v>
      </c>
      <c r="S3670" s="7" t="n">
        <v>0</v>
      </c>
      <c r="T3670" s="7" t="n">
        <v>0</v>
      </c>
      <c r="U3670" s="7" t="n">
        <v>0</v>
      </c>
      <c r="V3670" s="7" t="n">
        <v>0</v>
      </c>
    </row>
    <row r="3671" spans="1:6">
      <c r="A3671" t="s">
        <v>4</v>
      </c>
      <c r="B3671" s="4" t="s">
        <v>5</v>
      </c>
      <c r="C3671" s="4" t="s">
        <v>10</v>
      </c>
      <c r="D3671" s="4" t="s">
        <v>6</v>
      </c>
      <c r="E3671" s="4" t="s">
        <v>6</v>
      </c>
      <c r="F3671" s="4" t="s">
        <v>6</v>
      </c>
      <c r="G3671" s="4" t="s">
        <v>13</v>
      </c>
      <c r="H3671" s="4" t="s">
        <v>9</v>
      </c>
      <c r="I3671" s="4" t="s">
        <v>27</v>
      </c>
      <c r="J3671" s="4" t="s">
        <v>27</v>
      </c>
      <c r="K3671" s="4" t="s">
        <v>27</v>
      </c>
      <c r="L3671" s="4" t="s">
        <v>27</v>
      </c>
      <c r="M3671" s="4" t="s">
        <v>27</v>
      </c>
      <c r="N3671" s="4" t="s">
        <v>27</v>
      </c>
      <c r="O3671" s="4" t="s">
        <v>27</v>
      </c>
      <c r="P3671" s="4" t="s">
        <v>6</v>
      </c>
      <c r="Q3671" s="4" t="s">
        <v>6</v>
      </c>
      <c r="R3671" s="4" t="s">
        <v>9</v>
      </c>
      <c r="S3671" s="4" t="s">
        <v>13</v>
      </c>
      <c r="T3671" s="4" t="s">
        <v>9</v>
      </c>
      <c r="U3671" s="4" t="s">
        <v>9</v>
      </c>
      <c r="V3671" s="4" t="s">
        <v>10</v>
      </c>
    </row>
    <row r="3672" spans="1:6">
      <c r="A3672" t="n">
        <v>38378</v>
      </c>
      <c r="B3672" s="21" t="n">
        <v>19</v>
      </c>
      <c r="C3672" s="7" t="n">
        <v>7007</v>
      </c>
      <c r="D3672" s="7" t="s">
        <v>403</v>
      </c>
      <c r="E3672" s="7" t="s">
        <v>404</v>
      </c>
      <c r="F3672" s="7" t="s">
        <v>21</v>
      </c>
      <c r="G3672" s="7" t="n">
        <v>0</v>
      </c>
      <c r="H3672" s="7" t="n">
        <v>1</v>
      </c>
      <c r="I3672" s="7" t="n">
        <v>0</v>
      </c>
      <c r="J3672" s="7" t="n">
        <v>0</v>
      </c>
      <c r="K3672" s="7" t="n">
        <v>0</v>
      </c>
      <c r="L3672" s="7" t="n">
        <v>0</v>
      </c>
      <c r="M3672" s="7" t="n">
        <v>1</v>
      </c>
      <c r="N3672" s="7" t="n">
        <v>1.60000002384186</v>
      </c>
      <c r="O3672" s="7" t="n">
        <v>0.0900000035762787</v>
      </c>
      <c r="P3672" s="7" t="s">
        <v>21</v>
      </c>
      <c r="Q3672" s="7" t="s">
        <v>21</v>
      </c>
      <c r="R3672" s="7" t="n">
        <v>-1</v>
      </c>
      <c r="S3672" s="7" t="n">
        <v>0</v>
      </c>
      <c r="T3672" s="7" t="n">
        <v>0</v>
      </c>
      <c r="U3672" s="7" t="n">
        <v>0</v>
      </c>
      <c r="V3672" s="7" t="n">
        <v>0</v>
      </c>
    </row>
    <row r="3673" spans="1:6">
      <c r="A3673" t="s">
        <v>4</v>
      </c>
      <c r="B3673" s="4" t="s">
        <v>5</v>
      </c>
      <c r="C3673" s="4" t="s">
        <v>10</v>
      </c>
      <c r="D3673" s="4" t="s">
        <v>6</v>
      </c>
      <c r="E3673" s="4" t="s">
        <v>6</v>
      </c>
      <c r="F3673" s="4" t="s">
        <v>6</v>
      </c>
      <c r="G3673" s="4" t="s">
        <v>13</v>
      </c>
      <c r="H3673" s="4" t="s">
        <v>9</v>
      </c>
      <c r="I3673" s="4" t="s">
        <v>27</v>
      </c>
      <c r="J3673" s="4" t="s">
        <v>27</v>
      </c>
      <c r="K3673" s="4" t="s">
        <v>27</v>
      </c>
      <c r="L3673" s="4" t="s">
        <v>27</v>
      </c>
      <c r="M3673" s="4" t="s">
        <v>27</v>
      </c>
      <c r="N3673" s="4" t="s">
        <v>27</v>
      </c>
      <c r="O3673" s="4" t="s">
        <v>27</v>
      </c>
      <c r="P3673" s="4" t="s">
        <v>6</v>
      </c>
      <c r="Q3673" s="4" t="s">
        <v>6</v>
      </c>
      <c r="R3673" s="4" t="s">
        <v>9</v>
      </c>
      <c r="S3673" s="4" t="s">
        <v>13</v>
      </c>
      <c r="T3673" s="4" t="s">
        <v>9</v>
      </c>
      <c r="U3673" s="4" t="s">
        <v>9</v>
      </c>
      <c r="V3673" s="4" t="s">
        <v>10</v>
      </c>
    </row>
    <row r="3674" spans="1:6">
      <c r="A3674" t="n">
        <v>38467</v>
      </c>
      <c r="B3674" s="21" t="n">
        <v>19</v>
      </c>
      <c r="C3674" s="7" t="n">
        <v>5300</v>
      </c>
      <c r="D3674" s="7" t="s">
        <v>405</v>
      </c>
      <c r="E3674" s="7" t="s">
        <v>406</v>
      </c>
      <c r="F3674" s="7" t="s">
        <v>21</v>
      </c>
      <c r="G3674" s="7" t="n">
        <v>0</v>
      </c>
      <c r="H3674" s="7" t="n">
        <v>1</v>
      </c>
      <c r="I3674" s="7" t="n">
        <v>0</v>
      </c>
      <c r="J3674" s="7" t="n">
        <v>0</v>
      </c>
      <c r="K3674" s="7" t="n">
        <v>0</v>
      </c>
      <c r="L3674" s="7" t="n">
        <v>0</v>
      </c>
      <c r="M3674" s="7" t="n">
        <v>1</v>
      </c>
      <c r="N3674" s="7" t="n">
        <v>1.60000002384186</v>
      </c>
      <c r="O3674" s="7" t="n">
        <v>0.0900000035762787</v>
      </c>
      <c r="P3674" s="7" t="s">
        <v>21</v>
      </c>
      <c r="Q3674" s="7" t="s">
        <v>21</v>
      </c>
      <c r="R3674" s="7" t="n">
        <v>-1</v>
      </c>
      <c r="S3674" s="7" t="n">
        <v>0</v>
      </c>
      <c r="T3674" s="7" t="n">
        <v>0</v>
      </c>
      <c r="U3674" s="7" t="n">
        <v>0</v>
      </c>
      <c r="V3674" s="7" t="n">
        <v>0</v>
      </c>
    </row>
    <row r="3675" spans="1:6">
      <c r="A3675" t="s">
        <v>4</v>
      </c>
      <c r="B3675" s="4" t="s">
        <v>5</v>
      </c>
      <c r="C3675" s="4" t="s">
        <v>10</v>
      </c>
      <c r="D3675" s="4" t="s">
        <v>6</v>
      </c>
      <c r="E3675" s="4" t="s">
        <v>6</v>
      </c>
      <c r="F3675" s="4" t="s">
        <v>6</v>
      </c>
      <c r="G3675" s="4" t="s">
        <v>13</v>
      </c>
      <c r="H3675" s="4" t="s">
        <v>9</v>
      </c>
      <c r="I3675" s="4" t="s">
        <v>27</v>
      </c>
      <c r="J3675" s="4" t="s">
        <v>27</v>
      </c>
      <c r="K3675" s="4" t="s">
        <v>27</v>
      </c>
      <c r="L3675" s="4" t="s">
        <v>27</v>
      </c>
      <c r="M3675" s="4" t="s">
        <v>27</v>
      </c>
      <c r="N3675" s="4" t="s">
        <v>27</v>
      </c>
      <c r="O3675" s="4" t="s">
        <v>27</v>
      </c>
      <c r="P3675" s="4" t="s">
        <v>6</v>
      </c>
      <c r="Q3675" s="4" t="s">
        <v>6</v>
      </c>
      <c r="R3675" s="4" t="s">
        <v>9</v>
      </c>
      <c r="S3675" s="4" t="s">
        <v>13</v>
      </c>
      <c r="T3675" s="4" t="s">
        <v>9</v>
      </c>
      <c r="U3675" s="4" t="s">
        <v>9</v>
      </c>
      <c r="V3675" s="4" t="s">
        <v>10</v>
      </c>
    </row>
    <row r="3676" spans="1:6">
      <c r="A3676" t="n">
        <v>38546</v>
      </c>
      <c r="B3676" s="21" t="n">
        <v>19</v>
      </c>
      <c r="C3676" s="7" t="n">
        <v>1620</v>
      </c>
      <c r="D3676" s="7" t="s">
        <v>407</v>
      </c>
      <c r="E3676" s="7" t="s">
        <v>408</v>
      </c>
      <c r="F3676" s="7" t="s">
        <v>21</v>
      </c>
      <c r="G3676" s="7" t="n">
        <v>0</v>
      </c>
      <c r="H3676" s="7" t="n">
        <v>1</v>
      </c>
      <c r="I3676" s="7" t="n">
        <v>0</v>
      </c>
      <c r="J3676" s="7" t="n">
        <v>0</v>
      </c>
      <c r="K3676" s="7" t="n">
        <v>0</v>
      </c>
      <c r="L3676" s="7" t="n">
        <v>0</v>
      </c>
      <c r="M3676" s="7" t="n">
        <v>1</v>
      </c>
      <c r="N3676" s="7" t="n">
        <v>1.60000002384186</v>
      </c>
      <c r="O3676" s="7" t="n">
        <v>0.0900000035762787</v>
      </c>
      <c r="P3676" s="7" t="s">
        <v>21</v>
      </c>
      <c r="Q3676" s="7" t="s">
        <v>21</v>
      </c>
      <c r="R3676" s="7" t="n">
        <v>-1</v>
      </c>
      <c r="S3676" s="7" t="n">
        <v>0</v>
      </c>
      <c r="T3676" s="7" t="n">
        <v>0</v>
      </c>
      <c r="U3676" s="7" t="n">
        <v>0</v>
      </c>
      <c r="V3676" s="7" t="n">
        <v>0</v>
      </c>
    </row>
    <row r="3677" spans="1:6">
      <c r="A3677" t="s">
        <v>4</v>
      </c>
      <c r="B3677" s="4" t="s">
        <v>5</v>
      </c>
      <c r="C3677" s="4" t="s">
        <v>10</v>
      </c>
      <c r="D3677" s="4" t="s">
        <v>6</v>
      </c>
      <c r="E3677" s="4" t="s">
        <v>6</v>
      </c>
      <c r="F3677" s="4" t="s">
        <v>6</v>
      </c>
      <c r="G3677" s="4" t="s">
        <v>13</v>
      </c>
      <c r="H3677" s="4" t="s">
        <v>9</v>
      </c>
      <c r="I3677" s="4" t="s">
        <v>27</v>
      </c>
      <c r="J3677" s="4" t="s">
        <v>27</v>
      </c>
      <c r="K3677" s="4" t="s">
        <v>27</v>
      </c>
      <c r="L3677" s="4" t="s">
        <v>27</v>
      </c>
      <c r="M3677" s="4" t="s">
        <v>27</v>
      </c>
      <c r="N3677" s="4" t="s">
        <v>27</v>
      </c>
      <c r="O3677" s="4" t="s">
        <v>27</v>
      </c>
      <c r="P3677" s="4" t="s">
        <v>6</v>
      </c>
      <c r="Q3677" s="4" t="s">
        <v>6</v>
      </c>
      <c r="R3677" s="4" t="s">
        <v>9</v>
      </c>
      <c r="S3677" s="4" t="s">
        <v>13</v>
      </c>
      <c r="T3677" s="4" t="s">
        <v>9</v>
      </c>
      <c r="U3677" s="4" t="s">
        <v>9</v>
      </c>
      <c r="V3677" s="4" t="s">
        <v>10</v>
      </c>
    </row>
    <row r="3678" spans="1:6">
      <c r="A3678" t="n">
        <v>38631</v>
      </c>
      <c r="B3678" s="21" t="n">
        <v>19</v>
      </c>
      <c r="C3678" s="7" t="n">
        <v>1621</v>
      </c>
      <c r="D3678" s="7" t="s">
        <v>409</v>
      </c>
      <c r="E3678" s="7" t="s">
        <v>408</v>
      </c>
      <c r="F3678" s="7" t="s">
        <v>21</v>
      </c>
      <c r="G3678" s="7" t="n">
        <v>0</v>
      </c>
      <c r="H3678" s="7" t="n">
        <v>1</v>
      </c>
      <c r="I3678" s="7" t="n">
        <v>0</v>
      </c>
      <c r="J3678" s="7" t="n">
        <v>0</v>
      </c>
      <c r="K3678" s="7" t="n">
        <v>0</v>
      </c>
      <c r="L3678" s="7" t="n">
        <v>0</v>
      </c>
      <c r="M3678" s="7" t="n">
        <v>1</v>
      </c>
      <c r="N3678" s="7" t="n">
        <v>1.60000002384186</v>
      </c>
      <c r="O3678" s="7" t="n">
        <v>0.0900000035762787</v>
      </c>
      <c r="P3678" s="7" t="s">
        <v>21</v>
      </c>
      <c r="Q3678" s="7" t="s">
        <v>21</v>
      </c>
      <c r="R3678" s="7" t="n">
        <v>-1</v>
      </c>
      <c r="S3678" s="7" t="n">
        <v>0</v>
      </c>
      <c r="T3678" s="7" t="n">
        <v>0</v>
      </c>
      <c r="U3678" s="7" t="n">
        <v>0</v>
      </c>
      <c r="V3678" s="7" t="n">
        <v>0</v>
      </c>
    </row>
    <row r="3679" spans="1:6">
      <c r="A3679" t="s">
        <v>4</v>
      </c>
      <c r="B3679" s="4" t="s">
        <v>5</v>
      </c>
      <c r="C3679" s="4" t="s">
        <v>10</v>
      </c>
      <c r="D3679" s="4" t="s">
        <v>6</v>
      </c>
      <c r="E3679" s="4" t="s">
        <v>6</v>
      </c>
      <c r="F3679" s="4" t="s">
        <v>6</v>
      </c>
      <c r="G3679" s="4" t="s">
        <v>13</v>
      </c>
      <c r="H3679" s="4" t="s">
        <v>9</v>
      </c>
      <c r="I3679" s="4" t="s">
        <v>27</v>
      </c>
      <c r="J3679" s="4" t="s">
        <v>27</v>
      </c>
      <c r="K3679" s="4" t="s">
        <v>27</v>
      </c>
      <c r="L3679" s="4" t="s">
        <v>27</v>
      </c>
      <c r="M3679" s="4" t="s">
        <v>27</v>
      </c>
      <c r="N3679" s="4" t="s">
        <v>27</v>
      </c>
      <c r="O3679" s="4" t="s">
        <v>27</v>
      </c>
      <c r="P3679" s="4" t="s">
        <v>6</v>
      </c>
      <c r="Q3679" s="4" t="s">
        <v>6</v>
      </c>
      <c r="R3679" s="4" t="s">
        <v>9</v>
      </c>
      <c r="S3679" s="4" t="s">
        <v>13</v>
      </c>
      <c r="T3679" s="4" t="s">
        <v>9</v>
      </c>
      <c r="U3679" s="4" t="s">
        <v>9</v>
      </c>
      <c r="V3679" s="4" t="s">
        <v>10</v>
      </c>
    </row>
    <row r="3680" spans="1:6">
      <c r="A3680" t="n">
        <v>38720</v>
      </c>
      <c r="B3680" s="21" t="n">
        <v>19</v>
      </c>
      <c r="C3680" s="7" t="n">
        <v>1560</v>
      </c>
      <c r="D3680" s="7" t="s">
        <v>410</v>
      </c>
      <c r="E3680" s="7" t="s">
        <v>411</v>
      </c>
      <c r="F3680" s="7" t="s">
        <v>21</v>
      </c>
      <c r="G3680" s="7" t="n">
        <v>0</v>
      </c>
      <c r="H3680" s="7" t="n">
        <v>1</v>
      </c>
      <c r="I3680" s="7" t="n">
        <v>0</v>
      </c>
      <c r="J3680" s="7" t="n">
        <v>0</v>
      </c>
      <c r="K3680" s="7" t="n">
        <v>0</v>
      </c>
      <c r="L3680" s="7" t="n">
        <v>0</v>
      </c>
      <c r="M3680" s="7" t="n">
        <v>1</v>
      </c>
      <c r="N3680" s="7" t="n">
        <v>1.60000002384186</v>
      </c>
      <c r="O3680" s="7" t="n">
        <v>0.0900000035762787</v>
      </c>
      <c r="P3680" s="7" t="s">
        <v>412</v>
      </c>
      <c r="Q3680" s="7" t="s">
        <v>21</v>
      </c>
      <c r="R3680" s="7" t="n">
        <v>-1</v>
      </c>
      <c r="S3680" s="7" t="n">
        <v>0</v>
      </c>
      <c r="T3680" s="7" t="n">
        <v>0</v>
      </c>
      <c r="U3680" s="7" t="n">
        <v>0</v>
      </c>
      <c r="V3680" s="7" t="n">
        <v>0</v>
      </c>
    </row>
    <row r="3681" spans="1:22">
      <c r="A3681" t="s">
        <v>4</v>
      </c>
      <c r="B3681" s="4" t="s">
        <v>5</v>
      </c>
      <c r="C3681" s="4" t="s">
        <v>10</v>
      </c>
      <c r="D3681" s="4" t="s">
        <v>6</v>
      </c>
      <c r="E3681" s="4" t="s">
        <v>6</v>
      </c>
      <c r="F3681" s="4" t="s">
        <v>6</v>
      </c>
      <c r="G3681" s="4" t="s">
        <v>13</v>
      </c>
      <c r="H3681" s="4" t="s">
        <v>9</v>
      </c>
      <c r="I3681" s="4" t="s">
        <v>27</v>
      </c>
      <c r="J3681" s="4" t="s">
        <v>27</v>
      </c>
      <c r="K3681" s="4" t="s">
        <v>27</v>
      </c>
      <c r="L3681" s="4" t="s">
        <v>27</v>
      </c>
      <c r="M3681" s="4" t="s">
        <v>27</v>
      </c>
      <c r="N3681" s="4" t="s">
        <v>27</v>
      </c>
      <c r="O3681" s="4" t="s">
        <v>27</v>
      </c>
      <c r="P3681" s="4" t="s">
        <v>6</v>
      </c>
      <c r="Q3681" s="4" t="s">
        <v>6</v>
      </c>
      <c r="R3681" s="4" t="s">
        <v>9</v>
      </c>
      <c r="S3681" s="4" t="s">
        <v>13</v>
      </c>
      <c r="T3681" s="4" t="s">
        <v>9</v>
      </c>
      <c r="U3681" s="4" t="s">
        <v>9</v>
      </c>
      <c r="V3681" s="4" t="s">
        <v>10</v>
      </c>
    </row>
    <row r="3682" spans="1:22">
      <c r="A3682" t="n">
        <v>38804</v>
      </c>
      <c r="B3682" s="21" t="n">
        <v>19</v>
      </c>
      <c r="C3682" s="7" t="n">
        <v>1561</v>
      </c>
      <c r="D3682" s="7" t="s">
        <v>413</v>
      </c>
      <c r="E3682" s="7" t="s">
        <v>414</v>
      </c>
      <c r="F3682" s="7" t="s">
        <v>21</v>
      </c>
      <c r="G3682" s="7" t="n">
        <v>0</v>
      </c>
      <c r="H3682" s="7" t="n">
        <v>1</v>
      </c>
      <c r="I3682" s="7" t="n">
        <v>0</v>
      </c>
      <c r="J3682" s="7" t="n">
        <v>0</v>
      </c>
      <c r="K3682" s="7" t="n">
        <v>0</v>
      </c>
      <c r="L3682" s="7" t="n">
        <v>0</v>
      </c>
      <c r="M3682" s="7" t="n">
        <v>1</v>
      </c>
      <c r="N3682" s="7" t="n">
        <v>1.60000002384186</v>
      </c>
      <c r="O3682" s="7" t="n">
        <v>0.0900000035762787</v>
      </c>
      <c r="P3682" s="7" t="s">
        <v>415</v>
      </c>
      <c r="Q3682" s="7" t="s">
        <v>21</v>
      </c>
      <c r="R3682" s="7" t="n">
        <v>-1</v>
      </c>
      <c r="S3682" s="7" t="n">
        <v>0</v>
      </c>
      <c r="T3682" s="7" t="n">
        <v>0</v>
      </c>
      <c r="U3682" s="7" t="n">
        <v>0</v>
      </c>
      <c r="V3682" s="7" t="n">
        <v>0</v>
      </c>
    </row>
    <row r="3683" spans="1:22">
      <c r="A3683" t="s">
        <v>4</v>
      </c>
      <c r="B3683" s="4" t="s">
        <v>5</v>
      </c>
      <c r="C3683" s="4" t="s">
        <v>10</v>
      </c>
      <c r="D3683" s="4" t="s">
        <v>6</v>
      </c>
      <c r="E3683" s="4" t="s">
        <v>6</v>
      </c>
      <c r="F3683" s="4" t="s">
        <v>6</v>
      </c>
      <c r="G3683" s="4" t="s">
        <v>13</v>
      </c>
      <c r="H3683" s="4" t="s">
        <v>9</v>
      </c>
      <c r="I3683" s="4" t="s">
        <v>27</v>
      </c>
      <c r="J3683" s="4" t="s">
        <v>27</v>
      </c>
      <c r="K3683" s="4" t="s">
        <v>27</v>
      </c>
      <c r="L3683" s="4" t="s">
        <v>27</v>
      </c>
      <c r="M3683" s="4" t="s">
        <v>27</v>
      </c>
      <c r="N3683" s="4" t="s">
        <v>27</v>
      </c>
      <c r="O3683" s="4" t="s">
        <v>27</v>
      </c>
      <c r="P3683" s="4" t="s">
        <v>6</v>
      </c>
      <c r="Q3683" s="4" t="s">
        <v>6</v>
      </c>
      <c r="R3683" s="4" t="s">
        <v>9</v>
      </c>
      <c r="S3683" s="4" t="s">
        <v>13</v>
      </c>
      <c r="T3683" s="4" t="s">
        <v>9</v>
      </c>
      <c r="U3683" s="4" t="s">
        <v>9</v>
      </c>
      <c r="V3683" s="4" t="s">
        <v>10</v>
      </c>
    </row>
    <row r="3684" spans="1:22">
      <c r="A3684" t="n">
        <v>38896</v>
      </c>
      <c r="B3684" s="21" t="n">
        <v>19</v>
      </c>
      <c r="C3684" s="7" t="n">
        <v>1562</v>
      </c>
      <c r="D3684" s="7" t="s">
        <v>413</v>
      </c>
      <c r="E3684" s="7" t="s">
        <v>414</v>
      </c>
      <c r="F3684" s="7" t="s">
        <v>21</v>
      </c>
      <c r="G3684" s="7" t="n">
        <v>0</v>
      </c>
      <c r="H3684" s="7" t="n">
        <v>1</v>
      </c>
      <c r="I3684" s="7" t="n">
        <v>0</v>
      </c>
      <c r="J3684" s="7" t="n">
        <v>0</v>
      </c>
      <c r="K3684" s="7" t="n">
        <v>0</v>
      </c>
      <c r="L3684" s="7" t="n">
        <v>0</v>
      </c>
      <c r="M3684" s="7" t="n">
        <v>1</v>
      </c>
      <c r="N3684" s="7" t="n">
        <v>1.60000002384186</v>
      </c>
      <c r="O3684" s="7" t="n">
        <v>0.0900000035762787</v>
      </c>
      <c r="P3684" s="7" t="s">
        <v>415</v>
      </c>
      <c r="Q3684" s="7" t="s">
        <v>21</v>
      </c>
      <c r="R3684" s="7" t="n">
        <v>-1</v>
      </c>
      <c r="S3684" s="7" t="n">
        <v>0</v>
      </c>
      <c r="T3684" s="7" t="n">
        <v>0</v>
      </c>
      <c r="U3684" s="7" t="n">
        <v>0</v>
      </c>
      <c r="V3684" s="7" t="n">
        <v>0</v>
      </c>
    </row>
    <row r="3685" spans="1:22">
      <c r="A3685" t="s">
        <v>4</v>
      </c>
      <c r="B3685" s="4" t="s">
        <v>5</v>
      </c>
      <c r="C3685" s="4" t="s">
        <v>10</v>
      </c>
      <c r="D3685" s="4" t="s">
        <v>6</v>
      </c>
      <c r="E3685" s="4" t="s">
        <v>6</v>
      </c>
      <c r="F3685" s="4" t="s">
        <v>6</v>
      </c>
      <c r="G3685" s="4" t="s">
        <v>13</v>
      </c>
      <c r="H3685" s="4" t="s">
        <v>9</v>
      </c>
      <c r="I3685" s="4" t="s">
        <v>27</v>
      </c>
      <c r="J3685" s="4" t="s">
        <v>27</v>
      </c>
      <c r="K3685" s="4" t="s">
        <v>27</v>
      </c>
      <c r="L3685" s="4" t="s">
        <v>27</v>
      </c>
      <c r="M3685" s="4" t="s">
        <v>27</v>
      </c>
      <c r="N3685" s="4" t="s">
        <v>27</v>
      </c>
      <c r="O3685" s="4" t="s">
        <v>27</v>
      </c>
      <c r="P3685" s="4" t="s">
        <v>6</v>
      </c>
      <c r="Q3685" s="4" t="s">
        <v>6</v>
      </c>
      <c r="R3685" s="4" t="s">
        <v>9</v>
      </c>
      <c r="S3685" s="4" t="s">
        <v>13</v>
      </c>
      <c r="T3685" s="4" t="s">
        <v>9</v>
      </c>
      <c r="U3685" s="4" t="s">
        <v>9</v>
      </c>
      <c r="V3685" s="4" t="s">
        <v>10</v>
      </c>
    </row>
    <row r="3686" spans="1:22">
      <c r="A3686" t="n">
        <v>38988</v>
      </c>
      <c r="B3686" s="21" t="n">
        <v>19</v>
      </c>
      <c r="C3686" s="7" t="n">
        <v>1563</v>
      </c>
      <c r="D3686" s="7" t="s">
        <v>416</v>
      </c>
      <c r="E3686" s="7" t="s">
        <v>417</v>
      </c>
      <c r="F3686" s="7" t="s">
        <v>21</v>
      </c>
      <c r="G3686" s="7" t="n">
        <v>0</v>
      </c>
      <c r="H3686" s="7" t="n">
        <v>1</v>
      </c>
      <c r="I3686" s="7" t="n">
        <v>0</v>
      </c>
      <c r="J3686" s="7" t="n">
        <v>0</v>
      </c>
      <c r="K3686" s="7" t="n">
        <v>0</v>
      </c>
      <c r="L3686" s="7" t="n">
        <v>0</v>
      </c>
      <c r="M3686" s="7" t="n">
        <v>1</v>
      </c>
      <c r="N3686" s="7" t="n">
        <v>1.60000002384186</v>
      </c>
      <c r="O3686" s="7" t="n">
        <v>0.0900000035762787</v>
      </c>
      <c r="P3686" s="7" t="s">
        <v>418</v>
      </c>
      <c r="Q3686" s="7" t="s">
        <v>21</v>
      </c>
      <c r="R3686" s="7" t="n">
        <v>-1</v>
      </c>
      <c r="S3686" s="7" t="n">
        <v>0</v>
      </c>
      <c r="T3686" s="7" t="n">
        <v>0</v>
      </c>
      <c r="U3686" s="7" t="n">
        <v>0</v>
      </c>
      <c r="V3686" s="7" t="n">
        <v>0</v>
      </c>
    </row>
    <row r="3687" spans="1:22">
      <c r="A3687" t="s">
        <v>4</v>
      </c>
      <c r="B3687" s="4" t="s">
        <v>5</v>
      </c>
      <c r="C3687" s="4" t="s">
        <v>10</v>
      </c>
      <c r="D3687" s="4" t="s">
        <v>6</v>
      </c>
      <c r="E3687" s="4" t="s">
        <v>6</v>
      </c>
      <c r="F3687" s="4" t="s">
        <v>6</v>
      </c>
      <c r="G3687" s="4" t="s">
        <v>13</v>
      </c>
      <c r="H3687" s="4" t="s">
        <v>9</v>
      </c>
      <c r="I3687" s="4" t="s">
        <v>27</v>
      </c>
      <c r="J3687" s="4" t="s">
        <v>27</v>
      </c>
      <c r="K3687" s="4" t="s">
        <v>27</v>
      </c>
      <c r="L3687" s="4" t="s">
        <v>27</v>
      </c>
      <c r="M3687" s="4" t="s">
        <v>27</v>
      </c>
      <c r="N3687" s="4" t="s">
        <v>27</v>
      </c>
      <c r="O3687" s="4" t="s">
        <v>27</v>
      </c>
      <c r="P3687" s="4" t="s">
        <v>6</v>
      </c>
      <c r="Q3687" s="4" t="s">
        <v>6</v>
      </c>
      <c r="R3687" s="4" t="s">
        <v>9</v>
      </c>
      <c r="S3687" s="4" t="s">
        <v>13</v>
      </c>
      <c r="T3687" s="4" t="s">
        <v>9</v>
      </c>
      <c r="U3687" s="4" t="s">
        <v>9</v>
      </c>
      <c r="V3687" s="4" t="s">
        <v>10</v>
      </c>
    </row>
    <row r="3688" spans="1:22">
      <c r="A3688" t="n">
        <v>39080</v>
      </c>
      <c r="B3688" s="21" t="n">
        <v>19</v>
      </c>
      <c r="C3688" s="7" t="n">
        <v>1564</v>
      </c>
      <c r="D3688" s="7" t="s">
        <v>416</v>
      </c>
      <c r="E3688" s="7" t="s">
        <v>417</v>
      </c>
      <c r="F3688" s="7" t="s">
        <v>21</v>
      </c>
      <c r="G3688" s="7" t="n">
        <v>0</v>
      </c>
      <c r="H3688" s="7" t="n">
        <v>1</v>
      </c>
      <c r="I3688" s="7" t="n">
        <v>0</v>
      </c>
      <c r="J3688" s="7" t="n">
        <v>0</v>
      </c>
      <c r="K3688" s="7" t="n">
        <v>0</v>
      </c>
      <c r="L3688" s="7" t="n">
        <v>0</v>
      </c>
      <c r="M3688" s="7" t="n">
        <v>1</v>
      </c>
      <c r="N3688" s="7" t="n">
        <v>1.60000002384186</v>
      </c>
      <c r="O3688" s="7" t="n">
        <v>0.0900000035762787</v>
      </c>
      <c r="P3688" s="7" t="s">
        <v>418</v>
      </c>
      <c r="Q3688" s="7" t="s">
        <v>21</v>
      </c>
      <c r="R3688" s="7" t="n">
        <v>-1</v>
      </c>
      <c r="S3688" s="7" t="n">
        <v>0</v>
      </c>
      <c r="T3688" s="7" t="n">
        <v>0</v>
      </c>
      <c r="U3688" s="7" t="n">
        <v>0</v>
      </c>
      <c r="V3688" s="7" t="n">
        <v>0</v>
      </c>
    </row>
    <row r="3689" spans="1:22">
      <c r="A3689" t="s">
        <v>4</v>
      </c>
      <c r="B3689" s="4" t="s">
        <v>5</v>
      </c>
      <c r="C3689" s="4" t="s">
        <v>10</v>
      </c>
      <c r="D3689" s="4" t="s">
        <v>6</v>
      </c>
      <c r="E3689" s="4" t="s">
        <v>6</v>
      </c>
      <c r="F3689" s="4" t="s">
        <v>6</v>
      </c>
      <c r="G3689" s="4" t="s">
        <v>13</v>
      </c>
      <c r="H3689" s="4" t="s">
        <v>9</v>
      </c>
      <c r="I3689" s="4" t="s">
        <v>27</v>
      </c>
      <c r="J3689" s="4" t="s">
        <v>27</v>
      </c>
      <c r="K3689" s="4" t="s">
        <v>27</v>
      </c>
      <c r="L3689" s="4" t="s">
        <v>27</v>
      </c>
      <c r="M3689" s="4" t="s">
        <v>27</v>
      </c>
      <c r="N3689" s="4" t="s">
        <v>27</v>
      </c>
      <c r="O3689" s="4" t="s">
        <v>27</v>
      </c>
      <c r="P3689" s="4" t="s">
        <v>6</v>
      </c>
      <c r="Q3689" s="4" t="s">
        <v>6</v>
      </c>
      <c r="R3689" s="4" t="s">
        <v>9</v>
      </c>
      <c r="S3689" s="4" t="s">
        <v>13</v>
      </c>
      <c r="T3689" s="4" t="s">
        <v>9</v>
      </c>
      <c r="U3689" s="4" t="s">
        <v>9</v>
      </c>
      <c r="V3689" s="4" t="s">
        <v>10</v>
      </c>
    </row>
    <row r="3690" spans="1:22">
      <c r="A3690" t="n">
        <v>39172</v>
      </c>
      <c r="B3690" s="21" t="n">
        <v>19</v>
      </c>
      <c r="C3690" s="7" t="n">
        <v>1640</v>
      </c>
      <c r="D3690" s="7" t="s">
        <v>419</v>
      </c>
      <c r="E3690" s="7" t="s">
        <v>420</v>
      </c>
      <c r="F3690" s="7" t="s">
        <v>21</v>
      </c>
      <c r="G3690" s="7" t="n">
        <v>0</v>
      </c>
      <c r="H3690" s="7" t="n">
        <v>1</v>
      </c>
      <c r="I3690" s="7" t="n">
        <v>0</v>
      </c>
      <c r="J3690" s="7" t="n">
        <v>0</v>
      </c>
      <c r="K3690" s="7" t="n">
        <v>0</v>
      </c>
      <c r="L3690" s="7" t="n">
        <v>0</v>
      </c>
      <c r="M3690" s="7" t="n">
        <v>1</v>
      </c>
      <c r="N3690" s="7" t="n">
        <v>1.60000002384186</v>
      </c>
      <c r="O3690" s="7" t="n">
        <v>0.0900000035762787</v>
      </c>
      <c r="P3690" s="7" t="s">
        <v>421</v>
      </c>
      <c r="Q3690" s="7" t="s">
        <v>21</v>
      </c>
      <c r="R3690" s="7" t="n">
        <v>-1</v>
      </c>
      <c r="S3690" s="7" t="n">
        <v>0</v>
      </c>
      <c r="T3690" s="7" t="n">
        <v>0</v>
      </c>
      <c r="U3690" s="7" t="n">
        <v>0</v>
      </c>
      <c r="V3690" s="7" t="n">
        <v>0</v>
      </c>
    </row>
    <row r="3691" spans="1:22">
      <c r="A3691" t="s">
        <v>4</v>
      </c>
      <c r="B3691" s="4" t="s">
        <v>5</v>
      </c>
      <c r="C3691" s="4" t="s">
        <v>10</v>
      </c>
      <c r="D3691" s="4" t="s">
        <v>6</v>
      </c>
      <c r="E3691" s="4" t="s">
        <v>6</v>
      </c>
      <c r="F3691" s="4" t="s">
        <v>6</v>
      </c>
      <c r="G3691" s="4" t="s">
        <v>13</v>
      </c>
      <c r="H3691" s="4" t="s">
        <v>9</v>
      </c>
      <c r="I3691" s="4" t="s">
        <v>27</v>
      </c>
      <c r="J3691" s="4" t="s">
        <v>27</v>
      </c>
      <c r="K3691" s="4" t="s">
        <v>27</v>
      </c>
      <c r="L3691" s="4" t="s">
        <v>27</v>
      </c>
      <c r="M3691" s="4" t="s">
        <v>27</v>
      </c>
      <c r="N3691" s="4" t="s">
        <v>27</v>
      </c>
      <c r="O3691" s="4" t="s">
        <v>27</v>
      </c>
      <c r="P3691" s="4" t="s">
        <v>6</v>
      </c>
      <c r="Q3691" s="4" t="s">
        <v>6</v>
      </c>
      <c r="R3691" s="4" t="s">
        <v>9</v>
      </c>
      <c r="S3691" s="4" t="s">
        <v>13</v>
      </c>
      <c r="T3691" s="4" t="s">
        <v>9</v>
      </c>
      <c r="U3691" s="4" t="s">
        <v>9</v>
      </c>
      <c r="V3691" s="4" t="s">
        <v>10</v>
      </c>
    </row>
    <row r="3692" spans="1:22">
      <c r="A3692" t="n">
        <v>39267</v>
      </c>
      <c r="B3692" s="21" t="n">
        <v>19</v>
      </c>
      <c r="C3692" s="7" t="n">
        <v>1641</v>
      </c>
      <c r="D3692" s="7" t="s">
        <v>419</v>
      </c>
      <c r="E3692" s="7" t="s">
        <v>420</v>
      </c>
      <c r="F3692" s="7" t="s">
        <v>21</v>
      </c>
      <c r="G3692" s="7" t="n">
        <v>0</v>
      </c>
      <c r="H3692" s="7" t="n">
        <v>1</v>
      </c>
      <c r="I3692" s="7" t="n">
        <v>0</v>
      </c>
      <c r="J3692" s="7" t="n">
        <v>0</v>
      </c>
      <c r="K3692" s="7" t="n">
        <v>0</v>
      </c>
      <c r="L3692" s="7" t="n">
        <v>0</v>
      </c>
      <c r="M3692" s="7" t="n">
        <v>1</v>
      </c>
      <c r="N3692" s="7" t="n">
        <v>1.60000002384186</v>
      </c>
      <c r="O3692" s="7" t="n">
        <v>0.0900000035762787</v>
      </c>
      <c r="P3692" s="7" t="s">
        <v>421</v>
      </c>
      <c r="Q3692" s="7" t="s">
        <v>21</v>
      </c>
      <c r="R3692" s="7" t="n">
        <v>-1</v>
      </c>
      <c r="S3692" s="7" t="n">
        <v>0</v>
      </c>
      <c r="T3692" s="7" t="n">
        <v>0</v>
      </c>
      <c r="U3692" s="7" t="n">
        <v>0</v>
      </c>
      <c r="V3692" s="7" t="n">
        <v>0</v>
      </c>
    </row>
    <row r="3693" spans="1:22">
      <c r="A3693" t="s">
        <v>4</v>
      </c>
      <c r="B3693" s="4" t="s">
        <v>5</v>
      </c>
      <c r="C3693" s="4" t="s">
        <v>10</v>
      </c>
      <c r="D3693" s="4" t="s">
        <v>6</v>
      </c>
      <c r="E3693" s="4" t="s">
        <v>6</v>
      </c>
      <c r="F3693" s="4" t="s">
        <v>6</v>
      </c>
      <c r="G3693" s="4" t="s">
        <v>13</v>
      </c>
      <c r="H3693" s="4" t="s">
        <v>9</v>
      </c>
      <c r="I3693" s="4" t="s">
        <v>27</v>
      </c>
      <c r="J3693" s="4" t="s">
        <v>27</v>
      </c>
      <c r="K3693" s="4" t="s">
        <v>27</v>
      </c>
      <c r="L3693" s="4" t="s">
        <v>27</v>
      </c>
      <c r="M3693" s="4" t="s">
        <v>27</v>
      </c>
      <c r="N3693" s="4" t="s">
        <v>27</v>
      </c>
      <c r="O3693" s="4" t="s">
        <v>27</v>
      </c>
      <c r="P3693" s="4" t="s">
        <v>6</v>
      </c>
      <c r="Q3693" s="4" t="s">
        <v>6</v>
      </c>
      <c r="R3693" s="4" t="s">
        <v>9</v>
      </c>
      <c r="S3693" s="4" t="s">
        <v>13</v>
      </c>
      <c r="T3693" s="4" t="s">
        <v>9</v>
      </c>
      <c r="U3693" s="4" t="s">
        <v>9</v>
      </c>
      <c r="V3693" s="4" t="s">
        <v>10</v>
      </c>
    </row>
    <row r="3694" spans="1:22">
      <c r="A3694" t="n">
        <v>39362</v>
      </c>
      <c r="B3694" s="21" t="n">
        <v>19</v>
      </c>
      <c r="C3694" s="7" t="n">
        <v>1642</v>
      </c>
      <c r="D3694" s="7" t="s">
        <v>419</v>
      </c>
      <c r="E3694" s="7" t="s">
        <v>420</v>
      </c>
      <c r="F3694" s="7" t="s">
        <v>21</v>
      </c>
      <c r="G3694" s="7" t="n">
        <v>0</v>
      </c>
      <c r="H3694" s="7" t="n">
        <v>1</v>
      </c>
      <c r="I3694" s="7" t="n">
        <v>0</v>
      </c>
      <c r="J3694" s="7" t="n">
        <v>0</v>
      </c>
      <c r="K3694" s="7" t="n">
        <v>0</v>
      </c>
      <c r="L3694" s="7" t="n">
        <v>0</v>
      </c>
      <c r="M3694" s="7" t="n">
        <v>1</v>
      </c>
      <c r="N3694" s="7" t="n">
        <v>1.60000002384186</v>
      </c>
      <c r="O3694" s="7" t="n">
        <v>0.0900000035762787</v>
      </c>
      <c r="P3694" s="7" t="s">
        <v>421</v>
      </c>
      <c r="Q3694" s="7" t="s">
        <v>21</v>
      </c>
      <c r="R3694" s="7" t="n">
        <v>-1</v>
      </c>
      <c r="S3694" s="7" t="n">
        <v>0</v>
      </c>
      <c r="T3694" s="7" t="n">
        <v>0</v>
      </c>
      <c r="U3694" s="7" t="n">
        <v>0</v>
      </c>
      <c r="V3694" s="7" t="n">
        <v>0</v>
      </c>
    </row>
    <row r="3695" spans="1:22">
      <c r="A3695" t="s">
        <v>4</v>
      </c>
      <c r="B3695" s="4" t="s">
        <v>5</v>
      </c>
      <c r="C3695" s="4" t="s">
        <v>10</v>
      </c>
      <c r="D3695" s="4" t="s">
        <v>6</v>
      </c>
      <c r="E3695" s="4" t="s">
        <v>6</v>
      </c>
      <c r="F3695" s="4" t="s">
        <v>6</v>
      </c>
      <c r="G3695" s="4" t="s">
        <v>13</v>
      </c>
      <c r="H3695" s="4" t="s">
        <v>9</v>
      </c>
      <c r="I3695" s="4" t="s">
        <v>27</v>
      </c>
      <c r="J3695" s="4" t="s">
        <v>27</v>
      </c>
      <c r="K3695" s="4" t="s">
        <v>27</v>
      </c>
      <c r="L3695" s="4" t="s">
        <v>27</v>
      </c>
      <c r="M3695" s="4" t="s">
        <v>27</v>
      </c>
      <c r="N3695" s="4" t="s">
        <v>27</v>
      </c>
      <c r="O3695" s="4" t="s">
        <v>27</v>
      </c>
      <c r="P3695" s="4" t="s">
        <v>6</v>
      </c>
      <c r="Q3695" s="4" t="s">
        <v>6</v>
      </c>
      <c r="R3695" s="4" t="s">
        <v>9</v>
      </c>
      <c r="S3695" s="4" t="s">
        <v>13</v>
      </c>
      <c r="T3695" s="4" t="s">
        <v>9</v>
      </c>
      <c r="U3695" s="4" t="s">
        <v>9</v>
      </c>
      <c r="V3695" s="4" t="s">
        <v>10</v>
      </c>
    </row>
    <row r="3696" spans="1:22">
      <c r="A3696" t="n">
        <v>39457</v>
      </c>
      <c r="B3696" s="21" t="n">
        <v>19</v>
      </c>
      <c r="C3696" s="7" t="n">
        <v>1650</v>
      </c>
      <c r="D3696" s="7" t="s">
        <v>422</v>
      </c>
      <c r="E3696" s="7" t="s">
        <v>423</v>
      </c>
      <c r="F3696" s="7" t="s">
        <v>21</v>
      </c>
      <c r="G3696" s="7" t="n">
        <v>0</v>
      </c>
      <c r="H3696" s="7" t="n">
        <v>1</v>
      </c>
      <c r="I3696" s="7" t="n">
        <v>0</v>
      </c>
      <c r="J3696" s="7" t="n">
        <v>0</v>
      </c>
      <c r="K3696" s="7" t="n">
        <v>0</v>
      </c>
      <c r="L3696" s="7" t="n">
        <v>0</v>
      </c>
      <c r="M3696" s="7" t="n">
        <v>1</v>
      </c>
      <c r="N3696" s="7" t="n">
        <v>1.60000002384186</v>
      </c>
      <c r="O3696" s="7" t="n">
        <v>0.0900000035762787</v>
      </c>
      <c r="P3696" s="7" t="s">
        <v>421</v>
      </c>
      <c r="Q3696" s="7" t="s">
        <v>21</v>
      </c>
      <c r="R3696" s="7" t="n">
        <v>-1</v>
      </c>
      <c r="S3696" s="7" t="n">
        <v>0</v>
      </c>
      <c r="T3696" s="7" t="n">
        <v>0</v>
      </c>
      <c r="U3696" s="7" t="n">
        <v>0</v>
      </c>
      <c r="V3696" s="7" t="n">
        <v>0</v>
      </c>
    </row>
    <row r="3697" spans="1:22">
      <c r="A3697" t="s">
        <v>4</v>
      </c>
      <c r="B3697" s="4" t="s">
        <v>5</v>
      </c>
      <c r="C3697" s="4" t="s">
        <v>10</v>
      </c>
      <c r="D3697" s="4" t="s">
        <v>6</v>
      </c>
      <c r="E3697" s="4" t="s">
        <v>6</v>
      </c>
      <c r="F3697" s="4" t="s">
        <v>6</v>
      </c>
      <c r="G3697" s="4" t="s">
        <v>13</v>
      </c>
      <c r="H3697" s="4" t="s">
        <v>9</v>
      </c>
      <c r="I3697" s="4" t="s">
        <v>27</v>
      </c>
      <c r="J3697" s="4" t="s">
        <v>27</v>
      </c>
      <c r="K3697" s="4" t="s">
        <v>27</v>
      </c>
      <c r="L3697" s="4" t="s">
        <v>27</v>
      </c>
      <c r="M3697" s="4" t="s">
        <v>27</v>
      </c>
      <c r="N3697" s="4" t="s">
        <v>27</v>
      </c>
      <c r="O3697" s="4" t="s">
        <v>27</v>
      </c>
      <c r="P3697" s="4" t="s">
        <v>6</v>
      </c>
      <c r="Q3697" s="4" t="s">
        <v>6</v>
      </c>
      <c r="R3697" s="4" t="s">
        <v>9</v>
      </c>
      <c r="S3697" s="4" t="s">
        <v>13</v>
      </c>
      <c r="T3697" s="4" t="s">
        <v>9</v>
      </c>
      <c r="U3697" s="4" t="s">
        <v>9</v>
      </c>
      <c r="V3697" s="4" t="s">
        <v>10</v>
      </c>
    </row>
    <row r="3698" spans="1:22">
      <c r="A3698" t="n">
        <v>39540</v>
      </c>
      <c r="B3698" s="21" t="n">
        <v>19</v>
      </c>
      <c r="C3698" s="7" t="n">
        <v>1651</v>
      </c>
      <c r="D3698" s="7" t="s">
        <v>422</v>
      </c>
      <c r="E3698" s="7" t="s">
        <v>423</v>
      </c>
      <c r="F3698" s="7" t="s">
        <v>21</v>
      </c>
      <c r="G3698" s="7" t="n">
        <v>0</v>
      </c>
      <c r="H3698" s="7" t="n">
        <v>1</v>
      </c>
      <c r="I3698" s="7" t="n">
        <v>0</v>
      </c>
      <c r="J3698" s="7" t="n">
        <v>0</v>
      </c>
      <c r="K3698" s="7" t="n">
        <v>0</v>
      </c>
      <c r="L3698" s="7" t="n">
        <v>0</v>
      </c>
      <c r="M3698" s="7" t="n">
        <v>1</v>
      </c>
      <c r="N3698" s="7" t="n">
        <v>1.60000002384186</v>
      </c>
      <c r="O3698" s="7" t="n">
        <v>0.0900000035762787</v>
      </c>
      <c r="P3698" s="7" t="s">
        <v>421</v>
      </c>
      <c r="Q3698" s="7" t="s">
        <v>21</v>
      </c>
      <c r="R3698" s="7" t="n">
        <v>-1</v>
      </c>
      <c r="S3698" s="7" t="n">
        <v>0</v>
      </c>
      <c r="T3698" s="7" t="n">
        <v>0</v>
      </c>
      <c r="U3698" s="7" t="n">
        <v>0</v>
      </c>
      <c r="V3698" s="7" t="n">
        <v>0</v>
      </c>
    </row>
    <row r="3699" spans="1:22">
      <c r="A3699" t="s">
        <v>4</v>
      </c>
      <c r="B3699" s="4" t="s">
        <v>5</v>
      </c>
      <c r="C3699" s="4" t="s">
        <v>10</v>
      </c>
      <c r="D3699" s="4" t="s">
        <v>6</v>
      </c>
      <c r="E3699" s="4" t="s">
        <v>6</v>
      </c>
      <c r="F3699" s="4" t="s">
        <v>6</v>
      </c>
      <c r="G3699" s="4" t="s">
        <v>13</v>
      </c>
      <c r="H3699" s="4" t="s">
        <v>9</v>
      </c>
      <c r="I3699" s="4" t="s">
        <v>27</v>
      </c>
      <c r="J3699" s="4" t="s">
        <v>27</v>
      </c>
      <c r="K3699" s="4" t="s">
        <v>27</v>
      </c>
      <c r="L3699" s="4" t="s">
        <v>27</v>
      </c>
      <c r="M3699" s="4" t="s">
        <v>27</v>
      </c>
      <c r="N3699" s="4" t="s">
        <v>27</v>
      </c>
      <c r="O3699" s="4" t="s">
        <v>27</v>
      </c>
      <c r="P3699" s="4" t="s">
        <v>6</v>
      </c>
      <c r="Q3699" s="4" t="s">
        <v>6</v>
      </c>
      <c r="R3699" s="4" t="s">
        <v>9</v>
      </c>
      <c r="S3699" s="4" t="s">
        <v>13</v>
      </c>
      <c r="T3699" s="4" t="s">
        <v>9</v>
      </c>
      <c r="U3699" s="4" t="s">
        <v>9</v>
      </c>
      <c r="V3699" s="4" t="s">
        <v>10</v>
      </c>
    </row>
    <row r="3700" spans="1:22">
      <c r="A3700" t="n">
        <v>39623</v>
      </c>
      <c r="B3700" s="21" t="n">
        <v>19</v>
      </c>
      <c r="C3700" s="7" t="n">
        <v>1652</v>
      </c>
      <c r="D3700" s="7" t="s">
        <v>424</v>
      </c>
      <c r="E3700" s="7" t="s">
        <v>425</v>
      </c>
      <c r="F3700" s="7" t="s">
        <v>21</v>
      </c>
      <c r="G3700" s="7" t="n">
        <v>0</v>
      </c>
      <c r="H3700" s="7" t="n">
        <v>1</v>
      </c>
      <c r="I3700" s="7" t="n">
        <v>0</v>
      </c>
      <c r="J3700" s="7" t="n">
        <v>0</v>
      </c>
      <c r="K3700" s="7" t="n">
        <v>0</v>
      </c>
      <c r="L3700" s="7" t="n">
        <v>0</v>
      </c>
      <c r="M3700" s="7" t="n">
        <v>1</v>
      </c>
      <c r="N3700" s="7" t="n">
        <v>1.60000002384186</v>
      </c>
      <c r="O3700" s="7" t="n">
        <v>0.0900000035762787</v>
      </c>
      <c r="P3700" s="7" t="s">
        <v>421</v>
      </c>
      <c r="Q3700" s="7" t="s">
        <v>21</v>
      </c>
      <c r="R3700" s="7" t="n">
        <v>-1</v>
      </c>
      <c r="S3700" s="7" t="n">
        <v>0</v>
      </c>
      <c r="T3700" s="7" t="n">
        <v>0</v>
      </c>
      <c r="U3700" s="7" t="n">
        <v>0</v>
      </c>
      <c r="V3700" s="7" t="n">
        <v>0</v>
      </c>
    </row>
    <row r="3701" spans="1:22">
      <c r="A3701" t="s">
        <v>4</v>
      </c>
      <c r="B3701" s="4" t="s">
        <v>5</v>
      </c>
      <c r="C3701" s="4" t="s">
        <v>10</v>
      </c>
      <c r="D3701" s="4" t="s">
        <v>6</v>
      </c>
      <c r="E3701" s="4" t="s">
        <v>6</v>
      </c>
      <c r="F3701" s="4" t="s">
        <v>6</v>
      </c>
      <c r="G3701" s="4" t="s">
        <v>13</v>
      </c>
      <c r="H3701" s="4" t="s">
        <v>9</v>
      </c>
      <c r="I3701" s="4" t="s">
        <v>27</v>
      </c>
      <c r="J3701" s="4" t="s">
        <v>27</v>
      </c>
      <c r="K3701" s="4" t="s">
        <v>27</v>
      </c>
      <c r="L3701" s="4" t="s">
        <v>27</v>
      </c>
      <c r="M3701" s="4" t="s">
        <v>27</v>
      </c>
      <c r="N3701" s="4" t="s">
        <v>27</v>
      </c>
      <c r="O3701" s="4" t="s">
        <v>27</v>
      </c>
      <c r="P3701" s="4" t="s">
        <v>6</v>
      </c>
      <c r="Q3701" s="4" t="s">
        <v>6</v>
      </c>
      <c r="R3701" s="4" t="s">
        <v>9</v>
      </c>
      <c r="S3701" s="4" t="s">
        <v>13</v>
      </c>
      <c r="T3701" s="4" t="s">
        <v>9</v>
      </c>
      <c r="U3701" s="4" t="s">
        <v>9</v>
      </c>
      <c r="V3701" s="4" t="s">
        <v>10</v>
      </c>
    </row>
    <row r="3702" spans="1:22">
      <c r="A3702" t="n">
        <v>39707</v>
      </c>
      <c r="B3702" s="21" t="n">
        <v>19</v>
      </c>
      <c r="C3702" s="7" t="n">
        <v>1653</v>
      </c>
      <c r="D3702" s="7" t="s">
        <v>424</v>
      </c>
      <c r="E3702" s="7" t="s">
        <v>425</v>
      </c>
      <c r="F3702" s="7" t="s">
        <v>21</v>
      </c>
      <c r="G3702" s="7" t="n">
        <v>0</v>
      </c>
      <c r="H3702" s="7" t="n">
        <v>1</v>
      </c>
      <c r="I3702" s="7" t="n">
        <v>0</v>
      </c>
      <c r="J3702" s="7" t="n">
        <v>0</v>
      </c>
      <c r="K3702" s="7" t="n">
        <v>0</v>
      </c>
      <c r="L3702" s="7" t="n">
        <v>0</v>
      </c>
      <c r="M3702" s="7" t="n">
        <v>1</v>
      </c>
      <c r="N3702" s="7" t="n">
        <v>1.60000002384186</v>
      </c>
      <c r="O3702" s="7" t="n">
        <v>0.0900000035762787</v>
      </c>
      <c r="P3702" s="7" t="s">
        <v>421</v>
      </c>
      <c r="Q3702" s="7" t="s">
        <v>21</v>
      </c>
      <c r="R3702" s="7" t="n">
        <v>-1</v>
      </c>
      <c r="S3702" s="7" t="n">
        <v>0</v>
      </c>
      <c r="T3702" s="7" t="n">
        <v>0</v>
      </c>
      <c r="U3702" s="7" t="n">
        <v>0</v>
      </c>
      <c r="V3702" s="7" t="n">
        <v>0</v>
      </c>
    </row>
    <row r="3703" spans="1:22">
      <c r="A3703" t="s">
        <v>4</v>
      </c>
      <c r="B3703" s="4" t="s">
        <v>5</v>
      </c>
      <c r="C3703" s="4" t="s">
        <v>10</v>
      </c>
      <c r="D3703" s="4" t="s">
        <v>6</v>
      </c>
      <c r="E3703" s="4" t="s">
        <v>6</v>
      </c>
      <c r="F3703" s="4" t="s">
        <v>6</v>
      </c>
      <c r="G3703" s="4" t="s">
        <v>13</v>
      </c>
      <c r="H3703" s="4" t="s">
        <v>9</v>
      </c>
      <c r="I3703" s="4" t="s">
        <v>27</v>
      </c>
      <c r="J3703" s="4" t="s">
        <v>27</v>
      </c>
      <c r="K3703" s="4" t="s">
        <v>27</v>
      </c>
      <c r="L3703" s="4" t="s">
        <v>27</v>
      </c>
      <c r="M3703" s="4" t="s">
        <v>27</v>
      </c>
      <c r="N3703" s="4" t="s">
        <v>27</v>
      </c>
      <c r="O3703" s="4" t="s">
        <v>27</v>
      </c>
      <c r="P3703" s="4" t="s">
        <v>6</v>
      </c>
      <c r="Q3703" s="4" t="s">
        <v>6</v>
      </c>
      <c r="R3703" s="4" t="s">
        <v>9</v>
      </c>
      <c r="S3703" s="4" t="s">
        <v>13</v>
      </c>
      <c r="T3703" s="4" t="s">
        <v>9</v>
      </c>
      <c r="U3703" s="4" t="s">
        <v>9</v>
      </c>
      <c r="V3703" s="4" t="s">
        <v>10</v>
      </c>
    </row>
    <row r="3704" spans="1:22">
      <c r="A3704" t="n">
        <v>39791</v>
      </c>
      <c r="B3704" s="21" t="n">
        <v>19</v>
      </c>
      <c r="C3704" s="7" t="n">
        <v>1600</v>
      </c>
      <c r="D3704" s="7" t="s">
        <v>426</v>
      </c>
      <c r="E3704" s="7" t="s">
        <v>427</v>
      </c>
      <c r="F3704" s="7" t="s">
        <v>21</v>
      </c>
      <c r="G3704" s="7" t="n">
        <v>0</v>
      </c>
      <c r="H3704" s="7" t="n">
        <v>1</v>
      </c>
      <c r="I3704" s="7" t="n">
        <v>0</v>
      </c>
      <c r="J3704" s="7" t="n">
        <v>0</v>
      </c>
      <c r="K3704" s="7" t="n">
        <v>0</v>
      </c>
      <c r="L3704" s="7" t="n">
        <v>0</v>
      </c>
      <c r="M3704" s="7" t="n">
        <v>1</v>
      </c>
      <c r="N3704" s="7" t="n">
        <v>1.60000002384186</v>
      </c>
      <c r="O3704" s="7" t="n">
        <v>0.0900000035762787</v>
      </c>
      <c r="P3704" s="7" t="s">
        <v>421</v>
      </c>
      <c r="Q3704" s="7" t="s">
        <v>21</v>
      </c>
      <c r="R3704" s="7" t="n">
        <v>-1</v>
      </c>
      <c r="S3704" s="7" t="n">
        <v>0</v>
      </c>
      <c r="T3704" s="7" t="n">
        <v>0</v>
      </c>
      <c r="U3704" s="7" t="n">
        <v>0</v>
      </c>
      <c r="V3704" s="7" t="n">
        <v>0</v>
      </c>
    </row>
    <row r="3705" spans="1:22">
      <c r="A3705" t="s">
        <v>4</v>
      </c>
      <c r="B3705" s="4" t="s">
        <v>5</v>
      </c>
      <c r="C3705" s="4" t="s">
        <v>10</v>
      </c>
      <c r="D3705" s="4" t="s">
        <v>6</v>
      </c>
      <c r="E3705" s="4" t="s">
        <v>6</v>
      </c>
      <c r="F3705" s="4" t="s">
        <v>6</v>
      </c>
      <c r="G3705" s="4" t="s">
        <v>13</v>
      </c>
      <c r="H3705" s="4" t="s">
        <v>9</v>
      </c>
      <c r="I3705" s="4" t="s">
        <v>27</v>
      </c>
      <c r="J3705" s="4" t="s">
        <v>27</v>
      </c>
      <c r="K3705" s="4" t="s">
        <v>27</v>
      </c>
      <c r="L3705" s="4" t="s">
        <v>27</v>
      </c>
      <c r="M3705" s="4" t="s">
        <v>27</v>
      </c>
      <c r="N3705" s="4" t="s">
        <v>27</v>
      </c>
      <c r="O3705" s="4" t="s">
        <v>27</v>
      </c>
      <c r="P3705" s="4" t="s">
        <v>6</v>
      </c>
      <c r="Q3705" s="4" t="s">
        <v>6</v>
      </c>
      <c r="R3705" s="4" t="s">
        <v>9</v>
      </c>
      <c r="S3705" s="4" t="s">
        <v>13</v>
      </c>
      <c r="T3705" s="4" t="s">
        <v>9</v>
      </c>
      <c r="U3705" s="4" t="s">
        <v>9</v>
      </c>
      <c r="V3705" s="4" t="s">
        <v>10</v>
      </c>
    </row>
    <row r="3706" spans="1:22">
      <c r="A3706" t="n">
        <v>39898</v>
      </c>
      <c r="B3706" s="21" t="n">
        <v>19</v>
      </c>
      <c r="C3706" s="7" t="n">
        <v>1601</v>
      </c>
      <c r="D3706" s="7" t="s">
        <v>426</v>
      </c>
      <c r="E3706" s="7" t="s">
        <v>427</v>
      </c>
      <c r="F3706" s="7" t="s">
        <v>21</v>
      </c>
      <c r="G3706" s="7" t="n">
        <v>0</v>
      </c>
      <c r="H3706" s="7" t="n">
        <v>1</v>
      </c>
      <c r="I3706" s="7" t="n">
        <v>0</v>
      </c>
      <c r="J3706" s="7" t="n">
        <v>0</v>
      </c>
      <c r="K3706" s="7" t="n">
        <v>0</v>
      </c>
      <c r="L3706" s="7" t="n">
        <v>0</v>
      </c>
      <c r="M3706" s="7" t="n">
        <v>1</v>
      </c>
      <c r="N3706" s="7" t="n">
        <v>1.60000002384186</v>
      </c>
      <c r="O3706" s="7" t="n">
        <v>0.0900000035762787</v>
      </c>
      <c r="P3706" s="7" t="s">
        <v>421</v>
      </c>
      <c r="Q3706" s="7" t="s">
        <v>21</v>
      </c>
      <c r="R3706" s="7" t="n">
        <v>-1</v>
      </c>
      <c r="S3706" s="7" t="n">
        <v>0</v>
      </c>
      <c r="T3706" s="7" t="n">
        <v>0</v>
      </c>
      <c r="U3706" s="7" t="n">
        <v>0</v>
      </c>
      <c r="V3706" s="7" t="n">
        <v>0</v>
      </c>
    </row>
    <row r="3707" spans="1:22">
      <c r="A3707" t="s">
        <v>4</v>
      </c>
      <c r="B3707" s="4" t="s">
        <v>5</v>
      </c>
      <c r="C3707" s="4" t="s">
        <v>10</v>
      </c>
      <c r="D3707" s="4" t="s">
        <v>6</v>
      </c>
      <c r="E3707" s="4" t="s">
        <v>6</v>
      </c>
      <c r="F3707" s="4" t="s">
        <v>6</v>
      </c>
      <c r="G3707" s="4" t="s">
        <v>13</v>
      </c>
      <c r="H3707" s="4" t="s">
        <v>9</v>
      </c>
      <c r="I3707" s="4" t="s">
        <v>27</v>
      </c>
      <c r="J3707" s="4" t="s">
        <v>27</v>
      </c>
      <c r="K3707" s="4" t="s">
        <v>27</v>
      </c>
      <c r="L3707" s="4" t="s">
        <v>27</v>
      </c>
      <c r="M3707" s="4" t="s">
        <v>27</v>
      </c>
      <c r="N3707" s="4" t="s">
        <v>27</v>
      </c>
      <c r="O3707" s="4" t="s">
        <v>27</v>
      </c>
      <c r="P3707" s="4" t="s">
        <v>6</v>
      </c>
      <c r="Q3707" s="4" t="s">
        <v>6</v>
      </c>
      <c r="R3707" s="4" t="s">
        <v>9</v>
      </c>
      <c r="S3707" s="4" t="s">
        <v>13</v>
      </c>
      <c r="T3707" s="4" t="s">
        <v>9</v>
      </c>
      <c r="U3707" s="4" t="s">
        <v>9</v>
      </c>
      <c r="V3707" s="4" t="s">
        <v>10</v>
      </c>
    </row>
    <row r="3708" spans="1:22">
      <c r="A3708" t="n">
        <v>40005</v>
      </c>
      <c r="B3708" s="21" t="n">
        <v>19</v>
      </c>
      <c r="C3708" s="7" t="n">
        <v>1602</v>
      </c>
      <c r="D3708" s="7" t="s">
        <v>428</v>
      </c>
      <c r="E3708" s="7" t="s">
        <v>429</v>
      </c>
      <c r="F3708" s="7" t="s">
        <v>21</v>
      </c>
      <c r="G3708" s="7" t="n">
        <v>0</v>
      </c>
      <c r="H3708" s="7" t="n">
        <v>1</v>
      </c>
      <c r="I3708" s="7" t="n">
        <v>0</v>
      </c>
      <c r="J3708" s="7" t="n">
        <v>0</v>
      </c>
      <c r="K3708" s="7" t="n">
        <v>0</v>
      </c>
      <c r="L3708" s="7" t="n">
        <v>0</v>
      </c>
      <c r="M3708" s="7" t="n">
        <v>1</v>
      </c>
      <c r="N3708" s="7" t="n">
        <v>1.60000002384186</v>
      </c>
      <c r="O3708" s="7" t="n">
        <v>0.0900000035762787</v>
      </c>
      <c r="P3708" s="7" t="s">
        <v>421</v>
      </c>
      <c r="Q3708" s="7" t="s">
        <v>21</v>
      </c>
      <c r="R3708" s="7" t="n">
        <v>-1</v>
      </c>
      <c r="S3708" s="7" t="n">
        <v>0</v>
      </c>
      <c r="T3708" s="7" t="n">
        <v>0</v>
      </c>
      <c r="U3708" s="7" t="n">
        <v>0</v>
      </c>
      <c r="V3708" s="7" t="n">
        <v>0</v>
      </c>
    </row>
    <row r="3709" spans="1:22">
      <c r="A3709" t="s">
        <v>4</v>
      </c>
      <c r="B3709" s="4" t="s">
        <v>5</v>
      </c>
      <c r="C3709" s="4" t="s">
        <v>10</v>
      </c>
      <c r="D3709" s="4" t="s">
        <v>6</v>
      </c>
      <c r="E3709" s="4" t="s">
        <v>6</v>
      </c>
      <c r="F3709" s="4" t="s">
        <v>6</v>
      </c>
      <c r="G3709" s="4" t="s">
        <v>13</v>
      </c>
      <c r="H3709" s="4" t="s">
        <v>9</v>
      </c>
      <c r="I3709" s="4" t="s">
        <v>27</v>
      </c>
      <c r="J3709" s="4" t="s">
        <v>27</v>
      </c>
      <c r="K3709" s="4" t="s">
        <v>27</v>
      </c>
      <c r="L3709" s="4" t="s">
        <v>27</v>
      </c>
      <c r="M3709" s="4" t="s">
        <v>27</v>
      </c>
      <c r="N3709" s="4" t="s">
        <v>27</v>
      </c>
      <c r="O3709" s="4" t="s">
        <v>27</v>
      </c>
      <c r="P3709" s="4" t="s">
        <v>6</v>
      </c>
      <c r="Q3709" s="4" t="s">
        <v>6</v>
      </c>
      <c r="R3709" s="4" t="s">
        <v>9</v>
      </c>
      <c r="S3709" s="4" t="s">
        <v>13</v>
      </c>
      <c r="T3709" s="4" t="s">
        <v>9</v>
      </c>
      <c r="U3709" s="4" t="s">
        <v>9</v>
      </c>
      <c r="V3709" s="4" t="s">
        <v>10</v>
      </c>
    </row>
    <row r="3710" spans="1:22">
      <c r="A3710" t="n">
        <v>40110</v>
      </c>
      <c r="B3710" s="21" t="n">
        <v>19</v>
      </c>
      <c r="C3710" s="7" t="n">
        <v>1603</v>
      </c>
      <c r="D3710" s="7" t="s">
        <v>428</v>
      </c>
      <c r="E3710" s="7" t="s">
        <v>429</v>
      </c>
      <c r="F3710" s="7" t="s">
        <v>21</v>
      </c>
      <c r="G3710" s="7" t="n">
        <v>0</v>
      </c>
      <c r="H3710" s="7" t="n">
        <v>1</v>
      </c>
      <c r="I3710" s="7" t="n">
        <v>0</v>
      </c>
      <c r="J3710" s="7" t="n">
        <v>0</v>
      </c>
      <c r="K3710" s="7" t="n">
        <v>0</v>
      </c>
      <c r="L3710" s="7" t="n">
        <v>0</v>
      </c>
      <c r="M3710" s="7" t="n">
        <v>1</v>
      </c>
      <c r="N3710" s="7" t="n">
        <v>1.60000002384186</v>
      </c>
      <c r="O3710" s="7" t="n">
        <v>0.0900000035762787</v>
      </c>
      <c r="P3710" s="7" t="s">
        <v>421</v>
      </c>
      <c r="Q3710" s="7" t="s">
        <v>21</v>
      </c>
      <c r="R3710" s="7" t="n">
        <v>-1</v>
      </c>
      <c r="S3710" s="7" t="n">
        <v>0</v>
      </c>
      <c r="T3710" s="7" t="n">
        <v>0</v>
      </c>
      <c r="U3710" s="7" t="n">
        <v>0</v>
      </c>
      <c r="V3710" s="7" t="n">
        <v>0</v>
      </c>
    </row>
    <row r="3711" spans="1:22">
      <c r="A3711" t="s">
        <v>4</v>
      </c>
      <c r="B3711" s="4" t="s">
        <v>5</v>
      </c>
      <c r="C3711" s="4" t="s">
        <v>10</v>
      </c>
      <c r="D3711" s="4" t="s">
        <v>6</v>
      </c>
      <c r="E3711" s="4" t="s">
        <v>6</v>
      </c>
      <c r="F3711" s="4" t="s">
        <v>6</v>
      </c>
      <c r="G3711" s="4" t="s">
        <v>13</v>
      </c>
      <c r="H3711" s="4" t="s">
        <v>9</v>
      </c>
      <c r="I3711" s="4" t="s">
        <v>27</v>
      </c>
      <c r="J3711" s="4" t="s">
        <v>27</v>
      </c>
      <c r="K3711" s="4" t="s">
        <v>27</v>
      </c>
      <c r="L3711" s="4" t="s">
        <v>27</v>
      </c>
      <c r="M3711" s="4" t="s">
        <v>27</v>
      </c>
      <c r="N3711" s="4" t="s">
        <v>27</v>
      </c>
      <c r="O3711" s="4" t="s">
        <v>27</v>
      </c>
      <c r="P3711" s="4" t="s">
        <v>6</v>
      </c>
      <c r="Q3711" s="4" t="s">
        <v>6</v>
      </c>
      <c r="R3711" s="4" t="s">
        <v>9</v>
      </c>
      <c r="S3711" s="4" t="s">
        <v>13</v>
      </c>
      <c r="T3711" s="4" t="s">
        <v>9</v>
      </c>
      <c r="U3711" s="4" t="s">
        <v>9</v>
      </c>
      <c r="V3711" s="4" t="s">
        <v>10</v>
      </c>
    </row>
    <row r="3712" spans="1:22">
      <c r="A3712" t="n">
        <v>40215</v>
      </c>
      <c r="B3712" s="21" t="n">
        <v>19</v>
      </c>
      <c r="C3712" s="7" t="n">
        <v>1604</v>
      </c>
      <c r="D3712" s="7" t="s">
        <v>428</v>
      </c>
      <c r="E3712" s="7" t="s">
        <v>429</v>
      </c>
      <c r="F3712" s="7" t="s">
        <v>21</v>
      </c>
      <c r="G3712" s="7" t="n">
        <v>0</v>
      </c>
      <c r="H3712" s="7" t="n">
        <v>1</v>
      </c>
      <c r="I3712" s="7" t="n">
        <v>0</v>
      </c>
      <c r="J3712" s="7" t="n">
        <v>0</v>
      </c>
      <c r="K3712" s="7" t="n">
        <v>0</v>
      </c>
      <c r="L3712" s="7" t="n">
        <v>0</v>
      </c>
      <c r="M3712" s="7" t="n">
        <v>1</v>
      </c>
      <c r="N3712" s="7" t="n">
        <v>1.60000002384186</v>
      </c>
      <c r="O3712" s="7" t="n">
        <v>0.0900000035762787</v>
      </c>
      <c r="P3712" s="7" t="s">
        <v>421</v>
      </c>
      <c r="Q3712" s="7" t="s">
        <v>21</v>
      </c>
      <c r="R3712" s="7" t="n">
        <v>-1</v>
      </c>
      <c r="S3712" s="7" t="n">
        <v>0</v>
      </c>
      <c r="T3712" s="7" t="n">
        <v>0</v>
      </c>
      <c r="U3712" s="7" t="n">
        <v>0</v>
      </c>
      <c r="V3712" s="7" t="n">
        <v>0</v>
      </c>
    </row>
    <row r="3713" spans="1:22">
      <c r="A3713" t="s">
        <v>4</v>
      </c>
      <c r="B3713" s="4" t="s">
        <v>5</v>
      </c>
      <c r="C3713" s="4" t="s">
        <v>10</v>
      </c>
      <c r="D3713" s="4" t="s">
        <v>6</v>
      </c>
      <c r="E3713" s="4" t="s">
        <v>6</v>
      </c>
      <c r="F3713" s="4" t="s">
        <v>6</v>
      </c>
      <c r="G3713" s="4" t="s">
        <v>13</v>
      </c>
      <c r="H3713" s="4" t="s">
        <v>9</v>
      </c>
      <c r="I3713" s="4" t="s">
        <v>27</v>
      </c>
      <c r="J3713" s="4" t="s">
        <v>27</v>
      </c>
      <c r="K3713" s="4" t="s">
        <v>27</v>
      </c>
      <c r="L3713" s="4" t="s">
        <v>27</v>
      </c>
      <c r="M3713" s="4" t="s">
        <v>27</v>
      </c>
      <c r="N3713" s="4" t="s">
        <v>27</v>
      </c>
      <c r="O3713" s="4" t="s">
        <v>27</v>
      </c>
      <c r="P3713" s="4" t="s">
        <v>6</v>
      </c>
      <c r="Q3713" s="4" t="s">
        <v>6</v>
      </c>
      <c r="R3713" s="4" t="s">
        <v>9</v>
      </c>
      <c r="S3713" s="4" t="s">
        <v>13</v>
      </c>
      <c r="T3713" s="4" t="s">
        <v>9</v>
      </c>
      <c r="U3713" s="4" t="s">
        <v>9</v>
      </c>
      <c r="V3713" s="4" t="s">
        <v>10</v>
      </c>
    </row>
    <row r="3714" spans="1:22">
      <c r="A3714" t="n">
        <v>40320</v>
      </c>
      <c r="B3714" s="21" t="n">
        <v>19</v>
      </c>
      <c r="C3714" s="7" t="n">
        <v>1590</v>
      </c>
      <c r="D3714" s="7" t="s">
        <v>430</v>
      </c>
      <c r="E3714" s="7" t="s">
        <v>431</v>
      </c>
      <c r="F3714" s="7" t="s">
        <v>21</v>
      </c>
      <c r="G3714" s="7" t="n">
        <v>0</v>
      </c>
      <c r="H3714" s="7" t="n">
        <v>129</v>
      </c>
      <c r="I3714" s="7" t="n">
        <v>0</v>
      </c>
      <c r="J3714" s="7" t="n">
        <v>0</v>
      </c>
      <c r="K3714" s="7" t="n">
        <v>0</v>
      </c>
      <c r="L3714" s="7" t="n">
        <v>0</v>
      </c>
      <c r="M3714" s="7" t="n">
        <v>0</v>
      </c>
      <c r="N3714" s="7" t="n">
        <v>0</v>
      </c>
      <c r="O3714" s="7" t="n">
        <v>0</v>
      </c>
      <c r="P3714" s="7" t="s">
        <v>21</v>
      </c>
      <c r="Q3714" s="7" t="s">
        <v>21</v>
      </c>
      <c r="R3714" s="7" t="n">
        <v>-1</v>
      </c>
      <c r="S3714" s="7" t="n">
        <v>0</v>
      </c>
      <c r="T3714" s="7" t="n">
        <v>0</v>
      </c>
      <c r="U3714" s="7" t="n">
        <v>0</v>
      </c>
      <c r="V3714" s="7" t="n">
        <v>0</v>
      </c>
    </row>
    <row r="3715" spans="1:22">
      <c r="A3715" t="s">
        <v>4</v>
      </c>
      <c r="B3715" s="4" t="s">
        <v>5</v>
      </c>
      <c r="C3715" s="4" t="s">
        <v>10</v>
      </c>
      <c r="D3715" s="4" t="s">
        <v>13</v>
      </c>
      <c r="E3715" s="4" t="s">
        <v>13</v>
      </c>
      <c r="F3715" s="4" t="s">
        <v>6</v>
      </c>
    </row>
    <row r="3716" spans="1:22">
      <c r="A3716" t="n">
        <v>40395</v>
      </c>
      <c r="B3716" s="18" t="n">
        <v>20</v>
      </c>
      <c r="C3716" s="7" t="n">
        <v>0</v>
      </c>
      <c r="D3716" s="7" t="n">
        <v>3</v>
      </c>
      <c r="E3716" s="7" t="n">
        <v>10</v>
      </c>
      <c r="F3716" s="7" t="s">
        <v>322</v>
      </c>
    </row>
    <row r="3717" spans="1:22">
      <c r="A3717" t="s">
        <v>4</v>
      </c>
      <c r="B3717" s="4" t="s">
        <v>5</v>
      </c>
      <c r="C3717" s="4" t="s">
        <v>10</v>
      </c>
    </row>
    <row r="3718" spans="1:22">
      <c r="A3718" t="n">
        <v>40413</v>
      </c>
      <c r="B3718" s="43" t="n">
        <v>16</v>
      </c>
      <c r="C3718" s="7" t="n">
        <v>0</v>
      </c>
    </row>
    <row r="3719" spans="1:22">
      <c r="A3719" t="s">
        <v>4</v>
      </c>
      <c r="B3719" s="4" t="s">
        <v>5</v>
      </c>
      <c r="C3719" s="4" t="s">
        <v>10</v>
      </c>
      <c r="D3719" s="4" t="s">
        <v>13</v>
      </c>
      <c r="E3719" s="4" t="s">
        <v>13</v>
      </c>
      <c r="F3719" s="4" t="s">
        <v>6</v>
      </c>
    </row>
    <row r="3720" spans="1:22">
      <c r="A3720" t="n">
        <v>40416</v>
      </c>
      <c r="B3720" s="18" t="n">
        <v>20</v>
      </c>
      <c r="C3720" s="7" t="n">
        <v>61489</v>
      </c>
      <c r="D3720" s="7" t="n">
        <v>3</v>
      </c>
      <c r="E3720" s="7" t="n">
        <v>10</v>
      </c>
      <c r="F3720" s="7" t="s">
        <v>322</v>
      </c>
    </row>
    <row r="3721" spans="1:22">
      <c r="A3721" t="s">
        <v>4</v>
      </c>
      <c r="B3721" s="4" t="s">
        <v>5</v>
      </c>
      <c r="C3721" s="4" t="s">
        <v>10</v>
      </c>
    </row>
    <row r="3722" spans="1:22">
      <c r="A3722" t="n">
        <v>40434</v>
      </c>
      <c r="B3722" s="43" t="n">
        <v>16</v>
      </c>
      <c r="C3722" s="7" t="n">
        <v>0</v>
      </c>
    </row>
    <row r="3723" spans="1:22">
      <c r="A3723" t="s">
        <v>4</v>
      </c>
      <c r="B3723" s="4" t="s">
        <v>5</v>
      </c>
      <c r="C3723" s="4" t="s">
        <v>10</v>
      </c>
      <c r="D3723" s="4" t="s">
        <v>13</v>
      </c>
      <c r="E3723" s="4" t="s">
        <v>13</v>
      </c>
      <c r="F3723" s="4" t="s">
        <v>6</v>
      </c>
    </row>
    <row r="3724" spans="1:22">
      <c r="A3724" t="n">
        <v>40437</v>
      </c>
      <c r="B3724" s="18" t="n">
        <v>20</v>
      </c>
      <c r="C3724" s="7" t="n">
        <v>61490</v>
      </c>
      <c r="D3724" s="7" t="n">
        <v>3</v>
      </c>
      <c r="E3724" s="7" t="n">
        <v>10</v>
      </c>
      <c r="F3724" s="7" t="s">
        <v>322</v>
      </c>
    </row>
    <row r="3725" spans="1:22">
      <c r="A3725" t="s">
        <v>4</v>
      </c>
      <c r="B3725" s="4" t="s">
        <v>5</v>
      </c>
      <c r="C3725" s="4" t="s">
        <v>10</v>
      </c>
    </row>
    <row r="3726" spans="1:22">
      <c r="A3726" t="n">
        <v>40455</v>
      </c>
      <c r="B3726" s="43" t="n">
        <v>16</v>
      </c>
      <c r="C3726" s="7" t="n">
        <v>0</v>
      </c>
    </row>
    <row r="3727" spans="1:22">
      <c r="A3727" t="s">
        <v>4</v>
      </c>
      <c r="B3727" s="4" t="s">
        <v>5</v>
      </c>
      <c r="C3727" s="4" t="s">
        <v>10</v>
      </c>
      <c r="D3727" s="4" t="s">
        <v>13</v>
      </c>
      <c r="E3727" s="4" t="s">
        <v>13</v>
      </c>
      <c r="F3727" s="4" t="s">
        <v>6</v>
      </c>
    </row>
    <row r="3728" spans="1:22">
      <c r="A3728" t="n">
        <v>40458</v>
      </c>
      <c r="B3728" s="18" t="n">
        <v>20</v>
      </c>
      <c r="C3728" s="7" t="n">
        <v>61488</v>
      </c>
      <c r="D3728" s="7" t="n">
        <v>3</v>
      </c>
      <c r="E3728" s="7" t="n">
        <v>10</v>
      </c>
      <c r="F3728" s="7" t="s">
        <v>322</v>
      </c>
    </row>
    <row r="3729" spans="1:22">
      <c r="A3729" t="s">
        <v>4</v>
      </c>
      <c r="B3729" s="4" t="s">
        <v>5</v>
      </c>
      <c r="C3729" s="4" t="s">
        <v>10</v>
      </c>
    </row>
    <row r="3730" spans="1:22">
      <c r="A3730" t="n">
        <v>40476</v>
      </c>
      <c r="B3730" s="43" t="n">
        <v>16</v>
      </c>
      <c r="C3730" s="7" t="n">
        <v>0</v>
      </c>
    </row>
    <row r="3731" spans="1:22">
      <c r="A3731" t="s">
        <v>4</v>
      </c>
      <c r="B3731" s="4" t="s">
        <v>5</v>
      </c>
      <c r="C3731" s="4" t="s">
        <v>10</v>
      </c>
      <c r="D3731" s="4" t="s">
        <v>13</v>
      </c>
      <c r="E3731" s="4" t="s">
        <v>13</v>
      </c>
      <c r="F3731" s="4" t="s">
        <v>6</v>
      </c>
    </row>
    <row r="3732" spans="1:22">
      <c r="A3732" t="n">
        <v>40479</v>
      </c>
      <c r="B3732" s="18" t="n">
        <v>20</v>
      </c>
      <c r="C3732" s="7" t="n">
        <v>7032</v>
      </c>
      <c r="D3732" s="7" t="n">
        <v>3</v>
      </c>
      <c r="E3732" s="7" t="n">
        <v>10</v>
      </c>
      <c r="F3732" s="7" t="s">
        <v>322</v>
      </c>
    </row>
    <row r="3733" spans="1:22">
      <c r="A3733" t="s">
        <v>4</v>
      </c>
      <c r="B3733" s="4" t="s">
        <v>5</v>
      </c>
      <c r="C3733" s="4" t="s">
        <v>10</v>
      </c>
    </row>
    <row r="3734" spans="1:22">
      <c r="A3734" t="n">
        <v>40497</v>
      </c>
      <c r="B3734" s="43" t="n">
        <v>16</v>
      </c>
      <c r="C3734" s="7" t="n">
        <v>0</v>
      </c>
    </row>
    <row r="3735" spans="1:22">
      <c r="A3735" t="s">
        <v>4</v>
      </c>
      <c r="B3735" s="4" t="s">
        <v>5</v>
      </c>
      <c r="C3735" s="4" t="s">
        <v>10</v>
      </c>
      <c r="D3735" s="4" t="s">
        <v>13</v>
      </c>
      <c r="E3735" s="4" t="s">
        <v>13</v>
      </c>
      <c r="F3735" s="4" t="s">
        <v>6</v>
      </c>
    </row>
    <row r="3736" spans="1:22">
      <c r="A3736" t="n">
        <v>40500</v>
      </c>
      <c r="B3736" s="18" t="n">
        <v>20</v>
      </c>
      <c r="C3736" s="7" t="n">
        <v>1609</v>
      </c>
      <c r="D3736" s="7" t="n">
        <v>3</v>
      </c>
      <c r="E3736" s="7" t="n">
        <v>10</v>
      </c>
      <c r="F3736" s="7" t="s">
        <v>322</v>
      </c>
    </row>
    <row r="3737" spans="1:22">
      <c r="A3737" t="s">
        <v>4</v>
      </c>
      <c r="B3737" s="4" t="s">
        <v>5</v>
      </c>
      <c r="C3737" s="4" t="s">
        <v>10</v>
      </c>
    </row>
    <row r="3738" spans="1:22">
      <c r="A3738" t="n">
        <v>40518</v>
      </c>
      <c r="B3738" s="43" t="n">
        <v>16</v>
      </c>
      <c r="C3738" s="7" t="n">
        <v>0</v>
      </c>
    </row>
    <row r="3739" spans="1:22">
      <c r="A3739" t="s">
        <v>4</v>
      </c>
      <c r="B3739" s="4" t="s">
        <v>5</v>
      </c>
      <c r="C3739" s="4" t="s">
        <v>10</v>
      </c>
      <c r="D3739" s="4" t="s">
        <v>13</v>
      </c>
      <c r="E3739" s="4" t="s">
        <v>13</v>
      </c>
      <c r="F3739" s="4" t="s">
        <v>6</v>
      </c>
    </row>
    <row r="3740" spans="1:22">
      <c r="A3740" t="n">
        <v>40521</v>
      </c>
      <c r="B3740" s="18" t="n">
        <v>20</v>
      </c>
      <c r="C3740" s="7" t="n">
        <v>7007</v>
      </c>
      <c r="D3740" s="7" t="n">
        <v>3</v>
      </c>
      <c r="E3740" s="7" t="n">
        <v>10</v>
      </c>
      <c r="F3740" s="7" t="s">
        <v>322</v>
      </c>
    </row>
    <row r="3741" spans="1:22">
      <c r="A3741" t="s">
        <v>4</v>
      </c>
      <c r="B3741" s="4" t="s">
        <v>5</v>
      </c>
      <c r="C3741" s="4" t="s">
        <v>10</v>
      </c>
    </row>
    <row r="3742" spans="1:22">
      <c r="A3742" t="n">
        <v>40539</v>
      </c>
      <c r="B3742" s="43" t="n">
        <v>16</v>
      </c>
      <c r="C3742" s="7" t="n">
        <v>0</v>
      </c>
    </row>
    <row r="3743" spans="1:22">
      <c r="A3743" t="s">
        <v>4</v>
      </c>
      <c r="B3743" s="4" t="s">
        <v>5</v>
      </c>
      <c r="C3743" s="4" t="s">
        <v>10</v>
      </c>
      <c r="D3743" s="4" t="s">
        <v>13</v>
      </c>
      <c r="E3743" s="4" t="s">
        <v>13</v>
      </c>
      <c r="F3743" s="4" t="s">
        <v>6</v>
      </c>
    </row>
    <row r="3744" spans="1:22">
      <c r="A3744" t="n">
        <v>40542</v>
      </c>
      <c r="B3744" s="18" t="n">
        <v>20</v>
      </c>
      <c r="C3744" s="7" t="n">
        <v>5300</v>
      </c>
      <c r="D3744" s="7" t="n">
        <v>3</v>
      </c>
      <c r="E3744" s="7" t="n">
        <v>10</v>
      </c>
      <c r="F3744" s="7" t="s">
        <v>322</v>
      </c>
    </row>
    <row r="3745" spans="1:6">
      <c r="A3745" t="s">
        <v>4</v>
      </c>
      <c r="B3745" s="4" t="s">
        <v>5</v>
      </c>
      <c r="C3745" s="4" t="s">
        <v>10</v>
      </c>
    </row>
    <row r="3746" spans="1:6">
      <c r="A3746" t="n">
        <v>40560</v>
      </c>
      <c r="B3746" s="43" t="n">
        <v>16</v>
      </c>
      <c r="C3746" s="7" t="n">
        <v>0</v>
      </c>
    </row>
    <row r="3747" spans="1:6">
      <c r="A3747" t="s">
        <v>4</v>
      </c>
      <c r="B3747" s="4" t="s">
        <v>5</v>
      </c>
      <c r="C3747" s="4" t="s">
        <v>10</v>
      </c>
      <c r="D3747" s="4" t="s">
        <v>13</v>
      </c>
      <c r="E3747" s="4" t="s">
        <v>13</v>
      </c>
      <c r="F3747" s="4" t="s">
        <v>6</v>
      </c>
    </row>
    <row r="3748" spans="1:6">
      <c r="A3748" t="n">
        <v>40563</v>
      </c>
      <c r="B3748" s="18" t="n">
        <v>20</v>
      </c>
      <c r="C3748" s="7" t="n">
        <v>1620</v>
      </c>
      <c r="D3748" s="7" t="n">
        <v>3</v>
      </c>
      <c r="E3748" s="7" t="n">
        <v>10</v>
      </c>
      <c r="F3748" s="7" t="s">
        <v>322</v>
      </c>
    </row>
    <row r="3749" spans="1:6">
      <c r="A3749" t="s">
        <v>4</v>
      </c>
      <c r="B3749" s="4" t="s">
        <v>5</v>
      </c>
      <c r="C3749" s="4" t="s">
        <v>10</v>
      </c>
    </row>
    <row r="3750" spans="1:6">
      <c r="A3750" t="n">
        <v>40581</v>
      </c>
      <c r="B3750" s="43" t="n">
        <v>16</v>
      </c>
      <c r="C3750" s="7" t="n">
        <v>0</v>
      </c>
    </row>
    <row r="3751" spans="1:6">
      <c r="A3751" t="s">
        <v>4</v>
      </c>
      <c r="B3751" s="4" t="s">
        <v>5</v>
      </c>
      <c r="C3751" s="4" t="s">
        <v>10</v>
      </c>
      <c r="D3751" s="4" t="s">
        <v>13</v>
      </c>
      <c r="E3751" s="4" t="s">
        <v>13</v>
      </c>
      <c r="F3751" s="4" t="s">
        <v>6</v>
      </c>
    </row>
    <row r="3752" spans="1:6">
      <c r="A3752" t="n">
        <v>40584</v>
      </c>
      <c r="B3752" s="18" t="n">
        <v>20</v>
      </c>
      <c r="C3752" s="7" t="n">
        <v>1621</v>
      </c>
      <c r="D3752" s="7" t="n">
        <v>3</v>
      </c>
      <c r="E3752" s="7" t="n">
        <v>10</v>
      </c>
      <c r="F3752" s="7" t="s">
        <v>322</v>
      </c>
    </row>
    <row r="3753" spans="1:6">
      <c r="A3753" t="s">
        <v>4</v>
      </c>
      <c r="B3753" s="4" t="s">
        <v>5</v>
      </c>
      <c r="C3753" s="4" t="s">
        <v>10</v>
      </c>
    </row>
    <row r="3754" spans="1:6">
      <c r="A3754" t="n">
        <v>40602</v>
      </c>
      <c r="B3754" s="43" t="n">
        <v>16</v>
      </c>
      <c r="C3754" s="7" t="n">
        <v>0</v>
      </c>
    </row>
    <row r="3755" spans="1:6">
      <c r="A3755" t="s">
        <v>4</v>
      </c>
      <c r="B3755" s="4" t="s">
        <v>5</v>
      </c>
      <c r="C3755" s="4" t="s">
        <v>10</v>
      </c>
      <c r="D3755" s="4" t="s">
        <v>13</v>
      </c>
      <c r="E3755" s="4" t="s">
        <v>13</v>
      </c>
      <c r="F3755" s="4" t="s">
        <v>6</v>
      </c>
    </row>
    <row r="3756" spans="1:6">
      <c r="A3756" t="n">
        <v>40605</v>
      </c>
      <c r="B3756" s="18" t="n">
        <v>20</v>
      </c>
      <c r="C3756" s="7" t="n">
        <v>1560</v>
      </c>
      <c r="D3756" s="7" t="n">
        <v>3</v>
      </c>
      <c r="E3756" s="7" t="n">
        <v>10</v>
      </c>
      <c r="F3756" s="7" t="s">
        <v>322</v>
      </c>
    </row>
    <row r="3757" spans="1:6">
      <c r="A3757" t="s">
        <v>4</v>
      </c>
      <c r="B3757" s="4" t="s">
        <v>5</v>
      </c>
      <c r="C3757" s="4" t="s">
        <v>10</v>
      </c>
    </row>
    <row r="3758" spans="1:6">
      <c r="A3758" t="n">
        <v>40623</v>
      </c>
      <c r="B3758" s="43" t="n">
        <v>16</v>
      </c>
      <c r="C3758" s="7" t="n">
        <v>0</v>
      </c>
    </row>
    <row r="3759" spans="1:6">
      <c r="A3759" t="s">
        <v>4</v>
      </c>
      <c r="B3759" s="4" t="s">
        <v>5</v>
      </c>
      <c r="C3759" s="4" t="s">
        <v>10</v>
      </c>
      <c r="D3759" s="4" t="s">
        <v>13</v>
      </c>
      <c r="E3759" s="4" t="s">
        <v>13</v>
      </c>
      <c r="F3759" s="4" t="s">
        <v>6</v>
      </c>
    </row>
    <row r="3760" spans="1:6">
      <c r="A3760" t="n">
        <v>40626</v>
      </c>
      <c r="B3760" s="18" t="n">
        <v>20</v>
      </c>
      <c r="C3760" s="7" t="n">
        <v>1561</v>
      </c>
      <c r="D3760" s="7" t="n">
        <v>3</v>
      </c>
      <c r="E3760" s="7" t="n">
        <v>10</v>
      </c>
      <c r="F3760" s="7" t="s">
        <v>322</v>
      </c>
    </row>
    <row r="3761" spans="1:6">
      <c r="A3761" t="s">
        <v>4</v>
      </c>
      <c r="B3761" s="4" t="s">
        <v>5</v>
      </c>
      <c r="C3761" s="4" t="s">
        <v>10</v>
      </c>
    </row>
    <row r="3762" spans="1:6">
      <c r="A3762" t="n">
        <v>40644</v>
      </c>
      <c r="B3762" s="43" t="n">
        <v>16</v>
      </c>
      <c r="C3762" s="7" t="n">
        <v>0</v>
      </c>
    </row>
    <row r="3763" spans="1:6">
      <c r="A3763" t="s">
        <v>4</v>
      </c>
      <c r="B3763" s="4" t="s">
        <v>5</v>
      </c>
      <c r="C3763" s="4" t="s">
        <v>10</v>
      </c>
      <c r="D3763" s="4" t="s">
        <v>13</v>
      </c>
      <c r="E3763" s="4" t="s">
        <v>13</v>
      </c>
      <c r="F3763" s="4" t="s">
        <v>6</v>
      </c>
    </row>
    <row r="3764" spans="1:6">
      <c r="A3764" t="n">
        <v>40647</v>
      </c>
      <c r="B3764" s="18" t="n">
        <v>20</v>
      </c>
      <c r="C3764" s="7" t="n">
        <v>1562</v>
      </c>
      <c r="D3764" s="7" t="n">
        <v>3</v>
      </c>
      <c r="E3764" s="7" t="n">
        <v>10</v>
      </c>
      <c r="F3764" s="7" t="s">
        <v>322</v>
      </c>
    </row>
    <row r="3765" spans="1:6">
      <c r="A3765" t="s">
        <v>4</v>
      </c>
      <c r="B3765" s="4" t="s">
        <v>5</v>
      </c>
      <c r="C3765" s="4" t="s">
        <v>10</v>
      </c>
    </row>
    <row r="3766" spans="1:6">
      <c r="A3766" t="n">
        <v>40665</v>
      </c>
      <c r="B3766" s="43" t="n">
        <v>16</v>
      </c>
      <c r="C3766" s="7" t="n">
        <v>0</v>
      </c>
    </row>
    <row r="3767" spans="1:6">
      <c r="A3767" t="s">
        <v>4</v>
      </c>
      <c r="B3767" s="4" t="s">
        <v>5</v>
      </c>
      <c r="C3767" s="4" t="s">
        <v>10</v>
      </c>
      <c r="D3767" s="4" t="s">
        <v>13</v>
      </c>
      <c r="E3767" s="4" t="s">
        <v>13</v>
      </c>
      <c r="F3767" s="4" t="s">
        <v>6</v>
      </c>
    </row>
    <row r="3768" spans="1:6">
      <c r="A3768" t="n">
        <v>40668</v>
      </c>
      <c r="B3768" s="18" t="n">
        <v>20</v>
      </c>
      <c r="C3768" s="7" t="n">
        <v>1563</v>
      </c>
      <c r="D3768" s="7" t="n">
        <v>3</v>
      </c>
      <c r="E3768" s="7" t="n">
        <v>10</v>
      </c>
      <c r="F3768" s="7" t="s">
        <v>322</v>
      </c>
    </row>
    <row r="3769" spans="1:6">
      <c r="A3769" t="s">
        <v>4</v>
      </c>
      <c r="B3769" s="4" t="s">
        <v>5</v>
      </c>
      <c r="C3769" s="4" t="s">
        <v>10</v>
      </c>
    </row>
    <row r="3770" spans="1:6">
      <c r="A3770" t="n">
        <v>40686</v>
      </c>
      <c r="B3770" s="43" t="n">
        <v>16</v>
      </c>
      <c r="C3770" s="7" t="n">
        <v>0</v>
      </c>
    </row>
    <row r="3771" spans="1:6">
      <c r="A3771" t="s">
        <v>4</v>
      </c>
      <c r="B3771" s="4" t="s">
        <v>5</v>
      </c>
      <c r="C3771" s="4" t="s">
        <v>10</v>
      </c>
      <c r="D3771" s="4" t="s">
        <v>13</v>
      </c>
      <c r="E3771" s="4" t="s">
        <v>13</v>
      </c>
      <c r="F3771" s="4" t="s">
        <v>6</v>
      </c>
    </row>
    <row r="3772" spans="1:6">
      <c r="A3772" t="n">
        <v>40689</v>
      </c>
      <c r="B3772" s="18" t="n">
        <v>20</v>
      </c>
      <c r="C3772" s="7" t="n">
        <v>1564</v>
      </c>
      <c r="D3772" s="7" t="n">
        <v>3</v>
      </c>
      <c r="E3772" s="7" t="n">
        <v>10</v>
      </c>
      <c r="F3772" s="7" t="s">
        <v>322</v>
      </c>
    </row>
    <row r="3773" spans="1:6">
      <c r="A3773" t="s">
        <v>4</v>
      </c>
      <c r="B3773" s="4" t="s">
        <v>5</v>
      </c>
      <c r="C3773" s="4" t="s">
        <v>10</v>
      </c>
    </row>
    <row r="3774" spans="1:6">
      <c r="A3774" t="n">
        <v>40707</v>
      </c>
      <c r="B3774" s="43" t="n">
        <v>16</v>
      </c>
      <c r="C3774" s="7" t="n">
        <v>0</v>
      </c>
    </row>
    <row r="3775" spans="1:6">
      <c r="A3775" t="s">
        <v>4</v>
      </c>
      <c r="B3775" s="4" t="s">
        <v>5</v>
      </c>
      <c r="C3775" s="4" t="s">
        <v>10</v>
      </c>
      <c r="D3775" s="4" t="s">
        <v>13</v>
      </c>
      <c r="E3775" s="4" t="s">
        <v>13</v>
      </c>
      <c r="F3775" s="4" t="s">
        <v>6</v>
      </c>
    </row>
    <row r="3776" spans="1:6">
      <c r="A3776" t="n">
        <v>40710</v>
      </c>
      <c r="B3776" s="18" t="n">
        <v>20</v>
      </c>
      <c r="C3776" s="7" t="n">
        <v>1640</v>
      </c>
      <c r="D3776" s="7" t="n">
        <v>3</v>
      </c>
      <c r="E3776" s="7" t="n">
        <v>10</v>
      </c>
      <c r="F3776" s="7" t="s">
        <v>322</v>
      </c>
    </row>
    <row r="3777" spans="1:6">
      <c r="A3777" t="s">
        <v>4</v>
      </c>
      <c r="B3777" s="4" t="s">
        <v>5</v>
      </c>
      <c r="C3777" s="4" t="s">
        <v>10</v>
      </c>
    </row>
    <row r="3778" spans="1:6">
      <c r="A3778" t="n">
        <v>40728</v>
      </c>
      <c r="B3778" s="43" t="n">
        <v>16</v>
      </c>
      <c r="C3778" s="7" t="n">
        <v>0</v>
      </c>
    </row>
    <row r="3779" spans="1:6">
      <c r="A3779" t="s">
        <v>4</v>
      </c>
      <c r="B3779" s="4" t="s">
        <v>5</v>
      </c>
      <c r="C3779" s="4" t="s">
        <v>10</v>
      </c>
      <c r="D3779" s="4" t="s">
        <v>13</v>
      </c>
      <c r="E3779" s="4" t="s">
        <v>13</v>
      </c>
      <c r="F3779" s="4" t="s">
        <v>6</v>
      </c>
    </row>
    <row r="3780" spans="1:6">
      <c r="A3780" t="n">
        <v>40731</v>
      </c>
      <c r="B3780" s="18" t="n">
        <v>20</v>
      </c>
      <c r="C3780" s="7" t="n">
        <v>1641</v>
      </c>
      <c r="D3780" s="7" t="n">
        <v>3</v>
      </c>
      <c r="E3780" s="7" t="n">
        <v>10</v>
      </c>
      <c r="F3780" s="7" t="s">
        <v>322</v>
      </c>
    </row>
    <row r="3781" spans="1:6">
      <c r="A3781" t="s">
        <v>4</v>
      </c>
      <c r="B3781" s="4" t="s">
        <v>5</v>
      </c>
      <c r="C3781" s="4" t="s">
        <v>10</v>
      </c>
    </row>
    <row r="3782" spans="1:6">
      <c r="A3782" t="n">
        <v>40749</v>
      </c>
      <c r="B3782" s="43" t="n">
        <v>16</v>
      </c>
      <c r="C3782" s="7" t="n">
        <v>0</v>
      </c>
    </row>
    <row r="3783" spans="1:6">
      <c r="A3783" t="s">
        <v>4</v>
      </c>
      <c r="B3783" s="4" t="s">
        <v>5</v>
      </c>
      <c r="C3783" s="4" t="s">
        <v>10</v>
      </c>
      <c r="D3783" s="4" t="s">
        <v>13</v>
      </c>
      <c r="E3783" s="4" t="s">
        <v>13</v>
      </c>
      <c r="F3783" s="4" t="s">
        <v>6</v>
      </c>
    </row>
    <row r="3784" spans="1:6">
      <c r="A3784" t="n">
        <v>40752</v>
      </c>
      <c r="B3784" s="18" t="n">
        <v>20</v>
      </c>
      <c r="C3784" s="7" t="n">
        <v>1642</v>
      </c>
      <c r="D3784" s="7" t="n">
        <v>3</v>
      </c>
      <c r="E3784" s="7" t="n">
        <v>10</v>
      </c>
      <c r="F3784" s="7" t="s">
        <v>322</v>
      </c>
    </row>
    <row r="3785" spans="1:6">
      <c r="A3785" t="s">
        <v>4</v>
      </c>
      <c r="B3785" s="4" t="s">
        <v>5</v>
      </c>
      <c r="C3785" s="4" t="s">
        <v>10</v>
      </c>
    </row>
    <row r="3786" spans="1:6">
      <c r="A3786" t="n">
        <v>40770</v>
      </c>
      <c r="B3786" s="43" t="n">
        <v>16</v>
      </c>
      <c r="C3786" s="7" t="n">
        <v>0</v>
      </c>
    </row>
    <row r="3787" spans="1:6">
      <c r="A3787" t="s">
        <v>4</v>
      </c>
      <c r="B3787" s="4" t="s">
        <v>5</v>
      </c>
      <c r="C3787" s="4" t="s">
        <v>10</v>
      </c>
      <c r="D3787" s="4" t="s">
        <v>13</v>
      </c>
      <c r="E3787" s="4" t="s">
        <v>13</v>
      </c>
      <c r="F3787" s="4" t="s">
        <v>6</v>
      </c>
    </row>
    <row r="3788" spans="1:6">
      <c r="A3788" t="n">
        <v>40773</v>
      </c>
      <c r="B3788" s="18" t="n">
        <v>20</v>
      </c>
      <c r="C3788" s="7" t="n">
        <v>1650</v>
      </c>
      <c r="D3788" s="7" t="n">
        <v>3</v>
      </c>
      <c r="E3788" s="7" t="n">
        <v>10</v>
      </c>
      <c r="F3788" s="7" t="s">
        <v>322</v>
      </c>
    </row>
    <row r="3789" spans="1:6">
      <c r="A3789" t="s">
        <v>4</v>
      </c>
      <c r="B3789" s="4" t="s">
        <v>5</v>
      </c>
      <c r="C3789" s="4" t="s">
        <v>10</v>
      </c>
    </row>
    <row r="3790" spans="1:6">
      <c r="A3790" t="n">
        <v>40791</v>
      </c>
      <c r="B3790" s="43" t="n">
        <v>16</v>
      </c>
      <c r="C3790" s="7" t="n">
        <v>0</v>
      </c>
    </row>
    <row r="3791" spans="1:6">
      <c r="A3791" t="s">
        <v>4</v>
      </c>
      <c r="B3791" s="4" t="s">
        <v>5</v>
      </c>
      <c r="C3791" s="4" t="s">
        <v>10</v>
      </c>
      <c r="D3791" s="4" t="s">
        <v>13</v>
      </c>
      <c r="E3791" s="4" t="s">
        <v>13</v>
      </c>
      <c r="F3791" s="4" t="s">
        <v>6</v>
      </c>
    </row>
    <row r="3792" spans="1:6">
      <c r="A3792" t="n">
        <v>40794</v>
      </c>
      <c r="B3792" s="18" t="n">
        <v>20</v>
      </c>
      <c r="C3792" s="7" t="n">
        <v>1651</v>
      </c>
      <c r="D3792" s="7" t="n">
        <v>3</v>
      </c>
      <c r="E3792" s="7" t="n">
        <v>10</v>
      </c>
      <c r="F3792" s="7" t="s">
        <v>322</v>
      </c>
    </row>
    <row r="3793" spans="1:6">
      <c r="A3793" t="s">
        <v>4</v>
      </c>
      <c r="B3793" s="4" t="s">
        <v>5</v>
      </c>
      <c r="C3793" s="4" t="s">
        <v>10</v>
      </c>
    </row>
    <row r="3794" spans="1:6">
      <c r="A3794" t="n">
        <v>40812</v>
      </c>
      <c r="B3794" s="43" t="n">
        <v>16</v>
      </c>
      <c r="C3794" s="7" t="n">
        <v>0</v>
      </c>
    </row>
    <row r="3795" spans="1:6">
      <c r="A3795" t="s">
        <v>4</v>
      </c>
      <c r="B3795" s="4" t="s">
        <v>5</v>
      </c>
      <c r="C3795" s="4" t="s">
        <v>10</v>
      </c>
      <c r="D3795" s="4" t="s">
        <v>13</v>
      </c>
      <c r="E3795" s="4" t="s">
        <v>13</v>
      </c>
      <c r="F3795" s="4" t="s">
        <v>6</v>
      </c>
    </row>
    <row r="3796" spans="1:6">
      <c r="A3796" t="n">
        <v>40815</v>
      </c>
      <c r="B3796" s="18" t="n">
        <v>20</v>
      </c>
      <c r="C3796" s="7" t="n">
        <v>1652</v>
      </c>
      <c r="D3796" s="7" t="n">
        <v>3</v>
      </c>
      <c r="E3796" s="7" t="n">
        <v>10</v>
      </c>
      <c r="F3796" s="7" t="s">
        <v>322</v>
      </c>
    </row>
    <row r="3797" spans="1:6">
      <c r="A3797" t="s">
        <v>4</v>
      </c>
      <c r="B3797" s="4" t="s">
        <v>5</v>
      </c>
      <c r="C3797" s="4" t="s">
        <v>10</v>
      </c>
    </row>
    <row r="3798" spans="1:6">
      <c r="A3798" t="n">
        <v>40833</v>
      </c>
      <c r="B3798" s="43" t="n">
        <v>16</v>
      </c>
      <c r="C3798" s="7" t="n">
        <v>0</v>
      </c>
    </row>
    <row r="3799" spans="1:6">
      <c r="A3799" t="s">
        <v>4</v>
      </c>
      <c r="B3799" s="4" t="s">
        <v>5</v>
      </c>
      <c r="C3799" s="4" t="s">
        <v>10</v>
      </c>
      <c r="D3799" s="4" t="s">
        <v>13</v>
      </c>
      <c r="E3799" s="4" t="s">
        <v>13</v>
      </c>
      <c r="F3799" s="4" t="s">
        <v>6</v>
      </c>
    </row>
    <row r="3800" spans="1:6">
      <c r="A3800" t="n">
        <v>40836</v>
      </c>
      <c r="B3800" s="18" t="n">
        <v>20</v>
      </c>
      <c r="C3800" s="7" t="n">
        <v>1653</v>
      </c>
      <c r="D3800" s="7" t="n">
        <v>3</v>
      </c>
      <c r="E3800" s="7" t="n">
        <v>10</v>
      </c>
      <c r="F3800" s="7" t="s">
        <v>322</v>
      </c>
    </row>
    <row r="3801" spans="1:6">
      <c r="A3801" t="s">
        <v>4</v>
      </c>
      <c r="B3801" s="4" t="s">
        <v>5</v>
      </c>
      <c r="C3801" s="4" t="s">
        <v>10</v>
      </c>
    </row>
    <row r="3802" spans="1:6">
      <c r="A3802" t="n">
        <v>40854</v>
      </c>
      <c r="B3802" s="43" t="n">
        <v>16</v>
      </c>
      <c r="C3802" s="7" t="n">
        <v>0</v>
      </c>
    </row>
    <row r="3803" spans="1:6">
      <c r="A3803" t="s">
        <v>4</v>
      </c>
      <c r="B3803" s="4" t="s">
        <v>5</v>
      </c>
      <c r="C3803" s="4" t="s">
        <v>10</v>
      </c>
      <c r="D3803" s="4" t="s">
        <v>13</v>
      </c>
      <c r="E3803" s="4" t="s">
        <v>13</v>
      </c>
      <c r="F3803" s="4" t="s">
        <v>6</v>
      </c>
    </row>
    <row r="3804" spans="1:6">
      <c r="A3804" t="n">
        <v>40857</v>
      </c>
      <c r="B3804" s="18" t="n">
        <v>20</v>
      </c>
      <c r="C3804" s="7" t="n">
        <v>1600</v>
      </c>
      <c r="D3804" s="7" t="n">
        <v>3</v>
      </c>
      <c r="E3804" s="7" t="n">
        <v>10</v>
      </c>
      <c r="F3804" s="7" t="s">
        <v>322</v>
      </c>
    </row>
    <row r="3805" spans="1:6">
      <c r="A3805" t="s">
        <v>4</v>
      </c>
      <c r="B3805" s="4" t="s">
        <v>5</v>
      </c>
      <c r="C3805" s="4" t="s">
        <v>10</v>
      </c>
    </row>
    <row r="3806" spans="1:6">
      <c r="A3806" t="n">
        <v>40875</v>
      </c>
      <c r="B3806" s="43" t="n">
        <v>16</v>
      </c>
      <c r="C3806" s="7" t="n">
        <v>0</v>
      </c>
    </row>
    <row r="3807" spans="1:6">
      <c r="A3807" t="s">
        <v>4</v>
      </c>
      <c r="B3807" s="4" t="s">
        <v>5</v>
      </c>
      <c r="C3807" s="4" t="s">
        <v>10</v>
      </c>
      <c r="D3807" s="4" t="s">
        <v>13</v>
      </c>
      <c r="E3807" s="4" t="s">
        <v>13</v>
      </c>
      <c r="F3807" s="4" t="s">
        <v>6</v>
      </c>
    </row>
    <row r="3808" spans="1:6">
      <c r="A3808" t="n">
        <v>40878</v>
      </c>
      <c r="B3808" s="18" t="n">
        <v>20</v>
      </c>
      <c r="C3808" s="7" t="n">
        <v>1601</v>
      </c>
      <c r="D3808" s="7" t="n">
        <v>3</v>
      </c>
      <c r="E3808" s="7" t="n">
        <v>10</v>
      </c>
      <c r="F3808" s="7" t="s">
        <v>322</v>
      </c>
    </row>
    <row r="3809" spans="1:6">
      <c r="A3809" t="s">
        <v>4</v>
      </c>
      <c r="B3809" s="4" t="s">
        <v>5</v>
      </c>
      <c r="C3809" s="4" t="s">
        <v>10</v>
      </c>
    </row>
    <row r="3810" spans="1:6">
      <c r="A3810" t="n">
        <v>40896</v>
      </c>
      <c r="B3810" s="43" t="n">
        <v>16</v>
      </c>
      <c r="C3810" s="7" t="n">
        <v>0</v>
      </c>
    </row>
    <row r="3811" spans="1:6">
      <c r="A3811" t="s">
        <v>4</v>
      </c>
      <c r="B3811" s="4" t="s">
        <v>5</v>
      </c>
      <c r="C3811" s="4" t="s">
        <v>10</v>
      </c>
      <c r="D3811" s="4" t="s">
        <v>13</v>
      </c>
      <c r="E3811" s="4" t="s">
        <v>13</v>
      </c>
      <c r="F3811" s="4" t="s">
        <v>6</v>
      </c>
    </row>
    <row r="3812" spans="1:6">
      <c r="A3812" t="n">
        <v>40899</v>
      </c>
      <c r="B3812" s="18" t="n">
        <v>20</v>
      </c>
      <c r="C3812" s="7" t="n">
        <v>1602</v>
      </c>
      <c r="D3812" s="7" t="n">
        <v>3</v>
      </c>
      <c r="E3812" s="7" t="n">
        <v>10</v>
      </c>
      <c r="F3812" s="7" t="s">
        <v>322</v>
      </c>
    </row>
    <row r="3813" spans="1:6">
      <c r="A3813" t="s">
        <v>4</v>
      </c>
      <c r="B3813" s="4" t="s">
        <v>5</v>
      </c>
      <c r="C3813" s="4" t="s">
        <v>10</v>
      </c>
    </row>
    <row r="3814" spans="1:6">
      <c r="A3814" t="n">
        <v>40917</v>
      </c>
      <c r="B3814" s="43" t="n">
        <v>16</v>
      </c>
      <c r="C3814" s="7" t="n">
        <v>0</v>
      </c>
    </row>
    <row r="3815" spans="1:6">
      <c r="A3815" t="s">
        <v>4</v>
      </c>
      <c r="B3815" s="4" t="s">
        <v>5</v>
      </c>
      <c r="C3815" s="4" t="s">
        <v>10</v>
      </c>
      <c r="D3815" s="4" t="s">
        <v>13</v>
      </c>
      <c r="E3815" s="4" t="s">
        <v>13</v>
      </c>
      <c r="F3815" s="4" t="s">
        <v>6</v>
      </c>
    </row>
    <row r="3816" spans="1:6">
      <c r="A3816" t="n">
        <v>40920</v>
      </c>
      <c r="B3816" s="18" t="n">
        <v>20</v>
      </c>
      <c r="C3816" s="7" t="n">
        <v>1603</v>
      </c>
      <c r="D3816" s="7" t="n">
        <v>3</v>
      </c>
      <c r="E3816" s="7" t="n">
        <v>10</v>
      </c>
      <c r="F3816" s="7" t="s">
        <v>322</v>
      </c>
    </row>
    <row r="3817" spans="1:6">
      <c r="A3817" t="s">
        <v>4</v>
      </c>
      <c r="B3817" s="4" t="s">
        <v>5</v>
      </c>
      <c r="C3817" s="4" t="s">
        <v>10</v>
      </c>
    </row>
    <row r="3818" spans="1:6">
      <c r="A3818" t="n">
        <v>40938</v>
      </c>
      <c r="B3818" s="43" t="n">
        <v>16</v>
      </c>
      <c r="C3818" s="7" t="n">
        <v>0</v>
      </c>
    </row>
    <row r="3819" spans="1:6">
      <c r="A3819" t="s">
        <v>4</v>
      </c>
      <c r="B3819" s="4" t="s">
        <v>5</v>
      </c>
      <c r="C3819" s="4" t="s">
        <v>10</v>
      </c>
      <c r="D3819" s="4" t="s">
        <v>13</v>
      </c>
      <c r="E3819" s="4" t="s">
        <v>13</v>
      </c>
      <c r="F3819" s="4" t="s">
        <v>6</v>
      </c>
    </row>
    <row r="3820" spans="1:6">
      <c r="A3820" t="n">
        <v>40941</v>
      </c>
      <c r="B3820" s="18" t="n">
        <v>20</v>
      </c>
      <c r="C3820" s="7" t="n">
        <v>1604</v>
      </c>
      <c r="D3820" s="7" t="n">
        <v>3</v>
      </c>
      <c r="E3820" s="7" t="n">
        <v>10</v>
      </c>
      <c r="F3820" s="7" t="s">
        <v>322</v>
      </c>
    </row>
    <row r="3821" spans="1:6">
      <c r="A3821" t="s">
        <v>4</v>
      </c>
      <c r="B3821" s="4" t="s">
        <v>5</v>
      </c>
      <c r="C3821" s="4" t="s">
        <v>10</v>
      </c>
    </row>
    <row r="3822" spans="1:6">
      <c r="A3822" t="n">
        <v>40959</v>
      </c>
      <c r="B3822" s="43" t="n">
        <v>16</v>
      </c>
      <c r="C3822" s="7" t="n">
        <v>0</v>
      </c>
    </row>
    <row r="3823" spans="1:6">
      <c r="A3823" t="s">
        <v>4</v>
      </c>
      <c r="B3823" s="4" t="s">
        <v>5</v>
      </c>
      <c r="C3823" s="4" t="s">
        <v>10</v>
      </c>
      <c r="D3823" s="4" t="s">
        <v>13</v>
      </c>
      <c r="E3823" s="4" t="s">
        <v>13</v>
      </c>
      <c r="F3823" s="4" t="s">
        <v>6</v>
      </c>
    </row>
    <row r="3824" spans="1:6">
      <c r="A3824" t="n">
        <v>40962</v>
      </c>
      <c r="B3824" s="18" t="n">
        <v>20</v>
      </c>
      <c r="C3824" s="7" t="n">
        <v>1590</v>
      </c>
      <c r="D3824" s="7" t="n">
        <v>3</v>
      </c>
      <c r="E3824" s="7" t="n">
        <v>10</v>
      </c>
      <c r="F3824" s="7" t="s">
        <v>322</v>
      </c>
    </row>
    <row r="3825" spans="1:6">
      <c r="A3825" t="s">
        <v>4</v>
      </c>
      <c r="B3825" s="4" t="s">
        <v>5</v>
      </c>
      <c r="C3825" s="4" t="s">
        <v>10</v>
      </c>
    </row>
    <row r="3826" spans="1:6">
      <c r="A3826" t="n">
        <v>40980</v>
      </c>
      <c r="B3826" s="43" t="n">
        <v>16</v>
      </c>
      <c r="C3826" s="7" t="n">
        <v>0</v>
      </c>
    </row>
    <row r="3827" spans="1:6">
      <c r="A3827" t="s">
        <v>4</v>
      </c>
      <c r="B3827" s="4" t="s">
        <v>5</v>
      </c>
      <c r="C3827" s="4" t="s">
        <v>6</v>
      </c>
      <c r="D3827" s="4" t="s">
        <v>10</v>
      </c>
    </row>
    <row r="3828" spans="1:6">
      <c r="A3828" t="n">
        <v>40983</v>
      </c>
      <c r="B3828" s="77" t="n">
        <v>29</v>
      </c>
      <c r="C3828" s="7" t="s">
        <v>432</v>
      </c>
      <c r="D3828" s="7" t="n">
        <v>1560</v>
      </c>
    </row>
    <row r="3829" spans="1:6">
      <c r="A3829" t="s">
        <v>4</v>
      </c>
      <c r="B3829" s="4" t="s">
        <v>5</v>
      </c>
      <c r="C3829" s="4" t="s">
        <v>6</v>
      </c>
      <c r="D3829" s="4" t="s">
        <v>10</v>
      </c>
    </row>
    <row r="3830" spans="1:6">
      <c r="A3830" t="n">
        <v>41018</v>
      </c>
      <c r="B3830" s="77" t="n">
        <v>29</v>
      </c>
      <c r="C3830" s="7" t="s">
        <v>433</v>
      </c>
      <c r="D3830" s="7" t="n">
        <v>1561</v>
      </c>
    </row>
    <row r="3831" spans="1:6">
      <c r="A3831" t="s">
        <v>4</v>
      </c>
      <c r="B3831" s="4" t="s">
        <v>5</v>
      </c>
      <c r="C3831" s="4" t="s">
        <v>6</v>
      </c>
      <c r="D3831" s="4" t="s">
        <v>10</v>
      </c>
    </row>
    <row r="3832" spans="1:6">
      <c r="A3832" t="n">
        <v>41035</v>
      </c>
      <c r="B3832" s="77" t="n">
        <v>29</v>
      </c>
      <c r="C3832" s="7" t="s">
        <v>433</v>
      </c>
      <c r="D3832" s="7" t="n">
        <v>1562</v>
      </c>
    </row>
    <row r="3833" spans="1:6">
      <c r="A3833" t="s">
        <v>4</v>
      </c>
      <c r="B3833" s="4" t="s">
        <v>5</v>
      </c>
      <c r="C3833" s="4" t="s">
        <v>6</v>
      </c>
      <c r="D3833" s="4" t="s">
        <v>10</v>
      </c>
    </row>
    <row r="3834" spans="1:6">
      <c r="A3834" t="n">
        <v>41052</v>
      </c>
      <c r="B3834" s="77" t="n">
        <v>29</v>
      </c>
      <c r="C3834" s="7" t="s">
        <v>433</v>
      </c>
      <c r="D3834" s="7" t="n">
        <v>1563</v>
      </c>
    </row>
    <row r="3835" spans="1:6">
      <c r="A3835" t="s">
        <v>4</v>
      </c>
      <c r="B3835" s="4" t="s">
        <v>5</v>
      </c>
      <c r="C3835" s="4" t="s">
        <v>6</v>
      </c>
      <c r="D3835" s="4" t="s">
        <v>10</v>
      </c>
    </row>
    <row r="3836" spans="1:6">
      <c r="A3836" t="n">
        <v>41069</v>
      </c>
      <c r="B3836" s="77" t="n">
        <v>29</v>
      </c>
      <c r="C3836" s="7" t="s">
        <v>433</v>
      </c>
      <c r="D3836" s="7" t="n">
        <v>1564</v>
      </c>
    </row>
    <row r="3837" spans="1:6">
      <c r="A3837" t="s">
        <v>4</v>
      </c>
      <c r="B3837" s="4" t="s">
        <v>5</v>
      </c>
      <c r="C3837" s="4" t="s">
        <v>6</v>
      </c>
      <c r="D3837" s="4" t="s">
        <v>10</v>
      </c>
    </row>
    <row r="3838" spans="1:6">
      <c r="A3838" t="n">
        <v>41086</v>
      </c>
      <c r="B3838" s="77" t="n">
        <v>29</v>
      </c>
      <c r="C3838" s="7" t="s">
        <v>434</v>
      </c>
      <c r="D3838" s="7" t="n">
        <v>7007</v>
      </c>
    </row>
    <row r="3839" spans="1:6">
      <c r="A3839" t="s">
        <v>4</v>
      </c>
      <c r="B3839" s="4" t="s">
        <v>5</v>
      </c>
      <c r="C3839" s="4" t="s">
        <v>13</v>
      </c>
      <c r="D3839" s="4" t="s">
        <v>13</v>
      </c>
      <c r="E3839" s="4" t="s">
        <v>13</v>
      </c>
      <c r="F3839" s="4" t="s">
        <v>13</v>
      </c>
    </row>
    <row r="3840" spans="1:6">
      <c r="A3840" t="n">
        <v>41114</v>
      </c>
      <c r="B3840" s="9" t="n">
        <v>14</v>
      </c>
      <c r="C3840" s="7" t="n">
        <v>0</v>
      </c>
      <c r="D3840" s="7" t="n">
        <v>1</v>
      </c>
      <c r="E3840" s="7" t="n">
        <v>0</v>
      </c>
      <c r="F3840" s="7" t="n">
        <v>0</v>
      </c>
    </row>
    <row r="3841" spans="1:6">
      <c r="A3841" t="s">
        <v>4</v>
      </c>
      <c r="B3841" s="4" t="s">
        <v>5</v>
      </c>
      <c r="C3841" s="4" t="s">
        <v>10</v>
      </c>
    </row>
    <row r="3842" spans="1:6">
      <c r="A3842" t="n">
        <v>41119</v>
      </c>
      <c r="B3842" s="15" t="n">
        <v>13</v>
      </c>
      <c r="C3842" s="7" t="n">
        <v>7</v>
      </c>
    </row>
    <row r="3843" spans="1:6">
      <c r="A3843" t="s">
        <v>4</v>
      </c>
      <c r="B3843" s="4" t="s">
        <v>5</v>
      </c>
      <c r="C3843" s="4" t="s">
        <v>10</v>
      </c>
    </row>
    <row r="3844" spans="1:6">
      <c r="A3844" t="n">
        <v>41122</v>
      </c>
      <c r="B3844" s="15" t="n">
        <v>13</v>
      </c>
      <c r="C3844" s="7" t="n">
        <v>8</v>
      </c>
    </row>
    <row r="3845" spans="1:6">
      <c r="A3845" t="s">
        <v>4</v>
      </c>
      <c r="B3845" s="4" t="s">
        <v>5</v>
      </c>
      <c r="C3845" s="4" t="s">
        <v>10</v>
      </c>
    </row>
    <row r="3846" spans="1:6">
      <c r="A3846" t="n">
        <v>41125</v>
      </c>
      <c r="B3846" s="15" t="n">
        <v>13</v>
      </c>
      <c r="C3846" s="7" t="n">
        <v>9</v>
      </c>
    </row>
    <row r="3847" spans="1:6">
      <c r="A3847" t="s">
        <v>4</v>
      </c>
      <c r="B3847" s="4" t="s">
        <v>5</v>
      </c>
      <c r="C3847" s="4" t="s">
        <v>10</v>
      </c>
      <c r="D3847" s="4" t="s">
        <v>13</v>
      </c>
    </row>
    <row r="3848" spans="1:6">
      <c r="A3848" t="n">
        <v>41128</v>
      </c>
      <c r="B3848" s="59" t="n">
        <v>21</v>
      </c>
      <c r="C3848" s="7" t="n">
        <v>65533</v>
      </c>
      <c r="D3848" s="7" t="n">
        <v>1</v>
      </c>
    </row>
    <row r="3849" spans="1:6">
      <c r="A3849" t="s">
        <v>4</v>
      </c>
      <c r="B3849" s="4" t="s">
        <v>5</v>
      </c>
      <c r="C3849" s="4" t="s">
        <v>13</v>
      </c>
      <c r="D3849" s="4" t="s">
        <v>13</v>
      </c>
      <c r="E3849" s="4" t="s">
        <v>13</v>
      </c>
      <c r="F3849" s="4" t="s">
        <v>13</v>
      </c>
    </row>
    <row r="3850" spans="1:6">
      <c r="A3850" t="n">
        <v>41132</v>
      </c>
      <c r="B3850" s="9" t="n">
        <v>14</v>
      </c>
      <c r="C3850" s="7" t="n">
        <v>0</v>
      </c>
      <c r="D3850" s="7" t="n">
        <v>4</v>
      </c>
      <c r="E3850" s="7" t="n">
        <v>0</v>
      </c>
      <c r="F3850" s="7" t="n">
        <v>0</v>
      </c>
    </row>
    <row r="3851" spans="1:6">
      <c r="A3851" t="s">
        <v>4</v>
      </c>
      <c r="B3851" s="4" t="s">
        <v>5</v>
      </c>
      <c r="C3851" s="4" t="s">
        <v>10</v>
      </c>
      <c r="D3851" s="4" t="s">
        <v>27</v>
      </c>
      <c r="E3851" s="4" t="s">
        <v>27</v>
      </c>
      <c r="F3851" s="4" t="s">
        <v>27</v>
      </c>
      <c r="G3851" s="4" t="s">
        <v>27</v>
      </c>
    </row>
    <row r="3852" spans="1:6">
      <c r="A3852" t="n">
        <v>41137</v>
      </c>
      <c r="B3852" s="57" t="n">
        <v>46</v>
      </c>
      <c r="C3852" s="7" t="n">
        <v>0</v>
      </c>
      <c r="D3852" s="7" t="n">
        <v>-114.25</v>
      </c>
      <c r="E3852" s="7" t="n">
        <v>2.39000010490417</v>
      </c>
      <c r="F3852" s="7" t="n">
        <v>-272.350006103516</v>
      </c>
      <c r="G3852" s="7" t="n">
        <v>81.9000015258789</v>
      </c>
    </row>
    <row r="3853" spans="1:6">
      <c r="A3853" t="s">
        <v>4</v>
      </c>
      <c r="B3853" s="4" t="s">
        <v>5</v>
      </c>
      <c r="C3853" s="4" t="s">
        <v>10</v>
      </c>
      <c r="D3853" s="4" t="s">
        <v>27</v>
      </c>
      <c r="E3853" s="4" t="s">
        <v>27</v>
      </c>
      <c r="F3853" s="4" t="s">
        <v>27</v>
      </c>
      <c r="G3853" s="4" t="s">
        <v>27</v>
      </c>
    </row>
    <row r="3854" spans="1:6">
      <c r="A3854" t="n">
        <v>41156</v>
      </c>
      <c r="B3854" s="57" t="n">
        <v>46</v>
      </c>
      <c r="C3854" s="7" t="n">
        <v>61489</v>
      </c>
      <c r="D3854" s="7" t="n">
        <v>-115.699996948242</v>
      </c>
      <c r="E3854" s="7" t="n">
        <v>2.38000011444092</v>
      </c>
      <c r="F3854" s="7" t="n">
        <v>-271.910003662109</v>
      </c>
      <c r="G3854" s="7" t="n">
        <v>81.9000015258789</v>
      </c>
    </row>
    <row r="3855" spans="1:6">
      <c r="A3855" t="s">
        <v>4</v>
      </c>
      <c r="B3855" s="4" t="s">
        <v>5</v>
      </c>
      <c r="C3855" s="4" t="s">
        <v>10</v>
      </c>
      <c r="D3855" s="4" t="s">
        <v>27</v>
      </c>
      <c r="E3855" s="4" t="s">
        <v>27</v>
      </c>
      <c r="F3855" s="4" t="s">
        <v>27</v>
      </c>
      <c r="G3855" s="4" t="s">
        <v>27</v>
      </c>
    </row>
    <row r="3856" spans="1:6">
      <c r="A3856" t="n">
        <v>41175</v>
      </c>
      <c r="B3856" s="57" t="n">
        <v>46</v>
      </c>
      <c r="C3856" s="7" t="n">
        <v>61490</v>
      </c>
      <c r="D3856" s="7" t="n">
        <v>-115.089996337891</v>
      </c>
      <c r="E3856" s="7" t="n">
        <v>2.41000008583069</v>
      </c>
      <c r="F3856" s="7" t="n">
        <v>-273.320007324219</v>
      </c>
      <c r="G3856" s="7" t="n">
        <v>79</v>
      </c>
    </row>
    <row r="3857" spans="1:7">
      <c r="A3857" t="s">
        <v>4</v>
      </c>
      <c r="B3857" s="4" t="s">
        <v>5</v>
      </c>
      <c r="C3857" s="4" t="s">
        <v>10</v>
      </c>
      <c r="D3857" s="4" t="s">
        <v>27</v>
      </c>
      <c r="E3857" s="4" t="s">
        <v>27</v>
      </c>
      <c r="F3857" s="4" t="s">
        <v>27</v>
      </c>
      <c r="G3857" s="4" t="s">
        <v>27</v>
      </c>
    </row>
    <row r="3858" spans="1:7">
      <c r="A3858" t="n">
        <v>41194</v>
      </c>
      <c r="B3858" s="57" t="n">
        <v>46</v>
      </c>
      <c r="C3858" s="7" t="n">
        <v>61488</v>
      </c>
      <c r="D3858" s="7" t="n">
        <v>-116.430000305176</v>
      </c>
      <c r="E3858" s="7" t="n">
        <v>2.38000011444092</v>
      </c>
      <c r="F3858" s="7" t="n">
        <v>-273.170013427734</v>
      </c>
      <c r="G3858" s="7" t="n">
        <v>81.9000015258789</v>
      </c>
    </row>
    <row r="3859" spans="1:7">
      <c r="A3859" t="s">
        <v>4</v>
      </c>
      <c r="B3859" s="4" t="s">
        <v>5</v>
      </c>
      <c r="C3859" s="4" t="s">
        <v>10</v>
      </c>
      <c r="D3859" s="4" t="s">
        <v>27</v>
      </c>
      <c r="E3859" s="4" t="s">
        <v>27</v>
      </c>
      <c r="F3859" s="4" t="s">
        <v>27</v>
      </c>
      <c r="G3859" s="4" t="s">
        <v>27</v>
      </c>
    </row>
    <row r="3860" spans="1:7">
      <c r="A3860" t="n">
        <v>41213</v>
      </c>
      <c r="B3860" s="57" t="n">
        <v>46</v>
      </c>
      <c r="C3860" s="7" t="n">
        <v>7032</v>
      </c>
      <c r="D3860" s="7" t="n">
        <v>-117.129997253418</v>
      </c>
      <c r="E3860" s="7" t="n">
        <v>2.39000010490417</v>
      </c>
      <c r="F3860" s="7" t="n">
        <v>-271.989990234375</v>
      </c>
      <c r="G3860" s="7" t="n">
        <v>81.9000015258789</v>
      </c>
    </row>
    <row r="3861" spans="1:7">
      <c r="A3861" t="s">
        <v>4</v>
      </c>
      <c r="B3861" s="4" t="s">
        <v>5</v>
      </c>
      <c r="C3861" s="4" t="s">
        <v>10</v>
      </c>
      <c r="D3861" s="4" t="s">
        <v>27</v>
      </c>
      <c r="E3861" s="4" t="s">
        <v>27</v>
      </c>
      <c r="F3861" s="4" t="s">
        <v>27</v>
      </c>
      <c r="G3861" s="4" t="s">
        <v>27</v>
      </c>
    </row>
    <row r="3862" spans="1:7">
      <c r="A3862" t="n">
        <v>41232</v>
      </c>
      <c r="B3862" s="57" t="n">
        <v>46</v>
      </c>
      <c r="C3862" s="7" t="n">
        <v>7007</v>
      </c>
      <c r="D3862" s="7" t="n">
        <v>-160.240005493164</v>
      </c>
      <c r="E3862" s="7" t="n">
        <v>6.88000011444092</v>
      </c>
      <c r="F3862" s="7" t="n">
        <v>243.309997558594</v>
      </c>
      <c r="G3862" s="7" t="n">
        <v>147.699996948242</v>
      </c>
    </row>
    <row r="3863" spans="1:7">
      <c r="A3863" t="s">
        <v>4</v>
      </c>
      <c r="B3863" s="4" t="s">
        <v>5</v>
      </c>
      <c r="C3863" s="4" t="s">
        <v>10</v>
      </c>
      <c r="D3863" s="4" t="s">
        <v>27</v>
      </c>
      <c r="E3863" s="4" t="s">
        <v>27</v>
      </c>
      <c r="F3863" s="4" t="s">
        <v>27</v>
      </c>
      <c r="G3863" s="4" t="s">
        <v>27</v>
      </c>
    </row>
    <row r="3864" spans="1:7">
      <c r="A3864" t="n">
        <v>41251</v>
      </c>
      <c r="B3864" s="57" t="n">
        <v>46</v>
      </c>
      <c r="C3864" s="7" t="n">
        <v>5300</v>
      </c>
      <c r="D3864" s="7" t="n">
        <v>-159.220001220703</v>
      </c>
      <c r="E3864" s="7" t="n">
        <v>5.19000005722046</v>
      </c>
      <c r="F3864" s="7" t="n">
        <v>244.160003662109</v>
      </c>
      <c r="G3864" s="7" t="n">
        <v>159.199996948242</v>
      </c>
    </row>
    <row r="3865" spans="1:7">
      <c r="A3865" t="s">
        <v>4</v>
      </c>
      <c r="B3865" s="4" t="s">
        <v>5</v>
      </c>
      <c r="C3865" s="4" t="s">
        <v>10</v>
      </c>
      <c r="D3865" s="4" t="s">
        <v>27</v>
      </c>
      <c r="E3865" s="4" t="s">
        <v>27</v>
      </c>
      <c r="F3865" s="4" t="s">
        <v>27</v>
      </c>
      <c r="G3865" s="4" t="s">
        <v>27</v>
      </c>
    </row>
    <row r="3866" spans="1:7">
      <c r="A3866" t="n">
        <v>41270</v>
      </c>
      <c r="B3866" s="57" t="n">
        <v>46</v>
      </c>
      <c r="C3866" s="7" t="n">
        <v>1620</v>
      </c>
      <c r="D3866" s="7" t="n">
        <v>-161.089996337891</v>
      </c>
      <c r="E3866" s="7" t="n">
        <v>5.32000017166138</v>
      </c>
      <c r="F3866" s="7" t="n">
        <v>242.220001220703</v>
      </c>
      <c r="G3866" s="7" t="n">
        <v>149.5</v>
      </c>
    </row>
    <row r="3867" spans="1:7">
      <c r="A3867" t="s">
        <v>4</v>
      </c>
      <c r="B3867" s="4" t="s">
        <v>5</v>
      </c>
      <c r="C3867" s="4" t="s">
        <v>10</v>
      </c>
      <c r="D3867" s="4" t="s">
        <v>27</v>
      </c>
      <c r="E3867" s="4" t="s">
        <v>27</v>
      </c>
      <c r="F3867" s="4" t="s">
        <v>27</v>
      </c>
      <c r="G3867" s="4" t="s">
        <v>27</v>
      </c>
    </row>
    <row r="3868" spans="1:7">
      <c r="A3868" t="n">
        <v>41289</v>
      </c>
      <c r="B3868" s="57" t="n">
        <v>46</v>
      </c>
      <c r="C3868" s="7" t="n">
        <v>1621</v>
      </c>
      <c r="D3868" s="7" t="n">
        <v>-158.770004272461</v>
      </c>
      <c r="E3868" s="7" t="n">
        <v>5.15999984741211</v>
      </c>
      <c r="F3868" s="7" t="n">
        <v>246.509994506836</v>
      </c>
      <c r="G3868" s="7" t="n">
        <v>127.699996948242</v>
      </c>
    </row>
    <row r="3869" spans="1:7">
      <c r="A3869" t="s">
        <v>4</v>
      </c>
      <c r="B3869" s="4" t="s">
        <v>5</v>
      </c>
      <c r="C3869" s="4" t="s">
        <v>10</v>
      </c>
      <c r="D3869" s="4" t="s">
        <v>27</v>
      </c>
      <c r="E3869" s="4" t="s">
        <v>27</v>
      </c>
      <c r="F3869" s="4" t="s">
        <v>27</v>
      </c>
      <c r="G3869" s="4" t="s">
        <v>27</v>
      </c>
    </row>
    <row r="3870" spans="1:7">
      <c r="A3870" t="n">
        <v>41308</v>
      </c>
      <c r="B3870" s="57" t="n">
        <v>46</v>
      </c>
      <c r="C3870" s="7" t="n">
        <v>1609</v>
      </c>
      <c r="D3870" s="7" t="n">
        <v>-160.279998779297</v>
      </c>
      <c r="E3870" s="7" t="n">
        <v>5.28000020980835</v>
      </c>
      <c r="F3870" s="7" t="n">
        <v>243.380004882813</v>
      </c>
      <c r="G3870" s="7" t="n">
        <v>147.699996948242</v>
      </c>
    </row>
    <row r="3871" spans="1:7">
      <c r="A3871" t="s">
        <v>4</v>
      </c>
      <c r="B3871" s="4" t="s">
        <v>5</v>
      </c>
      <c r="C3871" s="4" t="s">
        <v>10</v>
      </c>
      <c r="D3871" s="4" t="s">
        <v>27</v>
      </c>
      <c r="E3871" s="4" t="s">
        <v>27</v>
      </c>
      <c r="F3871" s="4" t="s">
        <v>27</v>
      </c>
      <c r="G3871" s="4" t="s">
        <v>27</v>
      </c>
    </row>
    <row r="3872" spans="1:7">
      <c r="A3872" t="n">
        <v>41327</v>
      </c>
      <c r="B3872" s="57" t="n">
        <v>46</v>
      </c>
      <c r="C3872" s="7" t="n">
        <v>1560</v>
      </c>
      <c r="D3872" s="7" t="n">
        <v>286.739990234375</v>
      </c>
      <c r="E3872" s="7" t="n">
        <v>3.25999999046326</v>
      </c>
      <c r="F3872" s="7" t="n">
        <v>30.5900001525879</v>
      </c>
      <c r="G3872" s="7" t="n">
        <v>247.100006103516</v>
      </c>
    </row>
    <row r="3873" spans="1:7">
      <c r="A3873" t="s">
        <v>4</v>
      </c>
      <c r="B3873" s="4" t="s">
        <v>5</v>
      </c>
      <c r="C3873" s="4" t="s">
        <v>10</v>
      </c>
      <c r="D3873" s="4" t="s">
        <v>27</v>
      </c>
      <c r="E3873" s="4" t="s">
        <v>27</v>
      </c>
      <c r="F3873" s="4" t="s">
        <v>27</v>
      </c>
      <c r="G3873" s="4" t="s">
        <v>27</v>
      </c>
    </row>
    <row r="3874" spans="1:7">
      <c r="A3874" t="n">
        <v>41346</v>
      </c>
      <c r="B3874" s="57" t="n">
        <v>46</v>
      </c>
      <c r="C3874" s="7" t="n">
        <v>1561</v>
      </c>
      <c r="D3874" s="7" t="n">
        <v>284.220001220703</v>
      </c>
      <c r="E3874" s="7" t="n">
        <v>2.39000010490417</v>
      </c>
      <c r="F3874" s="7" t="n">
        <v>8.94999980926514</v>
      </c>
      <c r="G3874" s="7" t="n">
        <v>261.399993896484</v>
      </c>
    </row>
    <row r="3875" spans="1:7">
      <c r="A3875" t="s">
        <v>4</v>
      </c>
      <c r="B3875" s="4" t="s">
        <v>5</v>
      </c>
      <c r="C3875" s="4" t="s">
        <v>10</v>
      </c>
      <c r="D3875" s="4" t="s">
        <v>27</v>
      </c>
      <c r="E3875" s="4" t="s">
        <v>27</v>
      </c>
      <c r="F3875" s="4" t="s">
        <v>27</v>
      </c>
      <c r="G3875" s="4" t="s">
        <v>27</v>
      </c>
    </row>
    <row r="3876" spans="1:7">
      <c r="A3876" t="n">
        <v>41365</v>
      </c>
      <c r="B3876" s="57" t="n">
        <v>46</v>
      </c>
      <c r="C3876" s="7" t="n">
        <v>1562</v>
      </c>
      <c r="D3876" s="7" t="n">
        <v>316.75</v>
      </c>
      <c r="E3876" s="7" t="n">
        <v>4.23000001907349</v>
      </c>
      <c r="F3876" s="7" t="n">
        <v>34.2400016784668</v>
      </c>
      <c r="G3876" s="7" t="n">
        <v>235.600006103516</v>
      </c>
    </row>
    <row r="3877" spans="1:7">
      <c r="A3877" t="s">
        <v>4</v>
      </c>
      <c r="B3877" s="4" t="s">
        <v>5</v>
      </c>
      <c r="C3877" s="4" t="s">
        <v>10</v>
      </c>
      <c r="D3877" s="4" t="s">
        <v>27</v>
      </c>
      <c r="E3877" s="4" t="s">
        <v>27</v>
      </c>
      <c r="F3877" s="4" t="s">
        <v>27</v>
      </c>
      <c r="G3877" s="4" t="s">
        <v>27</v>
      </c>
    </row>
    <row r="3878" spans="1:7">
      <c r="A3878" t="n">
        <v>41384</v>
      </c>
      <c r="B3878" s="57" t="n">
        <v>46</v>
      </c>
      <c r="C3878" s="7" t="n">
        <v>1563</v>
      </c>
      <c r="D3878" s="7" t="n">
        <v>344.880004882813</v>
      </c>
      <c r="E3878" s="7" t="n">
        <v>9.10000038146973</v>
      </c>
      <c r="F3878" s="7" t="n">
        <v>45.2599983215332</v>
      </c>
      <c r="G3878" s="7" t="n">
        <v>284.299987792969</v>
      </c>
    </row>
    <row r="3879" spans="1:7">
      <c r="A3879" t="s">
        <v>4</v>
      </c>
      <c r="B3879" s="4" t="s">
        <v>5</v>
      </c>
      <c r="C3879" s="4" t="s">
        <v>10</v>
      </c>
      <c r="D3879" s="4" t="s">
        <v>27</v>
      </c>
      <c r="E3879" s="4" t="s">
        <v>27</v>
      </c>
      <c r="F3879" s="4" t="s">
        <v>27</v>
      </c>
      <c r="G3879" s="4" t="s">
        <v>27</v>
      </c>
    </row>
    <row r="3880" spans="1:7">
      <c r="A3880" t="n">
        <v>41403</v>
      </c>
      <c r="B3880" s="57" t="n">
        <v>46</v>
      </c>
      <c r="C3880" s="7" t="n">
        <v>1564</v>
      </c>
      <c r="D3880" s="7" t="n">
        <v>372.160003662109</v>
      </c>
      <c r="E3880" s="7" t="n">
        <v>10.2399997711182</v>
      </c>
      <c r="F3880" s="7" t="n">
        <v>72.3600006103516</v>
      </c>
      <c r="G3880" s="7" t="n">
        <v>206.899993896484</v>
      </c>
    </row>
    <row r="3881" spans="1:7">
      <c r="A3881" t="s">
        <v>4</v>
      </c>
      <c r="B3881" s="4" t="s">
        <v>5</v>
      </c>
      <c r="C3881" s="4" t="s">
        <v>10</v>
      </c>
      <c r="D3881" s="4" t="s">
        <v>27</v>
      </c>
      <c r="E3881" s="4" t="s">
        <v>27</v>
      </c>
      <c r="F3881" s="4" t="s">
        <v>27</v>
      </c>
      <c r="G3881" s="4" t="s">
        <v>27</v>
      </c>
    </row>
    <row r="3882" spans="1:7">
      <c r="A3882" t="n">
        <v>41422</v>
      </c>
      <c r="B3882" s="57" t="n">
        <v>46</v>
      </c>
      <c r="C3882" s="7" t="n">
        <v>1640</v>
      </c>
      <c r="D3882" s="7" t="n">
        <v>83.370002746582</v>
      </c>
      <c r="E3882" s="7" t="n">
        <v>-5.25</v>
      </c>
      <c r="F3882" s="7" t="n">
        <v>-31.7299995422363</v>
      </c>
      <c r="G3882" s="7" t="n">
        <v>-94.8000030517578</v>
      </c>
    </row>
    <row r="3883" spans="1:7">
      <c r="A3883" t="s">
        <v>4</v>
      </c>
      <c r="B3883" s="4" t="s">
        <v>5</v>
      </c>
      <c r="C3883" s="4" t="s">
        <v>10</v>
      </c>
      <c r="D3883" s="4" t="s">
        <v>27</v>
      </c>
      <c r="E3883" s="4" t="s">
        <v>27</v>
      </c>
      <c r="F3883" s="4" t="s">
        <v>27</v>
      </c>
      <c r="G3883" s="4" t="s">
        <v>27</v>
      </c>
    </row>
    <row r="3884" spans="1:7">
      <c r="A3884" t="n">
        <v>41441</v>
      </c>
      <c r="B3884" s="57" t="n">
        <v>46</v>
      </c>
      <c r="C3884" s="7" t="n">
        <v>1641</v>
      </c>
      <c r="D3884" s="7" t="n">
        <v>102.879997253418</v>
      </c>
      <c r="E3884" s="7" t="n">
        <v>-5.48999977111816</v>
      </c>
      <c r="F3884" s="7" t="n">
        <v>-34.4500007629395</v>
      </c>
      <c r="G3884" s="7" t="n">
        <v>-89.5</v>
      </c>
    </row>
    <row r="3885" spans="1:7">
      <c r="A3885" t="s">
        <v>4</v>
      </c>
      <c r="B3885" s="4" t="s">
        <v>5</v>
      </c>
      <c r="C3885" s="4" t="s">
        <v>10</v>
      </c>
      <c r="D3885" s="4" t="s">
        <v>27</v>
      </c>
      <c r="E3885" s="4" t="s">
        <v>27</v>
      </c>
      <c r="F3885" s="4" t="s">
        <v>27</v>
      </c>
      <c r="G3885" s="4" t="s">
        <v>27</v>
      </c>
    </row>
    <row r="3886" spans="1:7">
      <c r="A3886" t="n">
        <v>41460</v>
      </c>
      <c r="B3886" s="57" t="n">
        <v>46</v>
      </c>
      <c r="C3886" s="7" t="n">
        <v>1642</v>
      </c>
      <c r="D3886" s="7" t="n">
        <v>123.650001525879</v>
      </c>
      <c r="E3886" s="7" t="n">
        <v>-5.32999992370605</v>
      </c>
      <c r="F3886" s="7" t="n">
        <v>-31.6299991607666</v>
      </c>
      <c r="G3886" s="7" t="n">
        <v>-89.0999984741211</v>
      </c>
    </row>
    <row r="3887" spans="1:7">
      <c r="A3887" t="s">
        <v>4</v>
      </c>
      <c r="B3887" s="4" t="s">
        <v>5</v>
      </c>
      <c r="C3887" s="4" t="s">
        <v>10</v>
      </c>
      <c r="D3887" s="4" t="s">
        <v>27</v>
      </c>
      <c r="E3887" s="4" t="s">
        <v>27</v>
      </c>
      <c r="F3887" s="4" t="s">
        <v>27</v>
      </c>
      <c r="G3887" s="4" t="s">
        <v>27</v>
      </c>
    </row>
    <row r="3888" spans="1:7">
      <c r="A3888" t="n">
        <v>41479</v>
      </c>
      <c r="B3888" s="57" t="n">
        <v>46</v>
      </c>
      <c r="C3888" s="7" t="n">
        <v>1650</v>
      </c>
      <c r="D3888" s="7" t="n">
        <v>-85.5400009155273</v>
      </c>
      <c r="E3888" s="7" t="n">
        <v>-9.22000026702881</v>
      </c>
      <c r="F3888" s="7" t="n">
        <v>186.759994506836</v>
      </c>
      <c r="G3888" s="7" t="n">
        <v>151.899993896484</v>
      </c>
    </row>
    <row r="3889" spans="1:7">
      <c r="A3889" t="s">
        <v>4</v>
      </c>
      <c r="B3889" s="4" t="s">
        <v>5</v>
      </c>
      <c r="C3889" s="4" t="s">
        <v>10</v>
      </c>
      <c r="D3889" s="4" t="s">
        <v>27</v>
      </c>
      <c r="E3889" s="4" t="s">
        <v>27</v>
      </c>
      <c r="F3889" s="4" t="s">
        <v>27</v>
      </c>
      <c r="G3889" s="4" t="s">
        <v>27</v>
      </c>
    </row>
    <row r="3890" spans="1:7">
      <c r="A3890" t="n">
        <v>41498</v>
      </c>
      <c r="B3890" s="57" t="n">
        <v>46</v>
      </c>
      <c r="C3890" s="7" t="n">
        <v>1651</v>
      </c>
      <c r="D3890" s="7" t="n">
        <v>-57.8800010681152</v>
      </c>
      <c r="E3890" s="7" t="n">
        <v>-8.23999977111816</v>
      </c>
      <c r="F3890" s="7" t="n">
        <v>197</v>
      </c>
      <c r="G3890" s="7" t="n">
        <v>169.100006103516</v>
      </c>
    </row>
    <row r="3891" spans="1:7">
      <c r="A3891" t="s">
        <v>4</v>
      </c>
      <c r="B3891" s="4" t="s">
        <v>5</v>
      </c>
      <c r="C3891" s="4" t="s">
        <v>10</v>
      </c>
      <c r="D3891" s="4" t="s">
        <v>27</v>
      </c>
      <c r="E3891" s="4" t="s">
        <v>27</v>
      </c>
      <c r="F3891" s="4" t="s">
        <v>27</v>
      </c>
      <c r="G3891" s="4" t="s">
        <v>27</v>
      </c>
    </row>
    <row r="3892" spans="1:7">
      <c r="A3892" t="n">
        <v>41517</v>
      </c>
      <c r="B3892" s="57" t="n">
        <v>46</v>
      </c>
      <c r="C3892" s="7" t="n">
        <v>1652</v>
      </c>
      <c r="D3892" s="7" t="n">
        <v>-76.8899993896484</v>
      </c>
      <c r="E3892" s="7" t="n">
        <v>-8.85000038146973</v>
      </c>
      <c r="F3892" s="7" t="n">
        <v>191.089996337891</v>
      </c>
      <c r="G3892" s="7" t="n">
        <v>154.800003051758</v>
      </c>
    </row>
    <row r="3893" spans="1:7">
      <c r="A3893" t="s">
        <v>4</v>
      </c>
      <c r="B3893" s="4" t="s">
        <v>5</v>
      </c>
      <c r="C3893" s="4" t="s">
        <v>10</v>
      </c>
      <c r="D3893" s="4" t="s">
        <v>27</v>
      </c>
      <c r="E3893" s="4" t="s">
        <v>27</v>
      </c>
      <c r="F3893" s="4" t="s">
        <v>27</v>
      </c>
      <c r="G3893" s="4" t="s">
        <v>27</v>
      </c>
    </row>
    <row r="3894" spans="1:7">
      <c r="A3894" t="n">
        <v>41536</v>
      </c>
      <c r="B3894" s="57" t="n">
        <v>46</v>
      </c>
      <c r="C3894" s="7" t="n">
        <v>1653</v>
      </c>
      <c r="D3894" s="7" t="n">
        <v>-67.9800033569336</v>
      </c>
      <c r="E3894" s="7" t="n">
        <v>-8.52000045776367</v>
      </c>
      <c r="F3894" s="7" t="n">
        <v>194.75</v>
      </c>
      <c r="G3894" s="7" t="n">
        <v>166.199996948242</v>
      </c>
    </row>
    <row r="3895" spans="1:7">
      <c r="A3895" t="s">
        <v>4</v>
      </c>
      <c r="B3895" s="4" t="s">
        <v>5</v>
      </c>
      <c r="C3895" s="4" t="s">
        <v>10</v>
      </c>
      <c r="D3895" s="4" t="s">
        <v>27</v>
      </c>
      <c r="E3895" s="4" t="s">
        <v>27</v>
      </c>
      <c r="F3895" s="4" t="s">
        <v>27</v>
      </c>
      <c r="G3895" s="4" t="s">
        <v>27</v>
      </c>
    </row>
    <row r="3896" spans="1:7">
      <c r="A3896" t="n">
        <v>41555</v>
      </c>
      <c r="B3896" s="57" t="n">
        <v>46</v>
      </c>
      <c r="C3896" s="7" t="n">
        <v>1600</v>
      </c>
      <c r="D3896" s="7" t="n">
        <v>101.690002441406</v>
      </c>
      <c r="E3896" s="7" t="n">
        <v>-5.3899998664856</v>
      </c>
      <c r="F3896" s="7" t="n">
        <v>-46.2299995422363</v>
      </c>
      <c r="G3896" s="7" t="n">
        <v>264.299987792969</v>
      </c>
    </row>
    <row r="3897" spans="1:7">
      <c r="A3897" t="s">
        <v>4</v>
      </c>
      <c r="B3897" s="4" t="s">
        <v>5</v>
      </c>
      <c r="C3897" s="4" t="s">
        <v>10</v>
      </c>
      <c r="D3897" s="4" t="s">
        <v>27</v>
      </c>
      <c r="E3897" s="4" t="s">
        <v>27</v>
      </c>
      <c r="F3897" s="4" t="s">
        <v>27</v>
      </c>
      <c r="G3897" s="4" t="s">
        <v>27</v>
      </c>
    </row>
    <row r="3898" spans="1:7">
      <c r="A3898" t="n">
        <v>41574</v>
      </c>
      <c r="B3898" s="57" t="n">
        <v>46</v>
      </c>
      <c r="C3898" s="7" t="n">
        <v>1601</v>
      </c>
      <c r="D3898" s="7" t="n">
        <v>152.520004272461</v>
      </c>
      <c r="E3898" s="7" t="n">
        <v>-1.83000004291534</v>
      </c>
      <c r="F3898" s="7" t="n">
        <v>-5.90999984741211</v>
      </c>
      <c r="G3898" s="7" t="n">
        <v>290</v>
      </c>
    </row>
    <row r="3899" spans="1:7">
      <c r="A3899" t="s">
        <v>4</v>
      </c>
      <c r="B3899" s="4" t="s">
        <v>5</v>
      </c>
      <c r="C3899" s="4" t="s">
        <v>10</v>
      </c>
      <c r="D3899" s="4" t="s">
        <v>27</v>
      </c>
      <c r="E3899" s="4" t="s">
        <v>27</v>
      </c>
      <c r="F3899" s="4" t="s">
        <v>27</v>
      </c>
      <c r="G3899" s="4" t="s">
        <v>27</v>
      </c>
    </row>
    <row r="3900" spans="1:7">
      <c r="A3900" t="n">
        <v>41593</v>
      </c>
      <c r="B3900" s="57" t="n">
        <v>46</v>
      </c>
      <c r="C3900" s="7" t="n">
        <v>1602</v>
      </c>
      <c r="D3900" s="7" t="n">
        <v>-5.42999982833862</v>
      </c>
      <c r="E3900" s="7" t="n">
        <v>-1.92999994754791</v>
      </c>
      <c r="F3900" s="7" t="n">
        <v>-23.2000007629395</v>
      </c>
      <c r="G3900" s="7" t="n">
        <v>5.5</v>
      </c>
    </row>
    <row r="3901" spans="1:7">
      <c r="A3901" t="s">
        <v>4</v>
      </c>
      <c r="B3901" s="4" t="s">
        <v>5</v>
      </c>
      <c r="C3901" s="4" t="s">
        <v>10</v>
      </c>
      <c r="D3901" s="4" t="s">
        <v>27</v>
      </c>
      <c r="E3901" s="4" t="s">
        <v>27</v>
      </c>
      <c r="F3901" s="4" t="s">
        <v>27</v>
      </c>
      <c r="G3901" s="4" t="s">
        <v>27</v>
      </c>
    </row>
    <row r="3902" spans="1:7">
      <c r="A3902" t="n">
        <v>41612</v>
      </c>
      <c r="B3902" s="57" t="n">
        <v>46</v>
      </c>
      <c r="C3902" s="7" t="n">
        <v>1603</v>
      </c>
      <c r="D3902" s="7" t="n">
        <v>-6.03999996185303</v>
      </c>
      <c r="E3902" s="7" t="n">
        <v>-2.3199999332428</v>
      </c>
      <c r="F3902" s="7" t="n">
        <v>-44.439998626709</v>
      </c>
      <c r="G3902" s="7" t="n">
        <v>104.800003051758</v>
      </c>
    </row>
    <row r="3903" spans="1:7">
      <c r="A3903" t="s">
        <v>4</v>
      </c>
      <c r="B3903" s="4" t="s">
        <v>5</v>
      </c>
      <c r="C3903" s="4" t="s">
        <v>10</v>
      </c>
      <c r="D3903" s="4" t="s">
        <v>27</v>
      </c>
      <c r="E3903" s="4" t="s">
        <v>27</v>
      </c>
      <c r="F3903" s="4" t="s">
        <v>27</v>
      </c>
      <c r="G3903" s="4" t="s">
        <v>27</v>
      </c>
    </row>
    <row r="3904" spans="1:7">
      <c r="A3904" t="n">
        <v>41631</v>
      </c>
      <c r="B3904" s="57" t="n">
        <v>46</v>
      </c>
      <c r="C3904" s="7" t="n">
        <v>1604</v>
      </c>
      <c r="D3904" s="7" t="n">
        <v>-38.9199981689453</v>
      </c>
      <c r="E3904" s="7" t="n">
        <v>-1.21000003814697</v>
      </c>
      <c r="F3904" s="7" t="n">
        <v>-33.7999992370605</v>
      </c>
      <c r="G3904" s="7" t="n">
        <v>74.5</v>
      </c>
    </row>
    <row r="3905" spans="1:7">
      <c r="A3905" t="s">
        <v>4</v>
      </c>
      <c r="B3905" s="4" t="s">
        <v>5</v>
      </c>
      <c r="C3905" s="4" t="s">
        <v>10</v>
      </c>
      <c r="D3905" s="4" t="s">
        <v>27</v>
      </c>
      <c r="E3905" s="4" t="s">
        <v>27</v>
      </c>
      <c r="F3905" s="4" t="s">
        <v>27</v>
      </c>
      <c r="G3905" s="4" t="s">
        <v>27</v>
      </c>
    </row>
    <row r="3906" spans="1:7">
      <c r="A3906" t="n">
        <v>41650</v>
      </c>
      <c r="B3906" s="57" t="n">
        <v>46</v>
      </c>
      <c r="C3906" s="7" t="n">
        <v>1590</v>
      </c>
      <c r="D3906" s="7" t="n">
        <v>-59.5400009155273</v>
      </c>
      <c r="E3906" s="7" t="n">
        <v>2.44000005722046</v>
      </c>
      <c r="F3906" s="7" t="n">
        <v>-204.979995727539</v>
      </c>
      <c r="G3906" s="7" t="n">
        <v>0</v>
      </c>
    </row>
    <row r="3907" spans="1:7">
      <c r="A3907" t="s">
        <v>4</v>
      </c>
      <c r="B3907" s="4" t="s">
        <v>5</v>
      </c>
      <c r="C3907" s="4" t="s">
        <v>10</v>
      </c>
      <c r="D3907" s="4" t="s">
        <v>13</v>
      </c>
      <c r="E3907" s="4" t="s">
        <v>27</v>
      </c>
      <c r="F3907" s="4" t="s">
        <v>27</v>
      </c>
    </row>
    <row r="3908" spans="1:7">
      <c r="A3908" t="n">
        <v>41669</v>
      </c>
      <c r="B3908" s="78" t="n">
        <v>180</v>
      </c>
      <c r="C3908" s="7" t="n">
        <v>1650</v>
      </c>
      <c r="D3908" s="7" t="n">
        <v>2</v>
      </c>
      <c r="E3908" s="7" t="n">
        <v>2</v>
      </c>
      <c r="F3908" s="7" t="n">
        <v>-2</v>
      </c>
    </row>
    <row r="3909" spans="1:7">
      <c r="A3909" t="s">
        <v>4</v>
      </c>
      <c r="B3909" s="4" t="s">
        <v>5</v>
      </c>
      <c r="C3909" s="4" t="s">
        <v>10</v>
      </c>
      <c r="D3909" s="4" t="s">
        <v>13</v>
      </c>
      <c r="E3909" s="4" t="s">
        <v>27</v>
      </c>
      <c r="F3909" s="4" t="s">
        <v>27</v>
      </c>
    </row>
    <row r="3910" spans="1:7">
      <c r="A3910" t="n">
        <v>41681</v>
      </c>
      <c r="B3910" s="78" t="n">
        <v>180</v>
      </c>
      <c r="C3910" s="7" t="n">
        <v>1651</v>
      </c>
      <c r="D3910" s="7" t="n">
        <v>2</v>
      </c>
      <c r="E3910" s="7" t="n">
        <v>2</v>
      </c>
      <c r="F3910" s="7" t="n">
        <v>-2</v>
      </c>
    </row>
    <row r="3911" spans="1:7">
      <c r="A3911" t="s">
        <v>4</v>
      </c>
      <c r="B3911" s="4" t="s">
        <v>5</v>
      </c>
      <c r="C3911" s="4" t="s">
        <v>10</v>
      </c>
      <c r="D3911" s="4" t="s">
        <v>13</v>
      </c>
      <c r="E3911" s="4" t="s">
        <v>27</v>
      </c>
      <c r="F3911" s="4" t="s">
        <v>27</v>
      </c>
    </row>
    <row r="3912" spans="1:7">
      <c r="A3912" t="n">
        <v>41693</v>
      </c>
      <c r="B3912" s="78" t="n">
        <v>180</v>
      </c>
      <c r="C3912" s="7" t="n">
        <v>1652</v>
      </c>
      <c r="D3912" s="7" t="n">
        <v>2</v>
      </c>
      <c r="E3912" s="7" t="n">
        <v>2</v>
      </c>
      <c r="F3912" s="7" t="n">
        <v>-2</v>
      </c>
    </row>
    <row r="3913" spans="1:7">
      <c r="A3913" t="s">
        <v>4</v>
      </c>
      <c r="B3913" s="4" t="s">
        <v>5</v>
      </c>
      <c r="C3913" s="4" t="s">
        <v>10</v>
      </c>
      <c r="D3913" s="4" t="s">
        <v>13</v>
      </c>
      <c r="E3913" s="4" t="s">
        <v>27</v>
      </c>
      <c r="F3913" s="4" t="s">
        <v>27</v>
      </c>
    </row>
    <row r="3914" spans="1:7">
      <c r="A3914" t="n">
        <v>41705</v>
      </c>
      <c r="B3914" s="78" t="n">
        <v>180</v>
      </c>
      <c r="C3914" s="7" t="n">
        <v>1653</v>
      </c>
      <c r="D3914" s="7" t="n">
        <v>2</v>
      </c>
      <c r="E3914" s="7" t="n">
        <v>2</v>
      </c>
      <c r="F3914" s="7" t="n">
        <v>-2</v>
      </c>
    </row>
    <row r="3915" spans="1:7">
      <c r="A3915" t="s">
        <v>4</v>
      </c>
      <c r="B3915" s="4" t="s">
        <v>5</v>
      </c>
      <c r="C3915" s="4" t="s">
        <v>10</v>
      </c>
      <c r="D3915" s="4" t="s">
        <v>13</v>
      </c>
      <c r="E3915" s="4" t="s">
        <v>27</v>
      </c>
      <c r="F3915" s="4" t="s">
        <v>27</v>
      </c>
    </row>
    <row r="3916" spans="1:7">
      <c r="A3916" t="n">
        <v>41717</v>
      </c>
      <c r="B3916" s="78" t="n">
        <v>180</v>
      </c>
      <c r="C3916" s="7" t="n">
        <v>1640</v>
      </c>
      <c r="D3916" s="7" t="n">
        <v>2</v>
      </c>
      <c r="E3916" s="7" t="n">
        <v>2</v>
      </c>
      <c r="F3916" s="7" t="n">
        <v>-2</v>
      </c>
    </row>
    <row r="3917" spans="1:7">
      <c r="A3917" t="s">
        <v>4</v>
      </c>
      <c r="B3917" s="4" t="s">
        <v>5</v>
      </c>
      <c r="C3917" s="4" t="s">
        <v>10</v>
      </c>
      <c r="D3917" s="4" t="s">
        <v>13</v>
      </c>
      <c r="E3917" s="4" t="s">
        <v>27</v>
      </c>
      <c r="F3917" s="4" t="s">
        <v>27</v>
      </c>
    </row>
    <row r="3918" spans="1:7">
      <c r="A3918" t="n">
        <v>41729</v>
      </c>
      <c r="B3918" s="78" t="n">
        <v>180</v>
      </c>
      <c r="C3918" s="7" t="n">
        <v>1641</v>
      </c>
      <c r="D3918" s="7" t="n">
        <v>2</v>
      </c>
      <c r="E3918" s="7" t="n">
        <v>2</v>
      </c>
      <c r="F3918" s="7" t="n">
        <v>-2</v>
      </c>
    </row>
    <row r="3919" spans="1:7">
      <c r="A3919" t="s">
        <v>4</v>
      </c>
      <c r="B3919" s="4" t="s">
        <v>5</v>
      </c>
      <c r="C3919" s="4" t="s">
        <v>10</v>
      </c>
      <c r="D3919" s="4" t="s">
        <v>13</v>
      </c>
      <c r="E3919" s="4" t="s">
        <v>27</v>
      </c>
      <c r="F3919" s="4" t="s">
        <v>27</v>
      </c>
    </row>
    <row r="3920" spans="1:7">
      <c r="A3920" t="n">
        <v>41741</v>
      </c>
      <c r="B3920" s="78" t="n">
        <v>180</v>
      </c>
      <c r="C3920" s="7" t="n">
        <v>1642</v>
      </c>
      <c r="D3920" s="7" t="n">
        <v>2</v>
      </c>
      <c r="E3920" s="7" t="n">
        <v>2</v>
      </c>
      <c r="F3920" s="7" t="n">
        <v>-2</v>
      </c>
    </row>
    <row r="3921" spans="1:7">
      <c r="A3921" t="s">
        <v>4</v>
      </c>
      <c r="B3921" s="4" t="s">
        <v>5</v>
      </c>
      <c r="C3921" s="4" t="s">
        <v>10</v>
      </c>
      <c r="D3921" s="4" t="s">
        <v>13</v>
      </c>
      <c r="E3921" s="4" t="s">
        <v>27</v>
      </c>
      <c r="F3921" s="4" t="s">
        <v>27</v>
      </c>
    </row>
    <row r="3922" spans="1:7">
      <c r="A3922" t="n">
        <v>41753</v>
      </c>
      <c r="B3922" s="78" t="n">
        <v>180</v>
      </c>
      <c r="C3922" s="7" t="n">
        <v>1560</v>
      </c>
      <c r="D3922" s="7" t="n">
        <v>1</v>
      </c>
      <c r="E3922" s="7" t="n">
        <v>0</v>
      </c>
      <c r="F3922" s="7" t="n">
        <v>0</v>
      </c>
    </row>
    <row r="3923" spans="1:7">
      <c r="A3923" t="s">
        <v>4</v>
      </c>
      <c r="B3923" s="4" t="s">
        <v>5</v>
      </c>
      <c r="C3923" s="4" t="s">
        <v>10</v>
      </c>
      <c r="D3923" s="4" t="s">
        <v>13</v>
      </c>
      <c r="E3923" s="4" t="s">
        <v>27</v>
      </c>
      <c r="F3923" s="4" t="s">
        <v>27</v>
      </c>
    </row>
    <row r="3924" spans="1:7">
      <c r="A3924" t="n">
        <v>41765</v>
      </c>
      <c r="B3924" s="78" t="n">
        <v>180</v>
      </c>
      <c r="C3924" s="7" t="n">
        <v>1561</v>
      </c>
      <c r="D3924" s="7" t="n">
        <v>1</v>
      </c>
      <c r="E3924" s="7" t="n">
        <v>0</v>
      </c>
      <c r="F3924" s="7" t="n">
        <v>0</v>
      </c>
    </row>
    <row r="3925" spans="1:7">
      <c r="A3925" t="s">
        <v>4</v>
      </c>
      <c r="B3925" s="4" t="s">
        <v>5</v>
      </c>
      <c r="C3925" s="4" t="s">
        <v>10</v>
      </c>
      <c r="D3925" s="4" t="s">
        <v>13</v>
      </c>
      <c r="E3925" s="4" t="s">
        <v>27</v>
      </c>
      <c r="F3925" s="4" t="s">
        <v>27</v>
      </c>
    </row>
    <row r="3926" spans="1:7">
      <c r="A3926" t="n">
        <v>41777</v>
      </c>
      <c r="B3926" s="78" t="n">
        <v>180</v>
      </c>
      <c r="C3926" s="7" t="n">
        <v>1562</v>
      </c>
      <c r="D3926" s="7" t="n">
        <v>1</v>
      </c>
      <c r="E3926" s="7" t="n">
        <v>0</v>
      </c>
      <c r="F3926" s="7" t="n">
        <v>0</v>
      </c>
    </row>
    <row r="3927" spans="1:7">
      <c r="A3927" t="s">
        <v>4</v>
      </c>
      <c r="B3927" s="4" t="s">
        <v>5</v>
      </c>
      <c r="C3927" s="4" t="s">
        <v>10</v>
      </c>
      <c r="D3927" s="4" t="s">
        <v>13</v>
      </c>
      <c r="E3927" s="4" t="s">
        <v>27</v>
      </c>
      <c r="F3927" s="4" t="s">
        <v>27</v>
      </c>
    </row>
    <row r="3928" spans="1:7">
      <c r="A3928" t="n">
        <v>41789</v>
      </c>
      <c r="B3928" s="78" t="n">
        <v>180</v>
      </c>
      <c r="C3928" s="7" t="n">
        <v>1563</v>
      </c>
      <c r="D3928" s="7" t="n">
        <v>1</v>
      </c>
      <c r="E3928" s="7" t="n">
        <v>0</v>
      </c>
      <c r="F3928" s="7" t="n">
        <v>0</v>
      </c>
    </row>
    <row r="3929" spans="1:7">
      <c r="A3929" t="s">
        <v>4</v>
      </c>
      <c r="B3929" s="4" t="s">
        <v>5</v>
      </c>
      <c r="C3929" s="4" t="s">
        <v>10</v>
      </c>
      <c r="D3929" s="4" t="s">
        <v>13</v>
      </c>
      <c r="E3929" s="4" t="s">
        <v>27</v>
      </c>
      <c r="F3929" s="4" t="s">
        <v>27</v>
      </c>
    </row>
    <row r="3930" spans="1:7">
      <c r="A3930" t="n">
        <v>41801</v>
      </c>
      <c r="B3930" s="78" t="n">
        <v>180</v>
      </c>
      <c r="C3930" s="7" t="n">
        <v>1564</v>
      </c>
      <c r="D3930" s="7" t="n">
        <v>1</v>
      </c>
      <c r="E3930" s="7" t="n">
        <v>0</v>
      </c>
      <c r="F3930" s="7" t="n">
        <v>0</v>
      </c>
    </row>
    <row r="3931" spans="1:7">
      <c r="A3931" t="s">
        <v>4</v>
      </c>
      <c r="B3931" s="4" t="s">
        <v>5</v>
      </c>
      <c r="C3931" s="4" t="s">
        <v>13</v>
      </c>
      <c r="D3931" s="4" t="s">
        <v>10</v>
      </c>
      <c r="E3931" s="4" t="s">
        <v>6</v>
      </c>
      <c r="F3931" s="4" t="s">
        <v>6</v>
      </c>
      <c r="G3931" s="4" t="s">
        <v>13</v>
      </c>
    </row>
    <row r="3932" spans="1:7">
      <c r="A3932" t="n">
        <v>41813</v>
      </c>
      <c r="B3932" s="27" t="n">
        <v>32</v>
      </c>
      <c r="C3932" s="7" t="n">
        <v>0</v>
      </c>
      <c r="D3932" s="7" t="n">
        <v>1650</v>
      </c>
      <c r="E3932" s="7" t="s">
        <v>21</v>
      </c>
      <c r="F3932" s="7" t="s">
        <v>93</v>
      </c>
      <c r="G3932" s="7" t="n">
        <v>0</v>
      </c>
    </row>
    <row r="3933" spans="1:7">
      <c r="A3933" t="s">
        <v>4</v>
      </c>
      <c r="B3933" s="4" t="s">
        <v>5</v>
      </c>
      <c r="C3933" s="4" t="s">
        <v>13</v>
      </c>
      <c r="D3933" s="4" t="s">
        <v>10</v>
      </c>
      <c r="E3933" s="4" t="s">
        <v>6</v>
      </c>
      <c r="F3933" s="4" t="s">
        <v>6</v>
      </c>
      <c r="G3933" s="4" t="s">
        <v>13</v>
      </c>
    </row>
    <row r="3934" spans="1:7">
      <c r="A3934" t="n">
        <v>41828</v>
      </c>
      <c r="B3934" s="27" t="n">
        <v>32</v>
      </c>
      <c r="C3934" s="7" t="n">
        <v>0</v>
      </c>
      <c r="D3934" s="7" t="n">
        <v>1650</v>
      </c>
      <c r="E3934" s="7" t="s">
        <v>21</v>
      </c>
      <c r="F3934" s="7" t="s">
        <v>70</v>
      </c>
      <c r="G3934" s="7" t="n">
        <v>1</v>
      </c>
    </row>
    <row r="3935" spans="1:7">
      <c r="A3935" t="s">
        <v>4</v>
      </c>
      <c r="B3935" s="4" t="s">
        <v>5</v>
      </c>
      <c r="C3935" s="4" t="s">
        <v>13</v>
      </c>
      <c r="D3935" s="4" t="s">
        <v>10</v>
      </c>
      <c r="E3935" s="4" t="s">
        <v>6</v>
      </c>
      <c r="F3935" s="4" t="s">
        <v>6</v>
      </c>
      <c r="G3935" s="4" t="s">
        <v>13</v>
      </c>
    </row>
    <row r="3936" spans="1:7">
      <c r="A3936" t="n">
        <v>41843</v>
      </c>
      <c r="B3936" s="27" t="n">
        <v>32</v>
      </c>
      <c r="C3936" s="7" t="n">
        <v>0</v>
      </c>
      <c r="D3936" s="7" t="n">
        <v>1650</v>
      </c>
      <c r="E3936" s="7" t="s">
        <v>21</v>
      </c>
      <c r="F3936" s="7" t="s">
        <v>71</v>
      </c>
      <c r="G3936" s="7" t="n">
        <v>0</v>
      </c>
    </row>
    <row r="3937" spans="1:7">
      <c r="A3937" t="s">
        <v>4</v>
      </c>
      <c r="B3937" s="4" t="s">
        <v>5</v>
      </c>
      <c r="C3937" s="4" t="s">
        <v>13</v>
      </c>
      <c r="D3937" s="4" t="s">
        <v>10</v>
      </c>
      <c r="E3937" s="4" t="s">
        <v>6</v>
      </c>
      <c r="F3937" s="4" t="s">
        <v>6</v>
      </c>
      <c r="G3937" s="4" t="s">
        <v>13</v>
      </c>
    </row>
    <row r="3938" spans="1:7">
      <c r="A3938" t="n">
        <v>41858</v>
      </c>
      <c r="B3938" s="27" t="n">
        <v>32</v>
      </c>
      <c r="C3938" s="7" t="n">
        <v>0</v>
      </c>
      <c r="D3938" s="7" t="n">
        <v>1650</v>
      </c>
      <c r="E3938" s="7" t="s">
        <v>21</v>
      </c>
      <c r="F3938" s="7" t="s">
        <v>72</v>
      </c>
      <c r="G3938" s="7" t="n">
        <v>0</v>
      </c>
    </row>
    <row r="3939" spans="1:7">
      <c r="A3939" t="s">
        <v>4</v>
      </c>
      <c r="B3939" s="4" t="s">
        <v>5</v>
      </c>
      <c r="C3939" s="4" t="s">
        <v>13</v>
      </c>
      <c r="D3939" s="4" t="s">
        <v>10</v>
      </c>
      <c r="E3939" s="4" t="s">
        <v>6</v>
      </c>
      <c r="F3939" s="4" t="s">
        <v>6</v>
      </c>
      <c r="G3939" s="4" t="s">
        <v>13</v>
      </c>
    </row>
    <row r="3940" spans="1:7">
      <c r="A3940" t="n">
        <v>41873</v>
      </c>
      <c r="B3940" s="27" t="n">
        <v>32</v>
      </c>
      <c r="C3940" s="7" t="n">
        <v>0</v>
      </c>
      <c r="D3940" s="7" t="n">
        <v>1650</v>
      </c>
      <c r="E3940" s="7" t="s">
        <v>21</v>
      </c>
      <c r="F3940" s="7" t="s">
        <v>94</v>
      </c>
      <c r="G3940" s="7" t="n">
        <v>0</v>
      </c>
    </row>
    <row r="3941" spans="1:7">
      <c r="A3941" t="s">
        <v>4</v>
      </c>
      <c r="B3941" s="4" t="s">
        <v>5</v>
      </c>
      <c r="C3941" s="4" t="s">
        <v>13</v>
      </c>
      <c r="D3941" s="4" t="s">
        <v>10</v>
      </c>
      <c r="E3941" s="4" t="s">
        <v>6</v>
      </c>
      <c r="F3941" s="4" t="s">
        <v>6</v>
      </c>
      <c r="G3941" s="4" t="s">
        <v>13</v>
      </c>
    </row>
    <row r="3942" spans="1:7">
      <c r="A3942" t="n">
        <v>41888</v>
      </c>
      <c r="B3942" s="27" t="n">
        <v>32</v>
      </c>
      <c r="C3942" s="7" t="n">
        <v>0</v>
      </c>
      <c r="D3942" s="7" t="n">
        <v>1651</v>
      </c>
      <c r="E3942" s="7" t="s">
        <v>21</v>
      </c>
      <c r="F3942" s="7" t="s">
        <v>93</v>
      </c>
      <c r="G3942" s="7" t="n">
        <v>0</v>
      </c>
    </row>
    <row r="3943" spans="1:7">
      <c r="A3943" t="s">
        <v>4</v>
      </c>
      <c r="B3943" s="4" t="s">
        <v>5</v>
      </c>
      <c r="C3943" s="4" t="s">
        <v>13</v>
      </c>
      <c r="D3943" s="4" t="s">
        <v>10</v>
      </c>
      <c r="E3943" s="4" t="s">
        <v>6</v>
      </c>
      <c r="F3943" s="4" t="s">
        <v>6</v>
      </c>
      <c r="G3943" s="4" t="s">
        <v>13</v>
      </c>
    </row>
    <row r="3944" spans="1:7">
      <c r="A3944" t="n">
        <v>41903</v>
      </c>
      <c r="B3944" s="27" t="n">
        <v>32</v>
      </c>
      <c r="C3944" s="7" t="n">
        <v>0</v>
      </c>
      <c r="D3944" s="7" t="n">
        <v>1651</v>
      </c>
      <c r="E3944" s="7" t="s">
        <v>21</v>
      </c>
      <c r="F3944" s="7" t="s">
        <v>70</v>
      </c>
      <c r="G3944" s="7" t="n">
        <v>1</v>
      </c>
    </row>
    <row r="3945" spans="1:7">
      <c r="A3945" t="s">
        <v>4</v>
      </c>
      <c r="B3945" s="4" t="s">
        <v>5</v>
      </c>
      <c r="C3945" s="4" t="s">
        <v>13</v>
      </c>
      <c r="D3945" s="4" t="s">
        <v>10</v>
      </c>
      <c r="E3945" s="4" t="s">
        <v>6</v>
      </c>
      <c r="F3945" s="4" t="s">
        <v>6</v>
      </c>
      <c r="G3945" s="4" t="s">
        <v>13</v>
      </c>
    </row>
    <row r="3946" spans="1:7">
      <c r="A3946" t="n">
        <v>41918</v>
      </c>
      <c r="B3946" s="27" t="n">
        <v>32</v>
      </c>
      <c r="C3946" s="7" t="n">
        <v>0</v>
      </c>
      <c r="D3946" s="7" t="n">
        <v>1651</v>
      </c>
      <c r="E3946" s="7" t="s">
        <v>21</v>
      </c>
      <c r="F3946" s="7" t="s">
        <v>71</v>
      </c>
      <c r="G3946" s="7" t="n">
        <v>0</v>
      </c>
    </row>
    <row r="3947" spans="1:7">
      <c r="A3947" t="s">
        <v>4</v>
      </c>
      <c r="B3947" s="4" t="s">
        <v>5</v>
      </c>
      <c r="C3947" s="4" t="s">
        <v>13</v>
      </c>
      <c r="D3947" s="4" t="s">
        <v>10</v>
      </c>
      <c r="E3947" s="4" t="s">
        <v>6</v>
      </c>
      <c r="F3947" s="4" t="s">
        <v>6</v>
      </c>
      <c r="G3947" s="4" t="s">
        <v>13</v>
      </c>
    </row>
    <row r="3948" spans="1:7">
      <c r="A3948" t="n">
        <v>41933</v>
      </c>
      <c r="B3948" s="27" t="n">
        <v>32</v>
      </c>
      <c r="C3948" s="7" t="n">
        <v>0</v>
      </c>
      <c r="D3948" s="7" t="n">
        <v>1651</v>
      </c>
      <c r="E3948" s="7" t="s">
        <v>21</v>
      </c>
      <c r="F3948" s="7" t="s">
        <v>72</v>
      </c>
      <c r="G3948" s="7" t="n">
        <v>0</v>
      </c>
    </row>
    <row r="3949" spans="1:7">
      <c r="A3949" t="s">
        <v>4</v>
      </c>
      <c r="B3949" s="4" t="s">
        <v>5</v>
      </c>
      <c r="C3949" s="4" t="s">
        <v>13</v>
      </c>
      <c r="D3949" s="4" t="s">
        <v>10</v>
      </c>
      <c r="E3949" s="4" t="s">
        <v>6</v>
      </c>
      <c r="F3949" s="4" t="s">
        <v>6</v>
      </c>
      <c r="G3949" s="4" t="s">
        <v>13</v>
      </c>
    </row>
    <row r="3950" spans="1:7">
      <c r="A3950" t="n">
        <v>41948</v>
      </c>
      <c r="B3950" s="27" t="n">
        <v>32</v>
      </c>
      <c r="C3950" s="7" t="n">
        <v>0</v>
      </c>
      <c r="D3950" s="7" t="n">
        <v>1651</v>
      </c>
      <c r="E3950" s="7" t="s">
        <v>21</v>
      </c>
      <c r="F3950" s="7" t="s">
        <v>94</v>
      </c>
      <c r="G3950" s="7" t="n">
        <v>0</v>
      </c>
    </row>
    <row r="3951" spans="1:7">
      <c r="A3951" t="s">
        <v>4</v>
      </c>
      <c r="B3951" s="4" t="s">
        <v>5</v>
      </c>
      <c r="C3951" s="4" t="s">
        <v>13</v>
      </c>
      <c r="D3951" s="4" t="s">
        <v>10</v>
      </c>
      <c r="E3951" s="4" t="s">
        <v>6</v>
      </c>
      <c r="F3951" s="4" t="s">
        <v>6</v>
      </c>
      <c r="G3951" s="4" t="s">
        <v>13</v>
      </c>
    </row>
    <row r="3952" spans="1:7">
      <c r="A3952" t="n">
        <v>41963</v>
      </c>
      <c r="B3952" s="27" t="n">
        <v>32</v>
      </c>
      <c r="C3952" s="7" t="n">
        <v>0</v>
      </c>
      <c r="D3952" s="7" t="n">
        <v>1652</v>
      </c>
      <c r="E3952" s="7" t="s">
        <v>21</v>
      </c>
      <c r="F3952" s="7" t="s">
        <v>93</v>
      </c>
      <c r="G3952" s="7" t="n">
        <v>0</v>
      </c>
    </row>
    <row r="3953" spans="1:7">
      <c r="A3953" t="s">
        <v>4</v>
      </c>
      <c r="B3953" s="4" t="s">
        <v>5</v>
      </c>
      <c r="C3953" s="4" t="s">
        <v>13</v>
      </c>
      <c r="D3953" s="4" t="s">
        <v>10</v>
      </c>
      <c r="E3953" s="4" t="s">
        <v>6</v>
      </c>
      <c r="F3953" s="4" t="s">
        <v>6</v>
      </c>
      <c r="G3953" s="4" t="s">
        <v>13</v>
      </c>
    </row>
    <row r="3954" spans="1:7">
      <c r="A3954" t="n">
        <v>41978</v>
      </c>
      <c r="B3954" s="27" t="n">
        <v>32</v>
      </c>
      <c r="C3954" s="7" t="n">
        <v>0</v>
      </c>
      <c r="D3954" s="7" t="n">
        <v>1652</v>
      </c>
      <c r="E3954" s="7" t="s">
        <v>21</v>
      </c>
      <c r="F3954" s="7" t="s">
        <v>70</v>
      </c>
      <c r="G3954" s="7" t="n">
        <v>1</v>
      </c>
    </row>
    <row r="3955" spans="1:7">
      <c r="A3955" t="s">
        <v>4</v>
      </c>
      <c r="B3955" s="4" t="s">
        <v>5</v>
      </c>
      <c r="C3955" s="4" t="s">
        <v>13</v>
      </c>
      <c r="D3955" s="4" t="s">
        <v>10</v>
      </c>
      <c r="E3955" s="4" t="s">
        <v>6</v>
      </c>
      <c r="F3955" s="4" t="s">
        <v>6</v>
      </c>
      <c r="G3955" s="4" t="s">
        <v>13</v>
      </c>
    </row>
    <row r="3956" spans="1:7">
      <c r="A3956" t="n">
        <v>41993</v>
      </c>
      <c r="B3956" s="27" t="n">
        <v>32</v>
      </c>
      <c r="C3956" s="7" t="n">
        <v>0</v>
      </c>
      <c r="D3956" s="7" t="n">
        <v>1652</v>
      </c>
      <c r="E3956" s="7" t="s">
        <v>21</v>
      </c>
      <c r="F3956" s="7" t="s">
        <v>71</v>
      </c>
      <c r="G3956" s="7" t="n">
        <v>0</v>
      </c>
    </row>
    <row r="3957" spans="1:7">
      <c r="A3957" t="s">
        <v>4</v>
      </c>
      <c r="B3957" s="4" t="s">
        <v>5</v>
      </c>
      <c r="C3957" s="4" t="s">
        <v>13</v>
      </c>
      <c r="D3957" s="4" t="s">
        <v>10</v>
      </c>
      <c r="E3957" s="4" t="s">
        <v>6</v>
      </c>
      <c r="F3957" s="4" t="s">
        <v>6</v>
      </c>
      <c r="G3957" s="4" t="s">
        <v>13</v>
      </c>
    </row>
    <row r="3958" spans="1:7">
      <c r="A3958" t="n">
        <v>42008</v>
      </c>
      <c r="B3958" s="27" t="n">
        <v>32</v>
      </c>
      <c r="C3958" s="7" t="n">
        <v>0</v>
      </c>
      <c r="D3958" s="7" t="n">
        <v>1652</v>
      </c>
      <c r="E3958" s="7" t="s">
        <v>21</v>
      </c>
      <c r="F3958" s="7" t="s">
        <v>72</v>
      </c>
      <c r="G3958" s="7" t="n">
        <v>0</v>
      </c>
    </row>
    <row r="3959" spans="1:7">
      <c r="A3959" t="s">
        <v>4</v>
      </c>
      <c r="B3959" s="4" t="s">
        <v>5</v>
      </c>
      <c r="C3959" s="4" t="s">
        <v>13</v>
      </c>
      <c r="D3959" s="4" t="s">
        <v>10</v>
      </c>
      <c r="E3959" s="4" t="s">
        <v>6</v>
      </c>
      <c r="F3959" s="4" t="s">
        <v>6</v>
      </c>
      <c r="G3959" s="4" t="s">
        <v>13</v>
      </c>
    </row>
    <row r="3960" spans="1:7">
      <c r="A3960" t="n">
        <v>42023</v>
      </c>
      <c r="B3960" s="27" t="n">
        <v>32</v>
      </c>
      <c r="C3960" s="7" t="n">
        <v>0</v>
      </c>
      <c r="D3960" s="7" t="n">
        <v>1652</v>
      </c>
      <c r="E3960" s="7" t="s">
        <v>21</v>
      </c>
      <c r="F3960" s="7" t="s">
        <v>94</v>
      </c>
      <c r="G3960" s="7" t="n">
        <v>0</v>
      </c>
    </row>
    <row r="3961" spans="1:7">
      <c r="A3961" t="s">
        <v>4</v>
      </c>
      <c r="B3961" s="4" t="s">
        <v>5</v>
      </c>
      <c r="C3961" s="4" t="s">
        <v>13</v>
      </c>
      <c r="D3961" s="4" t="s">
        <v>10</v>
      </c>
      <c r="E3961" s="4" t="s">
        <v>6</v>
      </c>
      <c r="F3961" s="4" t="s">
        <v>6</v>
      </c>
      <c r="G3961" s="4" t="s">
        <v>13</v>
      </c>
    </row>
    <row r="3962" spans="1:7">
      <c r="A3962" t="n">
        <v>42038</v>
      </c>
      <c r="B3962" s="27" t="n">
        <v>32</v>
      </c>
      <c r="C3962" s="7" t="n">
        <v>0</v>
      </c>
      <c r="D3962" s="7" t="n">
        <v>1653</v>
      </c>
      <c r="E3962" s="7" t="s">
        <v>21</v>
      </c>
      <c r="F3962" s="7" t="s">
        <v>93</v>
      </c>
      <c r="G3962" s="7" t="n">
        <v>0</v>
      </c>
    </row>
    <row r="3963" spans="1:7">
      <c r="A3963" t="s">
        <v>4</v>
      </c>
      <c r="B3963" s="4" t="s">
        <v>5</v>
      </c>
      <c r="C3963" s="4" t="s">
        <v>13</v>
      </c>
      <c r="D3963" s="4" t="s">
        <v>10</v>
      </c>
      <c r="E3963" s="4" t="s">
        <v>6</v>
      </c>
      <c r="F3963" s="4" t="s">
        <v>6</v>
      </c>
      <c r="G3963" s="4" t="s">
        <v>13</v>
      </c>
    </row>
    <row r="3964" spans="1:7">
      <c r="A3964" t="n">
        <v>42053</v>
      </c>
      <c r="B3964" s="27" t="n">
        <v>32</v>
      </c>
      <c r="C3964" s="7" t="n">
        <v>0</v>
      </c>
      <c r="D3964" s="7" t="n">
        <v>1653</v>
      </c>
      <c r="E3964" s="7" t="s">
        <v>21</v>
      </c>
      <c r="F3964" s="7" t="s">
        <v>70</v>
      </c>
      <c r="G3964" s="7" t="n">
        <v>1</v>
      </c>
    </row>
    <row r="3965" spans="1:7">
      <c r="A3965" t="s">
        <v>4</v>
      </c>
      <c r="B3965" s="4" t="s">
        <v>5</v>
      </c>
      <c r="C3965" s="4" t="s">
        <v>13</v>
      </c>
      <c r="D3965" s="4" t="s">
        <v>10</v>
      </c>
      <c r="E3965" s="4" t="s">
        <v>6</v>
      </c>
      <c r="F3965" s="4" t="s">
        <v>6</v>
      </c>
      <c r="G3965" s="4" t="s">
        <v>13</v>
      </c>
    </row>
    <row r="3966" spans="1:7">
      <c r="A3966" t="n">
        <v>42068</v>
      </c>
      <c r="B3966" s="27" t="n">
        <v>32</v>
      </c>
      <c r="C3966" s="7" t="n">
        <v>0</v>
      </c>
      <c r="D3966" s="7" t="n">
        <v>1653</v>
      </c>
      <c r="E3966" s="7" t="s">
        <v>21</v>
      </c>
      <c r="F3966" s="7" t="s">
        <v>71</v>
      </c>
      <c r="G3966" s="7" t="n">
        <v>0</v>
      </c>
    </row>
    <row r="3967" spans="1:7">
      <c r="A3967" t="s">
        <v>4</v>
      </c>
      <c r="B3967" s="4" t="s">
        <v>5</v>
      </c>
      <c r="C3967" s="4" t="s">
        <v>13</v>
      </c>
      <c r="D3967" s="4" t="s">
        <v>10</v>
      </c>
      <c r="E3967" s="4" t="s">
        <v>6</v>
      </c>
      <c r="F3967" s="4" t="s">
        <v>6</v>
      </c>
      <c r="G3967" s="4" t="s">
        <v>13</v>
      </c>
    </row>
    <row r="3968" spans="1:7">
      <c r="A3968" t="n">
        <v>42083</v>
      </c>
      <c r="B3968" s="27" t="n">
        <v>32</v>
      </c>
      <c r="C3968" s="7" t="n">
        <v>0</v>
      </c>
      <c r="D3968" s="7" t="n">
        <v>1653</v>
      </c>
      <c r="E3968" s="7" t="s">
        <v>21</v>
      </c>
      <c r="F3968" s="7" t="s">
        <v>72</v>
      </c>
      <c r="G3968" s="7" t="n">
        <v>0</v>
      </c>
    </row>
    <row r="3969" spans="1:7">
      <c r="A3969" t="s">
        <v>4</v>
      </c>
      <c r="B3969" s="4" t="s">
        <v>5</v>
      </c>
      <c r="C3969" s="4" t="s">
        <v>13</v>
      </c>
      <c r="D3969" s="4" t="s">
        <v>10</v>
      </c>
      <c r="E3969" s="4" t="s">
        <v>6</v>
      </c>
      <c r="F3969" s="4" t="s">
        <v>6</v>
      </c>
      <c r="G3969" s="4" t="s">
        <v>13</v>
      </c>
    </row>
    <row r="3970" spans="1:7">
      <c r="A3970" t="n">
        <v>42098</v>
      </c>
      <c r="B3970" s="27" t="n">
        <v>32</v>
      </c>
      <c r="C3970" s="7" t="n">
        <v>0</v>
      </c>
      <c r="D3970" s="7" t="n">
        <v>1653</v>
      </c>
      <c r="E3970" s="7" t="s">
        <v>21</v>
      </c>
      <c r="F3970" s="7" t="s">
        <v>94</v>
      </c>
      <c r="G3970" s="7" t="n">
        <v>0</v>
      </c>
    </row>
    <row r="3971" spans="1:7">
      <c r="A3971" t="s">
        <v>4</v>
      </c>
      <c r="B3971" s="4" t="s">
        <v>5</v>
      </c>
      <c r="C3971" s="4" t="s">
        <v>13</v>
      </c>
      <c r="D3971" s="4" t="s">
        <v>10</v>
      </c>
      <c r="E3971" s="4" t="s">
        <v>6</v>
      </c>
      <c r="F3971" s="4" t="s">
        <v>6</v>
      </c>
      <c r="G3971" s="4" t="s">
        <v>13</v>
      </c>
    </row>
    <row r="3972" spans="1:7">
      <c r="A3972" t="n">
        <v>42113</v>
      </c>
      <c r="B3972" s="27" t="n">
        <v>32</v>
      </c>
      <c r="C3972" s="7" t="n">
        <v>0</v>
      </c>
      <c r="D3972" s="7" t="n">
        <v>1640</v>
      </c>
      <c r="E3972" s="7" t="s">
        <v>21</v>
      </c>
      <c r="F3972" s="7" t="s">
        <v>95</v>
      </c>
      <c r="G3972" s="7" t="n">
        <v>0</v>
      </c>
    </row>
    <row r="3973" spans="1:7">
      <c r="A3973" t="s">
        <v>4</v>
      </c>
      <c r="B3973" s="4" t="s">
        <v>5</v>
      </c>
      <c r="C3973" s="4" t="s">
        <v>13</v>
      </c>
      <c r="D3973" s="4" t="s">
        <v>10</v>
      </c>
      <c r="E3973" s="4" t="s">
        <v>6</v>
      </c>
      <c r="F3973" s="4" t="s">
        <v>6</v>
      </c>
      <c r="G3973" s="4" t="s">
        <v>13</v>
      </c>
    </row>
    <row r="3974" spans="1:7">
      <c r="A3974" t="n">
        <v>42128</v>
      </c>
      <c r="B3974" s="27" t="n">
        <v>32</v>
      </c>
      <c r="C3974" s="7" t="n">
        <v>0</v>
      </c>
      <c r="D3974" s="7" t="n">
        <v>1640</v>
      </c>
      <c r="E3974" s="7" t="s">
        <v>21</v>
      </c>
      <c r="F3974" s="7" t="s">
        <v>96</v>
      </c>
      <c r="G3974" s="7" t="n">
        <v>0</v>
      </c>
    </row>
    <row r="3975" spans="1:7">
      <c r="A3975" t="s">
        <v>4</v>
      </c>
      <c r="B3975" s="4" t="s">
        <v>5</v>
      </c>
      <c r="C3975" s="4" t="s">
        <v>13</v>
      </c>
      <c r="D3975" s="4" t="s">
        <v>10</v>
      </c>
      <c r="E3975" s="4" t="s">
        <v>6</v>
      </c>
      <c r="F3975" s="4" t="s">
        <v>6</v>
      </c>
      <c r="G3975" s="4" t="s">
        <v>13</v>
      </c>
    </row>
    <row r="3976" spans="1:7">
      <c r="A3976" t="n">
        <v>42143</v>
      </c>
      <c r="B3976" s="27" t="n">
        <v>32</v>
      </c>
      <c r="C3976" s="7" t="n">
        <v>0</v>
      </c>
      <c r="D3976" s="7" t="n">
        <v>1640</v>
      </c>
      <c r="E3976" s="7" t="s">
        <v>21</v>
      </c>
      <c r="F3976" s="7" t="s">
        <v>97</v>
      </c>
      <c r="G3976" s="7" t="n">
        <v>0</v>
      </c>
    </row>
    <row r="3977" spans="1:7">
      <c r="A3977" t="s">
        <v>4</v>
      </c>
      <c r="B3977" s="4" t="s">
        <v>5</v>
      </c>
      <c r="C3977" s="4" t="s">
        <v>13</v>
      </c>
      <c r="D3977" s="4" t="s">
        <v>10</v>
      </c>
      <c r="E3977" s="4" t="s">
        <v>6</v>
      </c>
      <c r="F3977" s="4" t="s">
        <v>6</v>
      </c>
      <c r="G3977" s="4" t="s">
        <v>13</v>
      </c>
    </row>
    <row r="3978" spans="1:7">
      <c r="A3978" t="n">
        <v>42158</v>
      </c>
      <c r="B3978" s="27" t="n">
        <v>32</v>
      </c>
      <c r="C3978" s="7" t="n">
        <v>0</v>
      </c>
      <c r="D3978" s="7" t="n">
        <v>1640</v>
      </c>
      <c r="E3978" s="7" t="s">
        <v>21</v>
      </c>
      <c r="F3978" s="7" t="s">
        <v>98</v>
      </c>
      <c r="G3978" s="7" t="n">
        <v>1</v>
      </c>
    </row>
    <row r="3979" spans="1:7">
      <c r="A3979" t="s">
        <v>4</v>
      </c>
      <c r="B3979" s="4" t="s">
        <v>5</v>
      </c>
      <c r="C3979" s="4" t="s">
        <v>13</v>
      </c>
      <c r="D3979" s="4" t="s">
        <v>10</v>
      </c>
      <c r="E3979" s="4" t="s">
        <v>6</v>
      </c>
      <c r="F3979" s="4" t="s">
        <v>6</v>
      </c>
      <c r="G3979" s="4" t="s">
        <v>13</v>
      </c>
    </row>
    <row r="3980" spans="1:7">
      <c r="A3980" t="n">
        <v>42173</v>
      </c>
      <c r="B3980" s="27" t="n">
        <v>32</v>
      </c>
      <c r="C3980" s="7" t="n">
        <v>0</v>
      </c>
      <c r="D3980" s="7" t="n">
        <v>1641</v>
      </c>
      <c r="E3980" s="7" t="s">
        <v>21</v>
      </c>
      <c r="F3980" s="7" t="s">
        <v>95</v>
      </c>
      <c r="G3980" s="7" t="n">
        <v>0</v>
      </c>
    </row>
    <row r="3981" spans="1:7">
      <c r="A3981" t="s">
        <v>4</v>
      </c>
      <c r="B3981" s="4" t="s">
        <v>5</v>
      </c>
      <c r="C3981" s="4" t="s">
        <v>13</v>
      </c>
      <c r="D3981" s="4" t="s">
        <v>10</v>
      </c>
      <c r="E3981" s="4" t="s">
        <v>6</v>
      </c>
      <c r="F3981" s="4" t="s">
        <v>6</v>
      </c>
      <c r="G3981" s="4" t="s">
        <v>13</v>
      </c>
    </row>
    <row r="3982" spans="1:7">
      <c r="A3982" t="n">
        <v>42188</v>
      </c>
      <c r="B3982" s="27" t="n">
        <v>32</v>
      </c>
      <c r="C3982" s="7" t="n">
        <v>0</v>
      </c>
      <c r="D3982" s="7" t="n">
        <v>1641</v>
      </c>
      <c r="E3982" s="7" t="s">
        <v>21</v>
      </c>
      <c r="F3982" s="7" t="s">
        <v>96</v>
      </c>
      <c r="G3982" s="7" t="n">
        <v>0</v>
      </c>
    </row>
    <row r="3983" spans="1:7">
      <c r="A3983" t="s">
        <v>4</v>
      </c>
      <c r="B3983" s="4" t="s">
        <v>5</v>
      </c>
      <c r="C3983" s="4" t="s">
        <v>13</v>
      </c>
      <c r="D3983" s="4" t="s">
        <v>10</v>
      </c>
      <c r="E3983" s="4" t="s">
        <v>6</v>
      </c>
      <c r="F3983" s="4" t="s">
        <v>6</v>
      </c>
      <c r="G3983" s="4" t="s">
        <v>13</v>
      </c>
    </row>
    <row r="3984" spans="1:7">
      <c r="A3984" t="n">
        <v>42203</v>
      </c>
      <c r="B3984" s="27" t="n">
        <v>32</v>
      </c>
      <c r="C3984" s="7" t="n">
        <v>0</v>
      </c>
      <c r="D3984" s="7" t="n">
        <v>1641</v>
      </c>
      <c r="E3984" s="7" t="s">
        <v>21</v>
      </c>
      <c r="F3984" s="7" t="s">
        <v>97</v>
      </c>
      <c r="G3984" s="7" t="n">
        <v>0</v>
      </c>
    </row>
    <row r="3985" spans="1:7">
      <c r="A3985" t="s">
        <v>4</v>
      </c>
      <c r="B3985" s="4" t="s">
        <v>5</v>
      </c>
      <c r="C3985" s="4" t="s">
        <v>13</v>
      </c>
      <c r="D3985" s="4" t="s">
        <v>10</v>
      </c>
      <c r="E3985" s="4" t="s">
        <v>6</v>
      </c>
      <c r="F3985" s="4" t="s">
        <v>6</v>
      </c>
      <c r="G3985" s="4" t="s">
        <v>13</v>
      </c>
    </row>
    <row r="3986" spans="1:7">
      <c r="A3986" t="n">
        <v>42218</v>
      </c>
      <c r="B3986" s="27" t="n">
        <v>32</v>
      </c>
      <c r="C3986" s="7" t="n">
        <v>0</v>
      </c>
      <c r="D3986" s="7" t="n">
        <v>1641</v>
      </c>
      <c r="E3986" s="7" t="s">
        <v>21</v>
      </c>
      <c r="F3986" s="7" t="s">
        <v>98</v>
      </c>
      <c r="G3986" s="7" t="n">
        <v>1</v>
      </c>
    </row>
    <row r="3987" spans="1:7">
      <c r="A3987" t="s">
        <v>4</v>
      </c>
      <c r="B3987" s="4" t="s">
        <v>5</v>
      </c>
      <c r="C3987" s="4" t="s">
        <v>13</v>
      </c>
      <c r="D3987" s="4" t="s">
        <v>10</v>
      </c>
      <c r="E3987" s="4" t="s">
        <v>6</v>
      </c>
      <c r="F3987" s="4" t="s">
        <v>6</v>
      </c>
      <c r="G3987" s="4" t="s">
        <v>13</v>
      </c>
    </row>
    <row r="3988" spans="1:7">
      <c r="A3988" t="n">
        <v>42233</v>
      </c>
      <c r="B3988" s="27" t="n">
        <v>32</v>
      </c>
      <c r="C3988" s="7" t="n">
        <v>0</v>
      </c>
      <c r="D3988" s="7" t="n">
        <v>1642</v>
      </c>
      <c r="E3988" s="7" t="s">
        <v>21</v>
      </c>
      <c r="F3988" s="7" t="s">
        <v>95</v>
      </c>
      <c r="G3988" s="7" t="n">
        <v>0</v>
      </c>
    </row>
    <row r="3989" spans="1:7">
      <c r="A3989" t="s">
        <v>4</v>
      </c>
      <c r="B3989" s="4" t="s">
        <v>5</v>
      </c>
      <c r="C3989" s="4" t="s">
        <v>13</v>
      </c>
      <c r="D3989" s="4" t="s">
        <v>10</v>
      </c>
      <c r="E3989" s="4" t="s">
        <v>6</v>
      </c>
      <c r="F3989" s="4" t="s">
        <v>6</v>
      </c>
      <c r="G3989" s="4" t="s">
        <v>13</v>
      </c>
    </row>
    <row r="3990" spans="1:7">
      <c r="A3990" t="n">
        <v>42248</v>
      </c>
      <c r="B3990" s="27" t="n">
        <v>32</v>
      </c>
      <c r="C3990" s="7" t="n">
        <v>0</v>
      </c>
      <c r="D3990" s="7" t="n">
        <v>1642</v>
      </c>
      <c r="E3990" s="7" t="s">
        <v>21</v>
      </c>
      <c r="F3990" s="7" t="s">
        <v>96</v>
      </c>
      <c r="G3990" s="7" t="n">
        <v>0</v>
      </c>
    </row>
    <row r="3991" spans="1:7">
      <c r="A3991" t="s">
        <v>4</v>
      </c>
      <c r="B3991" s="4" t="s">
        <v>5</v>
      </c>
      <c r="C3991" s="4" t="s">
        <v>13</v>
      </c>
      <c r="D3991" s="4" t="s">
        <v>10</v>
      </c>
      <c r="E3991" s="4" t="s">
        <v>6</v>
      </c>
      <c r="F3991" s="4" t="s">
        <v>6</v>
      </c>
      <c r="G3991" s="4" t="s">
        <v>13</v>
      </c>
    </row>
    <row r="3992" spans="1:7">
      <c r="A3992" t="n">
        <v>42263</v>
      </c>
      <c r="B3992" s="27" t="n">
        <v>32</v>
      </c>
      <c r="C3992" s="7" t="n">
        <v>0</v>
      </c>
      <c r="D3992" s="7" t="n">
        <v>1642</v>
      </c>
      <c r="E3992" s="7" t="s">
        <v>21</v>
      </c>
      <c r="F3992" s="7" t="s">
        <v>97</v>
      </c>
      <c r="G3992" s="7" t="n">
        <v>0</v>
      </c>
    </row>
    <row r="3993" spans="1:7">
      <c r="A3993" t="s">
        <v>4</v>
      </c>
      <c r="B3993" s="4" t="s">
        <v>5</v>
      </c>
      <c r="C3993" s="4" t="s">
        <v>13</v>
      </c>
      <c r="D3993" s="4" t="s">
        <v>10</v>
      </c>
      <c r="E3993" s="4" t="s">
        <v>6</v>
      </c>
      <c r="F3993" s="4" t="s">
        <v>6</v>
      </c>
      <c r="G3993" s="4" t="s">
        <v>13</v>
      </c>
    </row>
    <row r="3994" spans="1:7">
      <c r="A3994" t="n">
        <v>42278</v>
      </c>
      <c r="B3994" s="27" t="n">
        <v>32</v>
      </c>
      <c r="C3994" s="7" t="n">
        <v>0</v>
      </c>
      <c r="D3994" s="7" t="n">
        <v>1642</v>
      </c>
      <c r="E3994" s="7" t="s">
        <v>21</v>
      </c>
      <c r="F3994" s="7" t="s">
        <v>98</v>
      </c>
      <c r="G3994" s="7" t="n">
        <v>1</v>
      </c>
    </row>
    <row r="3995" spans="1:7">
      <c r="A3995" t="s">
        <v>4</v>
      </c>
      <c r="B3995" s="4" t="s">
        <v>5</v>
      </c>
      <c r="C3995" s="4" t="s">
        <v>13</v>
      </c>
      <c r="D3995" s="4" t="s">
        <v>10</v>
      </c>
      <c r="E3995" s="4" t="s">
        <v>6</v>
      </c>
      <c r="F3995" s="4" t="s">
        <v>6</v>
      </c>
      <c r="G3995" s="4" t="s">
        <v>13</v>
      </c>
    </row>
    <row r="3996" spans="1:7">
      <c r="A3996" t="n">
        <v>42293</v>
      </c>
      <c r="B3996" s="27" t="n">
        <v>32</v>
      </c>
      <c r="C3996" s="7" t="n">
        <v>0</v>
      </c>
      <c r="D3996" s="7" t="n">
        <v>1602</v>
      </c>
      <c r="E3996" s="7" t="s">
        <v>21</v>
      </c>
      <c r="F3996" s="7" t="s">
        <v>95</v>
      </c>
      <c r="G3996" s="7" t="n">
        <v>0</v>
      </c>
    </row>
    <row r="3997" spans="1:7">
      <c r="A3997" t="s">
        <v>4</v>
      </c>
      <c r="B3997" s="4" t="s">
        <v>5</v>
      </c>
      <c r="C3997" s="4" t="s">
        <v>13</v>
      </c>
      <c r="D3997" s="4" t="s">
        <v>10</v>
      </c>
      <c r="E3997" s="4" t="s">
        <v>6</v>
      </c>
      <c r="F3997" s="4" t="s">
        <v>6</v>
      </c>
      <c r="G3997" s="4" t="s">
        <v>13</v>
      </c>
    </row>
    <row r="3998" spans="1:7">
      <c r="A3998" t="n">
        <v>42308</v>
      </c>
      <c r="B3998" s="27" t="n">
        <v>32</v>
      </c>
      <c r="C3998" s="7" t="n">
        <v>0</v>
      </c>
      <c r="D3998" s="7" t="n">
        <v>1602</v>
      </c>
      <c r="E3998" s="7" t="s">
        <v>21</v>
      </c>
      <c r="F3998" s="7" t="s">
        <v>96</v>
      </c>
      <c r="G3998" s="7" t="n">
        <v>0</v>
      </c>
    </row>
    <row r="3999" spans="1:7">
      <c r="A3999" t="s">
        <v>4</v>
      </c>
      <c r="B3999" s="4" t="s">
        <v>5</v>
      </c>
      <c r="C3999" s="4" t="s">
        <v>13</v>
      </c>
      <c r="D3999" s="4" t="s">
        <v>10</v>
      </c>
      <c r="E3999" s="4" t="s">
        <v>6</v>
      </c>
      <c r="F3999" s="4" t="s">
        <v>6</v>
      </c>
      <c r="G3999" s="4" t="s">
        <v>13</v>
      </c>
    </row>
    <row r="4000" spans="1:7">
      <c r="A4000" t="n">
        <v>42323</v>
      </c>
      <c r="B4000" s="27" t="n">
        <v>32</v>
      </c>
      <c r="C4000" s="7" t="n">
        <v>0</v>
      </c>
      <c r="D4000" s="7" t="n">
        <v>1602</v>
      </c>
      <c r="E4000" s="7" t="s">
        <v>21</v>
      </c>
      <c r="F4000" s="7" t="s">
        <v>97</v>
      </c>
      <c r="G4000" s="7" t="n">
        <v>0</v>
      </c>
    </row>
    <row r="4001" spans="1:7">
      <c r="A4001" t="s">
        <v>4</v>
      </c>
      <c r="B4001" s="4" t="s">
        <v>5</v>
      </c>
      <c r="C4001" s="4" t="s">
        <v>13</v>
      </c>
      <c r="D4001" s="4" t="s">
        <v>10</v>
      </c>
      <c r="E4001" s="4" t="s">
        <v>6</v>
      </c>
      <c r="F4001" s="4" t="s">
        <v>6</v>
      </c>
      <c r="G4001" s="4" t="s">
        <v>13</v>
      </c>
    </row>
    <row r="4002" spans="1:7">
      <c r="A4002" t="n">
        <v>42338</v>
      </c>
      <c r="B4002" s="27" t="n">
        <v>32</v>
      </c>
      <c r="C4002" s="7" t="n">
        <v>0</v>
      </c>
      <c r="D4002" s="7" t="n">
        <v>1602</v>
      </c>
      <c r="E4002" s="7" t="s">
        <v>21</v>
      </c>
      <c r="F4002" s="7" t="s">
        <v>98</v>
      </c>
      <c r="G4002" s="7" t="n">
        <v>1</v>
      </c>
    </row>
    <row r="4003" spans="1:7">
      <c r="A4003" t="s">
        <v>4</v>
      </c>
      <c r="B4003" s="4" t="s">
        <v>5</v>
      </c>
      <c r="C4003" s="4" t="s">
        <v>13</v>
      </c>
      <c r="D4003" s="4" t="s">
        <v>10</v>
      </c>
      <c r="E4003" s="4" t="s">
        <v>6</v>
      </c>
      <c r="F4003" s="4" t="s">
        <v>6</v>
      </c>
      <c r="G4003" s="4" t="s">
        <v>13</v>
      </c>
    </row>
    <row r="4004" spans="1:7">
      <c r="A4004" t="n">
        <v>42353</v>
      </c>
      <c r="B4004" s="27" t="n">
        <v>32</v>
      </c>
      <c r="C4004" s="7" t="n">
        <v>0</v>
      </c>
      <c r="D4004" s="7" t="n">
        <v>1603</v>
      </c>
      <c r="E4004" s="7" t="s">
        <v>21</v>
      </c>
      <c r="F4004" s="7" t="s">
        <v>95</v>
      </c>
      <c r="G4004" s="7" t="n">
        <v>0</v>
      </c>
    </row>
    <row r="4005" spans="1:7">
      <c r="A4005" t="s">
        <v>4</v>
      </c>
      <c r="B4005" s="4" t="s">
        <v>5</v>
      </c>
      <c r="C4005" s="4" t="s">
        <v>13</v>
      </c>
      <c r="D4005" s="4" t="s">
        <v>10</v>
      </c>
      <c r="E4005" s="4" t="s">
        <v>6</v>
      </c>
      <c r="F4005" s="4" t="s">
        <v>6</v>
      </c>
      <c r="G4005" s="4" t="s">
        <v>13</v>
      </c>
    </row>
    <row r="4006" spans="1:7">
      <c r="A4006" t="n">
        <v>42368</v>
      </c>
      <c r="B4006" s="27" t="n">
        <v>32</v>
      </c>
      <c r="C4006" s="7" t="n">
        <v>0</v>
      </c>
      <c r="D4006" s="7" t="n">
        <v>1603</v>
      </c>
      <c r="E4006" s="7" t="s">
        <v>21</v>
      </c>
      <c r="F4006" s="7" t="s">
        <v>96</v>
      </c>
      <c r="G4006" s="7" t="n">
        <v>0</v>
      </c>
    </row>
    <row r="4007" spans="1:7">
      <c r="A4007" t="s">
        <v>4</v>
      </c>
      <c r="B4007" s="4" t="s">
        <v>5</v>
      </c>
      <c r="C4007" s="4" t="s">
        <v>13</v>
      </c>
      <c r="D4007" s="4" t="s">
        <v>10</v>
      </c>
      <c r="E4007" s="4" t="s">
        <v>6</v>
      </c>
      <c r="F4007" s="4" t="s">
        <v>6</v>
      </c>
      <c r="G4007" s="4" t="s">
        <v>13</v>
      </c>
    </row>
    <row r="4008" spans="1:7">
      <c r="A4008" t="n">
        <v>42383</v>
      </c>
      <c r="B4008" s="27" t="n">
        <v>32</v>
      </c>
      <c r="C4008" s="7" t="n">
        <v>0</v>
      </c>
      <c r="D4008" s="7" t="n">
        <v>1603</v>
      </c>
      <c r="E4008" s="7" t="s">
        <v>21</v>
      </c>
      <c r="F4008" s="7" t="s">
        <v>97</v>
      </c>
      <c r="G4008" s="7" t="n">
        <v>0</v>
      </c>
    </row>
    <row r="4009" spans="1:7">
      <c r="A4009" t="s">
        <v>4</v>
      </c>
      <c r="B4009" s="4" t="s">
        <v>5</v>
      </c>
      <c r="C4009" s="4" t="s">
        <v>13</v>
      </c>
      <c r="D4009" s="4" t="s">
        <v>10</v>
      </c>
      <c r="E4009" s="4" t="s">
        <v>6</v>
      </c>
      <c r="F4009" s="4" t="s">
        <v>6</v>
      </c>
      <c r="G4009" s="4" t="s">
        <v>13</v>
      </c>
    </row>
    <row r="4010" spans="1:7">
      <c r="A4010" t="n">
        <v>42398</v>
      </c>
      <c r="B4010" s="27" t="n">
        <v>32</v>
      </c>
      <c r="C4010" s="7" t="n">
        <v>0</v>
      </c>
      <c r="D4010" s="7" t="n">
        <v>1603</v>
      </c>
      <c r="E4010" s="7" t="s">
        <v>21</v>
      </c>
      <c r="F4010" s="7" t="s">
        <v>98</v>
      </c>
      <c r="G4010" s="7" t="n">
        <v>1</v>
      </c>
    </row>
    <row r="4011" spans="1:7">
      <c r="A4011" t="s">
        <v>4</v>
      </c>
      <c r="B4011" s="4" t="s">
        <v>5</v>
      </c>
      <c r="C4011" s="4" t="s">
        <v>13</v>
      </c>
      <c r="D4011" s="4" t="s">
        <v>10</v>
      </c>
      <c r="E4011" s="4" t="s">
        <v>6</v>
      </c>
      <c r="F4011" s="4" t="s">
        <v>6</v>
      </c>
      <c r="G4011" s="4" t="s">
        <v>13</v>
      </c>
    </row>
    <row r="4012" spans="1:7">
      <c r="A4012" t="n">
        <v>42413</v>
      </c>
      <c r="B4012" s="27" t="n">
        <v>32</v>
      </c>
      <c r="C4012" s="7" t="n">
        <v>0</v>
      </c>
      <c r="D4012" s="7" t="n">
        <v>1604</v>
      </c>
      <c r="E4012" s="7" t="s">
        <v>21</v>
      </c>
      <c r="F4012" s="7" t="s">
        <v>95</v>
      </c>
      <c r="G4012" s="7" t="n">
        <v>0</v>
      </c>
    </row>
    <row r="4013" spans="1:7">
      <c r="A4013" t="s">
        <v>4</v>
      </c>
      <c r="B4013" s="4" t="s">
        <v>5</v>
      </c>
      <c r="C4013" s="4" t="s">
        <v>13</v>
      </c>
      <c r="D4013" s="4" t="s">
        <v>10</v>
      </c>
      <c r="E4013" s="4" t="s">
        <v>6</v>
      </c>
      <c r="F4013" s="4" t="s">
        <v>6</v>
      </c>
      <c r="G4013" s="4" t="s">
        <v>13</v>
      </c>
    </row>
    <row r="4014" spans="1:7">
      <c r="A4014" t="n">
        <v>42428</v>
      </c>
      <c r="B4014" s="27" t="n">
        <v>32</v>
      </c>
      <c r="C4014" s="7" t="n">
        <v>0</v>
      </c>
      <c r="D4014" s="7" t="n">
        <v>1604</v>
      </c>
      <c r="E4014" s="7" t="s">
        <v>21</v>
      </c>
      <c r="F4014" s="7" t="s">
        <v>96</v>
      </c>
      <c r="G4014" s="7" t="n">
        <v>0</v>
      </c>
    </row>
    <row r="4015" spans="1:7">
      <c r="A4015" t="s">
        <v>4</v>
      </c>
      <c r="B4015" s="4" t="s">
        <v>5</v>
      </c>
      <c r="C4015" s="4" t="s">
        <v>13</v>
      </c>
      <c r="D4015" s="4" t="s">
        <v>10</v>
      </c>
      <c r="E4015" s="4" t="s">
        <v>6</v>
      </c>
      <c r="F4015" s="4" t="s">
        <v>6</v>
      </c>
      <c r="G4015" s="4" t="s">
        <v>13</v>
      </c>
    </row>
    <row r="4016" spans="1:7">
      <c r="A4016" t="n">
        <v>42443</v>
      </c>
      <c r="B4016" s="27" t="n">
        <v>32</v>
      </c>
      <c r="C4016" s="7" t="n">
        <v>0</v>
      </c>
      <c r="D4016" s="7" t="n">
        <v>1604</v>
      </c>
      <c r="E4016" s="7" t="s">
        <v>21</v>
      </c>
      <c r="F4016" s="7" t="s">
        <v>97</v>
      </c>
      <c r="G4016" s="7" t="n">
        <v>0</v>
      </c>
    </row>
    <row r="4017" spans="1:7">
      <c r="A4017" t="s">
        <v>4</v>
      </c>
      <c r="B4017" s="4" t="s">
        <v>5</v>
      </c>
      <c r="C4017" s="4" t="s">
        <v>13</v>
      </c>
      <c r="D4017" s="4" t="s">
        <v>10</v>
      </c>
      <c r="E4017" s="4" t="s">
        <v>6</v>
      </c>
      <c r="F4017" s="4" t="s">
        <v>6</v>
      </c>
      <c r="G4017" s="4" t="s">
        <v>13</v>
      </c>
    </row>
    <row r="4018" spans="1:7">
      <c r="A4018" t="n">
        <v>42458</v>
      </c>
      <c r="B4018" s="27" t="n">
        <v>32</v>
      </c>
      <c r="C4018" s="7" t="n">
        <v>0</v>
      </c>
      <c r="D4018" s="7" t="n">
        <v>1604</v>
      </c>
      <c r="E4018" s="7" t="s">
        <v>21</v>
      </c>
      <c r="F4018" s="7" t="s">
        <v>98</v>
      </c>
      <c r="G4018" s="7" t="n">
        <v>1</v>
      </c>
    </row>
    <row r="4019" spans="1:7">
      <c r="A4019" t="s">
        <v>4</v>
      </c>
      <c r="B4019" s="4" t="s">
        <v>5</v>
      </c>
      <c r="C4019" s="4" t="s">
        <v>13</v>
      </c>
      <c r="D4019" s="4" t="s">
        <v>10</v>
      </c>
      <c r="E4019" s="4" t="s">
        <v>6</v>
      </c>
      <c r="F4019" s="4" t="s">
        <v>6</v>
      </c>
      <c r="G4019" s="4" t="s">
        <v>13</v>
      </c>
    </row>
    <row r="4020" spans="1:7">
      <c r="A4020" t="n">
        <v>42473</v>
      </c>
      <c r="B4020" s="27" t="n">
        <v>32</v>
      </c>
      <c r="C4020" s="7" t="n">
        <v>0</v>
      </c>
      <c r="D4020" s="7" t="n">
        <v>1600</v>
      </c>
      <c r="E4020" s="7" t="s">
        <v>21</v>
      </c>
      <c r="F4020" s="7" t="s">
        <v>95</v>
      </c>
      <c r="G4020" s="7" t="n">
        <v>0</v>
      </c>
    </row>
    <row r="4021" spans="1:7">
      <c r="A4021" t="s">
        <v>4</v>
      </c>
      <c r="B4021" s="4" t="s">
        <v>5</v>
      </c>
      <c r="C4021" s="4" t="s">
        <v>13</v>
      </c>
      <c r="D4021" s="4" t="s">
        <v>10</v>
      </c>
      <c r="E4021" s="4" t="s">
        <v>6</v>
      </c>
      <c r="F4021" s="4" t="s">
        <v>6</v>
      </c>
      <c r="G4021" s="4" t="s">
        <v>13</v>
      </c>
    </row>
    <row r="4022" spans="1:7">
      <c r="A4022" t="n">
        <v>42488</v>
      </c>
      <c r="B4022" s="27" t="n">
        <v>32</v>
      </c>
      <c r="C4022" s="7" t="n">
        <v>0</v>
      </c>
      <c r="D4022" s="7" t="n">
        <v>1600</v>
      </c>
      <c r="E4022" s="7" t="s">
        <v>21</v>
      </c>
      <c r="F4022" s="7" t="s">
        <v>96</v>
      </c>
      <c r="G4022" s="7" t="n">
        <v>0</v>
      </c>
    </row>
    <row r="4023" spans="1:7">
      <c r="A4023" t="s">
        <v>4</v>
      </c>
      <c r="B4023" s="4" t="s">
        <v>5</v>
      </c>
      <c r="C4023" s="4" t="s">
        <v>13</v>
      </c>
      <c r="D4023" s="4" t="s">
        <v>10</v>
      </c>
      <c r="E4023" s="4" t="s">
        <v>6</v>
      </c>
      <c r="F4023" s="4" t="s">
        <v>6</v>
      </c>
      <c r="G4023" s="4" t="s">
        <v>13</v>
      </c>
    </row>
    <row r="4024" spans="1:7">
      <c r="A4024" t="n">
        <v>42503</v>
      </c>
      <c r="B4024" s="27" t="n">
        <v>32</v>
      </c>
      <c r="C4024" s="7" t="n">
        <v>0</v>
      </c>
      <c r="D4024" s="7" t="n">
        <v>1600</v>
      </c>
      <c r="E4024" s="7" t="s">
        <v>21</v>
      </c>
      <c r="F4024" s="7" t="s">
        <v>97</v>
      </c>
      <c r="G4024" s="7" t="n">
        <v>1</v>
      </c>
    </row>
    <row r="4025" spans="1:7">
      <c r="A4025" t="s">
        <v>4</v>
      </c>
      <c r="B4025" s="4" t="s">
        <v>5</v>
      </c>
      <c r="C4025" s="4" t="s">
        <v>13</v>
      </c>
      <c r="D4025" s="4" t="s">
        <v>10</v>
      </c>
      <c r="E4025" s="4" t="s">
        <v>6</v>
      </c>
      <c r="F4025" s="4" t="s">
        <v>6</v>
      </c>
      <c r="G4025" s="4" t="s">
        <v>13</v>
      </c>
    </row>
    <row r="4026" spans="1:7">
      <c r="A4026" t="n">
        <v>42518</v>
      </c>
      <c r="B4026" s="27" t="n">
        <v>32</v>
      </c>
      <c r="C4026" s="7" t="n">
        <v>0</v>
      </c>
      <c r="D4026" s="7" t="n">
        <v>1600</v>
      </c>
      <c r="E4026" s="7" t="s">
        <v>21</v>
      </c>
      <c r="F4026" s="7" t="s">
        <v>98</v>
      </c>
      <c r="G4026" s="7" t="n">
        <v>0</v>
      </c>
    </row>
    <row r="4027" spans="1:7">
      <c r="A4027" t="s">
        <v>4</v>
      </c>
      <c r="B4027" s="4" t="s">
        <v>5</v>
      </c>
      <c r="C4027" s="4" t="s">
        <v>13</v>
      </c>
      <c r="D4027" s="4" t="s">
        <v>10</v>
      </c>
      <c r="E4027" s="4" t="s">
        <v>6</v>
      </c>
      <c r="F4027" s="4" t="s">
        <v>6</v>
      </c>
      <c r="G4027" s="4" t="s">
        <v>13</v>
      </c>
    </row>
    <row r="4028" spans="1:7">
      <c r="A4028" t="n">
        <v>42533</v>
      </c>
      <c r="B4028" s="27" t="n">
        <v>32</v>
      </c>
      <c r="C4028" s="7" t="n">
        <v>0</v>
      </c>
      <c r="D4028" s="7" t="n">
        <v>1601</v>
      </c>
      <c r="E4028" s="7" t="s">
        <v>21</v>
      </c>
      <c r="F4028" s="7" t="s">
        <v>95</v>
      </c>
      <c r="G4028" s="7" t="n">
        <v>0</v>
      </c>
    </row>
    <row r="4029" spans="1:7">
      <c r="A4029" t="s">
        <v>4</v>
      </c>
      <c r="B4029" s="4" t="s">
        <v>5</v>
      </c>
      <c r="C4029" s="4" t="s">
        <v>13</v>
      </c>
      <c r="D4029" s="4" t="s">
        <v>10</v>
      </c>
      <c r="E4029" s="4" t="s">
        <v>6</v>
      </c>
      <c r="F4029" s="4" t="s">
        <v>6</v>
      </c>
      <c r="G4029" s="4" t="s">
        <v>13</v>
      </c>
    </row>
    <row r="4030" spans="1:7">
      <c r="A4030" t="n">
        <v>42548</v>
      </c>
      <c r="B4030" s="27" t="n">
        <v>32</v>
      </c>
      <c r="C4030" s="7" t="n">
        <v>0</v>
      </c>
      <c r="D4030" s="7" t="n">
        <v>1601</v>
      </c>
      <c r="E4030" s="7" t="s">
        <v>21</v>
      </c>
      <c r="F4030" s="7" t="s">
        <v>96</v>
      </c>
      <c r="G4030" s="7" t="n">
        <v>0</v>
      </c>
    </row>
    <row r="4031" spans="1:7">
      <c r="A4031" t="s">
        <v>4</v>
      </c>
      <c r="B4031" s="4" t="s">
        <v>5</v>
      </c>
      <c r="C4031" s="4" t="s">
        <v>13</v>
      </c>
      <c r="D4031" s="4" t="s">
        <v>10</v>
      </c>
      <c r="E4031" s="4" t="s">
        <v>6</v>
      </c>
      <c r="F4031" s="4" t="s">
        <v>6</v>
      </c>
      <c r="G4031" s="4" t="s">
        <v>13</v>
      </c>
    </row>
    <row r="4032" spans="1:7">
      <c r="A4032" t="n">
        <v>42563</v>
      </c>
      <c r="B4032" s="27" t="n">
        <v>32</v>
      </c>
      <c r="C4032" s="7" t="n">
        <v>0</v>
      </c>
      <c r="D4032" s="7" t="n">
        <v>1601</v>
      </c>
      <c r="E4032" s="7" t="s">
        <v>21</v>
      </c>
      <c r="F4032" s="7" t="s">
        <v>97</v>
      </c>
      <c r="G4032" s="7" t="n">
        <v>1</v>
      </c>
    </row>
    <row r="4033" spans="1:7">
      <c r="A4033" t="s">
        <v>4</v>
      </c>
      <c r="B4033" s="4" t="s">
        <v>5</v>
      </c>
      <c r="C4033" s="4" t="s">
        <v>13</v>
      </c>
      <c r="D4033" s="4" t="s">
        <v>10</v>
      </c>
      <c r="E4033" s="4" t="s">
        <v>6</v>
      </c>
      <c r="F4033" s="4" t="s">
        <v>6</v>
      </c>
      <c r="G4033" s="4" t="s">
        <v>13</v>
      </c>
    </row>
    <row r="4034" spans="1:7">
      <c r="A4034" t="n">
        <v>42578</v>
      </c>
      <c r="B4034" s="27" t="n">
        <v>32</v>
      </c>
      <c r="C4034" s="7" t="n">
        <v>0</v>
      </c>
      <c r="D4034" s="7" t="n">
        <v>1601</v>
      </c>
      <c r="E4034" s="7" t="s">
        <v>21</v>
      </c>
      <c r="F4034" s="7" t="s">
        <v>98</v>
      </c>
      <c r="G4034" s="7" t="n">
        <v>0</v>
      </c>
    </row>
    <row r="4035" spans="1:7">
      <c r="A4035" t="s">
        <v>4</v>
      </c>
      <c r="B4035" s="4" t="s">
        <v>5</v>
      </c>
      <c r="C4035" s="4" t="s">
        <v>10</v>
      </c>
      <c r="D4035" s="4" t="s">
        <v>6</v>
      </c>
      <c r="E4035" s="4" t="s">
        <v>13</v>
      </c>
      <c r="F4035" s="4" t="s">
        <v>13</v>
      </c>
      <c r="G4035" s="4" t="s">
        <v>13</v>
      </c>
      <c r="H4035" s="4" t="s">
        <v>13</v>
      </c>
      <c r="I4035" s="4" t="s">
        <v>13</v>
      </c>
      <c r="J4035" s="4" t="s">
        <v>27</v>
      </c>
      <c r="K4035" s="4" t="s">
        <v>27</v>
      </c>
      <c r="L4035" s="4" t="s">
        <v>27</v>
      </c>
      <c r="M4035" s="4" t="s">
        <v>27</v>
      </c>
      <c r="N4035" s="4" t="s">
        <v>13</v>
      </c>
    </row>
    <row r="4036" spans="1:7">
      <c r="A4036" t="n">
        <v>42593</v>
      </c>
      <c r="B4036" s="62" t="n">
        <v>34</v>
      </c>
      <c r="C4036" s="7" t="n">
        <v>1640</v>
      </c>
      <c r="D4036" s="7" t="s">
        <v>435</v>
      </c>
      <c r="E4036" s="7" t="n">
        <v>1</v>
      </c>
      <c r="F4036" s="7" t="n">
        <v>0</v>
      </c>
      <c r="G4036" s="7" t="n">
        <v>0</v>
      </c>
      <c r="H4036" s="7" t="n">
        <v>0</v>
      </c>
      <c r="I4036" s="7" t="n">
        <v>0</v>
      </c>
      <c r="J4036" s="7" t="n">
        <v>0</v>
      </c>
      <c r="K4036" s="7" t="n">
        <v>-1</v>
      </c>
      <c r="L4036" s="7" t="n">
        <v>-1</v>
      </c>
      <c r="M4036" s="7" t="n">
        <v>-1</v>
      </c>
      <c r="N4036" s="7" t="n">
        <v>0</v>
      </c>
    </row>
    <row r="4037" spans="1:7">
      <c r="A4037" t="s">
        <v>4</v>
      </c>
      <c r="B4037" s="4" t="s">
        <v>5</v>
      </c>
      <c r="C4037" s="4" t="s">
        <v>10</v>
      </c>
      <c r="D4037" s="4" t="s">
        <v>6</v>
      </c>
      <c r="E4037" s="4" t="s">
        <v>13</v>
      </c>
      <c r="F4037" s="4" t="s">
        <v>13</v>
      </c>
      <c r="G4037" s="4" t="s">
        <v>13</v>
      </c>
      <c r="H4037" s="4" t="s">
        <v>13</v>
      </c>
      <c r="I4037" s="4" t="s">
        <v>13</v>
      </c>
      <c r="J4037" s="4" t="s">
        <v>27</v>
      </c>
      <c r="K4037" s="4" t="s">
        <v>27</v>
      </c>
      <c r="L4037" s="4" t="s">
        <v>27</v>
      </c>
      <c r="M4037" s="4" t="s">
        <v>27</v>
      </c>
      <c r="N4037" s="4" t="s">
        <v>13</v>
      </c>
    </row>
    <row r="4038" spans="1:7">
      <c r="A4038" t="n">
        <v>42624</v>
      </c>
      <c r="B4038" s="62" t="n">
        <v>34</v>
      </c>
      <c r="C4038" s="7" t="n">
        <v>1641</v>
      </c>
      <c r="D4038" s="7" t="s">
        <v>435</v>
      </c>
      <c r="E4038" s="7" t="n">
        <v>1</v>
      </c>
      <c r="F4038" s="7" t="n">
        <v>0</v>
      </c>
      <c r="G4038" s="7" t="n">
        <v>0</v>
      </c>
      <c r="H4038" s="7" t="n">
        <v>0</v>
      </c>
      <c r="I4038" s="7" t="n">
        <v>0</v>
      </c>
      <c r="J4038" s="7" t="n">
        <v>0</v>
      </c>
      <c r="K4038" s="7" t="n">
        <v>-1</v>
      </c>
      <c r="L4038" s="7" t="n">
        <v>-1</v>
      </c>
      <c r="M4038" s="7" t="n">
        <v>-1</v>
      </c>
      <c r="N4038" s="7" t="n">
        <v>0</v>
      </c>
    </row>
    <row r="4039" spans="1:7">
      <c r="A4039" t="s">
        <v>4</v>
      </c>
      <c r="B4039" s="4" t="s">
        <v>5</v>
      </c>
      <c r="C4039" s="4" t="s">
        <v>10</v>
      </c>
      <c r="D4039" s="4" t="s">
        <v>6</v>
      </c>
      <c r="E4039" s="4" t="s">
        <v>13</v>
      </c>
      <c r="F4039" s="4" t="s">
        <v>13</v>
      </c>
      <c r="G4039" s="4" t="s">
        <v>13</v>
      </c>
      <c r="H4039" s="4" t="s">
        <v>13</v>
      </c>
      <c r="I4039" s="4" t="s">
        <v>13</v>
      </c>
      <c r="J4039" s="4" t="s">
        <v>27</v>
      </c>
      <c r="K4039" s="4" t="s">
        <v>27</v>
      </c>
      <c r="L4039" s="4" t="s">
        <v>27</v>
      </c>
      <c r="M4039" s="4" t="s">
        <v>27</v>
      </c>
      <c r="N4039" s="4" t="s">
        <v>13</v>
      </c>
    </row>
    <row r="4040" spans="1:7">
      <c r="A4040" t="n">
        <v>42655</v>
      </c>
      <c r="B4040" s="62" t="n">
        <v>34</v>
      </c>
      <c r="C4040" s="7" t="n">
        <v>1642</v>
      </c>
      <c r="D4040" s="7" t="s">
        <v>435</v>
      </c>
      <c r="E4040" s="7" t="n">
        <v>1</v>
      </c>
      <c r="F4040" s="7" t="n">
        <v>0</v>
      </c>
      <c r="G4040" s="7" t="n">
        <v>0</v>
      </c>
      <c r="H4040" s="7" t="n">
        <v>0</v>
      </c>
      <c r="I4040" s="7" t="n">
        <v>0</v>
      </c>
      <c r="J4040" s="7" t="n">
        <v>0</v>
      </c>
      <c r="K4040" s="7" t="n">
        <v>-1</v>
      </c>
      <c r="L4040" s="7" t="n">
        <v>-1</v>
      </c>
      <c r="M4040" s="7" t="n">
        <v>-1</v>
      </c>
      <c r="N4040" s="7" t="n">
        <v>0</v>
      </c>
    </row>
    <row r="4041" spans="1:7">
      <c r="A4041" t="s">
        <v>4</v>
      </c>
      <c r="B4041" s="4" t="s">
        <v>5</v>
      </c>
      <c r="C4041" s="4" t="s">
        <v>13</v>
      </c>
      <c r="D4041" s="4" t="s">
        <v>6</v>
      </c>
      <c r="E4041" s="4" t="s">
        <v>10</v>
      </c>
    </row>
    <row r="4042" spans="1:7">
      <c r="A4042" t="n">
        <v>42686</v>
      </c>
      <c r="B4042" s="25" t="n">
        <v>94</v>
      </c>
      <c r="C4042" s="7" t="n">
        <v>1</v>
      </c>
      <c r="D4042" s="7" t="s">
        <v>66</v>
      </c>
      <c r="E4042" s="7" t="n">
        <v>1</v>
      </c>
    </row>
    <row r="4043" spans="1:7">
      <c r="A4043" t="s">
        <v>4</v>
      </c>
      <c r="B4043" s="4" t="s">
        <v>5</v>
      </c>
      <c r="C4043" s="4" t="s">
        <v>13</v>
      </c>
      <c r="D4043" s="4" t="s">
        <v>6</v>
      </c>
      <c r="E4043" s="4" t="s">
        <v>10</v>
      </c>
    </row>
    <row r="4044" spans="1:7">
      <c r="A4044" t="n">
        <v>42703</v>
      </c>
      <c r="B4044" s="25" t="n">
        <v>94</v>
      </c>
      <c r="C4044" s="7" t="n">
        <v>1</v>
      </c>
      <c r="D4044" s="7" t="s">
        <v>66</v>
      </c>
      <c r="E4044" s="7" t="n">
        <v>2</v>
      </c>
    </row>
    <row r="4045" spans="1:7">
      <c r="A4045" t="s">
        <v>4</v>
      </c>
      <c r="B4045" s="4" t="s">
        <v>5</v>
      </c>
      <c r="C4045" s="4" t="s">
        <v>13</v>
      </c>
      <c r="D4045" s="4" t="s">
        <v>6</v>
      </c>
      <c r="E4045" s="4" t="s">
        <v>10</v>
      </c>
    </row>
    <row r="4046" spans="1:7">
      <c r="A4046" t="n">
        <v>42720</v>
      </c>
      <c r="B4046" s="25" t="n">
        <v>94</v>
      </c>
      <c r="C4046" s="7" t="n">
        <v>0</v>
      </c>
      <c r="D4046" s="7" t="s">
        <v>66</v>
      </c>
      <c r="E4046" s="7" t="n">
        <v>4</v>
      </c>
    </row>
    <row r="4047" spans="1:7">
      <c r="A4047" t="s">
        <v>4</v>
      </c>
      <c r="B4047" s="4" t="s">
        <v>5</v>
      </c>
      <c r="C4047" s="4" t="s">
        <v>13</v>
      </c>
      <c r="D4047" s="4" t="s">
        <v>10</v>
      </c>
      <c r="E4047" s="4" t="s">
        <v>13</v>
      </c>
      <c r="F4047" s="4" t="s">
        <v>6</v>
      </c>
      <c r="G4047" s="4" t="s">
        <v>6</v>
      </c>
      <c r="H4047" s="4" t="s">
        <v>6</v>
      </c>
      <c r="I4047" s="4" t="s">
        <v>6</v>
      </c>
      <c r="J4047" s="4" t="s">
        <v>6</v>
      </c>
      <c r="K4047" s="4" t="s">
        <v>6</v>
      </c>
      <c r="L4047" s="4" t="s">
        <v>6</v>
      </c>
      <c r="M4047" s="4" t="s">
        <v>6</v>
      </c>
      <c r="N4047" s="4" t="s">
        <v>6</v>
      </c>
      <c r="O4047" s="4" t="s">
        <v>6</v>
      </c>
      <c r="P4047" s="4" t="s">
        <v>6</v>
      </c>
      <c r="Q4047" s="4" t="s">
        <v>6</v>
      </c>
      <c r="R4047" s="4" t="s">
        <v>6</v>
      </c>
      <c r="S4047" s="4" t="s">
        <v>6</v>
      </c>
      <c r="T4047" s="4" t="s">
        <v>6</v>
      </c>
      <c r="U4047" s="4" t="s">
        <v>6</v>
      </c>
    </row>
    <row r="4048" spans="1:7">
      <c r="A4048" t="n">
        <v>42737</v>
      </c>
      <c r="B4048" s="63" t="n">
        <v>36</v>
      </c>
      <c r="C4048" s="7" t="n">
        <v>8</v>
      </c>
      <c r="D4048" s="7" t="n">
        <v>1560</v>
      </c>
      <c r="E4048" s="7" t="n">
        <v>0</v>
      </c>
      <c r="F4048" s="7" t="s">
        <v>436</v>
      </c>
      <c r="G4048" s="7" t="s">
        <v>437</v>
      </c>
      <c r="H4048" s="7" t="s">
        <v>21</v>
      </c>
      <c r="I4048" s="7" t="s">
        <v>21</v>
      </c>
      <c r="J4048" s="7" t="s">
        <v>21</v>
      </c>
      <c r="K4048" s="7" t="s">
        <v>21</v>
      </c>
      <c r="L4048" s="7" t="s">
        <v>21</v>
      </c>
      <c r="M4048" s="7" t="s">
        <v>21</v>
      </c>
      <c r="N4048" s="7" t="s">
        <v>21</v>
      </c>
      <c r="O4048" s="7" t="s">
        <v>21</v>
      </c>
      <c r="P4048" s="7" t="s">
        <v>21</v>
      </c>
      <c r="Q4048" s="7" t="s">
        <v>21</v>
      </c>
      <c r="R4048" s="7" t="s">
        <v>21</v>
      </c>
      <c r="S4048" s="7" t="s">
        <v>21</v>
      </c>
      <c r="T4048" s="7" t="s">
        <v>21</v>
      </c>
      <c r="U4048" s="7" t="s">
        <v>21</v>
      </c>
    </row>
    <row r="4049" spans="1:21">
      <c r="A4049" t="s">
        <v>4</v>
      </c>
      <c r="B4049" s="4" t="s">
        <v>5</v>
      </c>
      <c r="C4049" s="4" t="s">
        <v>13</v>
      </c>
      <c r="D4049" s="4" t="s">
        <v>10</v>
      </c>
      <c r="E4049" s="4" t="s">
        <v>13</v>
      </c>
      <c r="F4049" s="4" t="s">
        <v>6</v>
      </c>
      <c r="G4049" s="4" t="s">
        <v>6</v>
      </c>
      <c r="H4049" s="4" t="s">
        <v>6</v>
      </c>
      <c r="I4049" s="4" t="s">
        <v>6</v>
      </c>
      <c r="J4049" s="4" t="s">
        <v>6</v>
      </c>
      <c r="K4049" s="4" t="s">
        <v>6</v>
      </c>
      <c r="L4049" s="4" t="s">
        <v>6</v>
      </c>
      <c r="M4049" s="4" t="s">
        <v>6</v>
      </c>
      <c r="N4049" s="4" t="s">
        <v>6</v>
      </c>
      <c r="O4049" s="4" t="s">
        <v>6</v>
      </c>
      <c r="P4049" s="4" t="s">
        <v>6</v>
      </c>
      <c r="Q4049" s="4" t="s">
        <v>6</v>
      </c>
      <c r="R4049" s="4" t="s">
        <v>6</v>
      </c>
      <c r="S4049" s="4" t="s">
        <v>6</v>
      </c>
      <c r="T4049" s="4" t="s">
        <v>6</v>
      </c>
      <c r="U4049" s="4" t="s">
        <v>6</v>
      </c>
    </row>
    <row r="4050" spans="1:21">
      <c r="A4050" t="n">
        <v>42776</v>
      </c>
      <c r="B4050" s="63" t="n">
        <v>36</v>
      </c>
      <c r="C4050" s="7" t="n">
        <v>8</v>
      </c>
      <c r="D4050" s="7" t="n">
        <v>1561</v>
      </c>
      <c r="E4050" s="7" t="n">
        <v>0</v>
      </c>
      <c r="F4050" s="7" t="s">
        <v>436</v>
      </c>
      <c r="G4050" s="7" t="s">
        <v>438</v>
      </c>
      <c r="H4050" s="7" t="s">
        <v>439</v>
      </c>
      <c r="I4050" s="7" t="s">
        <v>440</v>
      </c>
      <c r="J4050" s="7" t="s">
        <v>441</v>
      </c>
      <c r="K4050" s="7" t="s">
        <v>442</v>
      </c>
      <c r="L4050" s="7" t="s">
        <v>21</v>
      </c>
      <c r="M4050" s="7" t="s">
        <v>21</v>
      </c>
      <c r="N4050" s="7" t="s">
        <v>21</v>
      </c>
      <c r="O4050" s="7" t="s">
        <v>21</v>
      </c>
      <c r="P4050" s="7" t="s">
        <v>21</v>
      </c>
      <c r="Q4050" s="7" t="s">
        <v>21</v>
      </c>
      <c r="R4050" s="7" t="s">
        <v>21</v>
      </c>
      <c r="S4050" s="7" t="s">
        <v>21</v>
      </c>
      <c r="T4050" s="7" t="s">
        <v>21</v>
      </c>
      <c r="U4050" s="7" t="s">
        <v>21</v>
      </c>
    </row>
    <row r="4051" spans="1:21">
      <c r="A4051" t="s">
        <v>4</v>
      </c>
      <c r="B4051" s="4" t="s">
        <v>5</v>
      </c>
      <c r="C4051" s="4" t="s">
        <v>13</v>
      </c>
      <c r="D4051" s="4" t="s">
        <v>10</v>
      </c>
      <c r="E4051" s="4" t="s">
        <v>13</v>
      </c>
      <c r="F4051" s="4" t="s">
        <v>6</v>
      </c>
      <c r="G4051" s="4" t="s">
        <v>6</v>
      </c>
      <c r="H4051" s="4" t="s">
        <v>6</v>
      </c>
      <c r="I4051" s="4" t="s">
        <v>6</v>
      </c>
      <c r="J4051" s="4" t="s">
        <v>6</v>
      </c>
      <c r="K4051" s="4" t="s">
        <v>6</v>
      </c>
      <c r="L4051" s="4" t="s">
        <v>6</v>
      </c>
      <c r="M4051" s="4" t="s">
        <v>6</v>
      </c>
      <c r="N4051" s="4" t="s">
        <v>6</v>
      </c>
      <c r="O4051" s="4" t="s">
        <v>6</v>
      </c>
      <c r="P4051" s="4" t="s">
        <v>6</v>
      </c>
      <c r="Q4051" s="4" t="s">
        <v>6</v>
      </c>
      <c r="R4051" s="4" t="s">
        <v>6</v>
      </c>
      <c r="S4051" s="4" t="s">
        <v>6</v>
      </c>
      <c r="T4051" s="4" t="s">
        <v>6</v>
      </c>
      <c r="U4051" s="4" t="s">
        <v>6</v>
      </c>
    </row>
    <row r="4052" spans="1:21">
      <c r="A4052" t="n">
        <v>42864</v>
      </c>
      <c r="B4052" s="63" t="n">
        <v>36</v>
      </c>
      <c r="C4052" s="7" t="n">
        <v>8</v>
      </c>
      <c r="D4052" s="7" t="n">
        <v>1562</v>
      </c>
      <c r="E4052" s="7" t="n">
        <v>0</v>
      </c>
      <c r="F4052" s="7" t="s">
        <v>436</v>
      </c>
      <c r="G4052" s="7" t="s">
        <v>440</v>
      </c>
      <c r="H4052" s="7" t="s">
        <v>441</v>
      </c>
      <c r="I4052" s="7" t="s">
        <v>442</v>
      </c>
      <c r="J4052" s="7" t="s">
        <v>21</v>
      </c>
      <c r="K4052" s="7" t="s">
        <v>21</v>
      </c>
      <c r="L4052" s="7" t="s">
        <v>21</v>
      </c>
      <c r="M4052" s="7" t="s">
        <v>21</v>
      </c>
      <c r="N4052" s="7" t="s">
        <v>21</v>
      </c>
      <c r="O4052" s="7" t="s">
        <v>21</v>
      </c>
      <c r="P4052" s="7" t="s">
        <v>21</v>
      </c>
      <c r="Q4052" s="7" t="s">
        <v>21</v>
      </c>
      <c r="R4052" s="7" t="s">
        <v>21</v>
      </c>
      <c r="S4052" s="7" t="s">
        <v>21</v>
      </c>
      <c r="T4052" s="7" t="s">
        <v>21</v>
      </c>
      <c r="U4052" s="7" t="s">
        <v>21</v>
      </c>
    </row>
    <row r="4053" spans="1:21">
      <c r="A4053" t="s">
        <v>4</v>
      </c>
      <c r="B4053" s="4" t="s">
        <v>5</v>
      </c>
      <c r="C4053" s="4" t="s">
        <v>13</v>
      </c>
      <c r="D4053" s="4" t="s">
        <v>10</v>
      </c>
      <c r="E4053" s="4" t="s">
        <v>13</v>
      </c>
      <c r="F4053" s="4" t="s">
        <v>6</v>
      </c>
      <c r="G4053" s="4" t="s">
        <v>6</v>
      </c>
      <c r="H4053" s="4" t="s">
        <v>6</v>
      </c>
      <c r="I4053" s="4" t="s">
        <v>6</v>
      </c>
      <c r="J4053" s="4" t="s">
        <v>6</v>
      </c>
      <c r="K4053" s="4" t="s">
        <v>6</v>
      </c>
      <c r="L4053" s="4" t="s">
        <v>6</v>
      </c>
      <c r="M4053" s="4" t="s">
        <v>6</v>
      </c>
      <c r="N4053" s="4" t="s">
        <v>6</v>
      </c>
      <c r="O4053" s="4" t="s">
        <v>6</v>
      </c>
      <c r="P4053" s="4" t="s">
        <v>6</v>
      </c>
      <c r="Q4053" s="4" t="s">
        <v>6</v>
      </c>
      <c r="R4053" s="4" t="s">
        <v>6</v>
      </c>
      <c r="S4053" s="4" t="s">
        <v>6</v>
      </c>
      <c r="T4053" s="4" t="s">
        <v>6</v>
      </c>
      <c r="U4053" s="4" t="s">
        <v>6</v>
      </c>
    </row>
    <row r="4054" spans="1:21">
      <c r="A4054" t="n">
        <v>42928</v>
      </c>
      <c r="B4054" s="63" t="n">
        <v>36</v>
      </c>
      <c r="C4054" s="7" t="n">
        <v>8</v>
      </c>
      <c r="D4054" s="7" t="n">
        <v>1563</v>
      </c>
      <c r="E4054" s="7" t="n">
        <v>0</v>
      </c>
      <c r="F4054" s="7" t="s">
        <v>436</v>
      </c>
      <c r="G4054" s="7" t="s">
        <v>443</v>
      </c>
      <c r="H4054" s="7" t="s">
        <v>437</v>
      </c>
      <c r="I4054" s="7" t="s">
        <v>21</v>
      </c>
      <c r="J4054" s="7" t="s">
        <v>21</v>
      </c>
      <c r="K4054" s="7" t="s">
        <v>21</v>
      </c>
      <c r="L4054" s="7" t="s">
        <v>21</v>
      </c>
      <c r="M4054" s="7" t="s">
        <v>21</v>
      </c>
      <c r="N4054" s="7" t="s">
        <v>21</v>
      </c>
      <c r="O4054" s="7" t="s">
        <v>21</v>
      </c>
      <c r="P4054" s="7" t="s">
        <v>21</v>
      </c>
      <c r="Q4054" s="7" t="s">
        <v>21</v>
      </c>
      <c r="R4054" s="7" t="s">
        <v>21</v>
      </c>
      <c r="S4054" s="7" t="s">
        <v>21</v>
      </c>
      <c r="T4054" s="7" t="s">
        <v>21</v>
      </c>
      <c r="U4054" s="7" t="s">
        <v>21</v>
      </c>
    </row>
    <row r="4055" spans="1:21">
      <c r="A4055" t="s">
        <v>4</v>
      </c>
      <c r="B4055" s="4" t="s">
        <v>5</v>
      </c>
      <c r="C4055" s="4" t="s">
        <v>13</v>
      </c>
      <c r="D4055" s="4" t="s">
        <v>10</v>
      </c>
      <c r="E4055" s="4" t="s">
        <v>13</v>
      </c>
      <c r="F4055" s="4" t="s">
        <v>6</v>
      </c>
      <c r="G4055" s="4" t="s">
        <v>6</v>
      </c>
      <c r="H4055" s="4" t="s">
        <v>6</v>
      </c>
      <c r="I4055" s="4" t="s">
        <v>6</v>
      </c>
      <c r="J4055" s="4" t="s">
        <v>6</v>
      </c>
      <c r="K4055" s="4" t="s">
        <v>6</v>
      </c>
      <c r="L4055" s="4" t="s">
        <v>6</v>
      </c>
      <c r="M4055" s="4" t="s">
        <v>6</v>
      </c>
      <c r="N4055" s="4" t="s">
        <v>6</v>
      </c>
      <c r="O4055" s="4" t="s">
        <v>6</v>
      </c>
      <c r="P4055" s="4" t="s">
        <v>6</v>
      </c>
      <c r="Q4055" s="4" t="s">
        <v>6</v>
      </c>
      <c r="R4055" s="4" t="s">
        <v>6</v>
      </c>
      <c r="S4055" s="4" t="s">
        <v>6</v>
      </c>
      <c r="T4055" s="4" t="s">
        <v>6</v>
      </c>
      <c r="U4055" s="4" t="s">
        <v>6</v>
      </c>
    </row>
    <row r="4056" spans="1:21">
      <c r="A4056" t="n">
        <v>42979</v>
      </c>
      <c r="B4056" s="63" t="n">
        <v>36</v>
      </c>
      <c r="C4056" s="7" t="n">
        <v>8</v>
      </c>
      <c r="D4056" s="7" t="n">
        <v>1564</v>
      </c>
      <c r="E4056" s="7" t="n">
        <v>0</v>
      </c>
      <c r="F4056" s="7" t="s">
        <v>436</v>
      </c>
      <c r="G4056" s="7" t="s">
        <v>443</v>
      </c>
      <c r="H4056" s="7" t="s">
        <v>437</v>
      </c>
      <c r="I4056" s="7" t="s">
        <v>21</v>
      </c>
      <c r="J4056" s="7" t="s">
        <v>21</v>
      </c>
      <c r="K4056" s="7" t="s">
        <v>21</v>
      </c>
      <c r="L4056" s="7" t="s">
        <v>21</v>
      </c>
      <c r="M4056" s="7" t="s">
        <v>21</v>
      </c>
      <c r="N4056" s="7" t="s">
        <v>21</v>
      </c>
      <c r="O4056" s="7" t="s">
        <v>21</v>
      </c>
      <c r="P4056" s="7" t="s">
        <v>21</v>
      </c>
      <c r="Q4056" s="7" t="s">
        <v>21</v>
      </c>
      <c r="R4056" s="7" t="s">
        <v>21</v>
      </c>
      <c r="S4056" s="7" t="s">
        <v>21</v>
      </c>
      <c r="T4056" s="7" t="s">
        <v>21</v>
      </c>
      <c r="U4056" s="7" t="s">
        <v>21</v>
      </c>
    </row>
    <row r="4057" spans="1:21">
      <c r="A4057" t="s">
        <v>4</v>
      </c>
      <c r="B4057" s="4" t="s">
        <v>5</v>
      </c>
      <c r="C4057" s="4" t="s">
        <v>13</v>
      </c>
      <c r="D4057" s="4" t="s">
        <v>10</v>
      </c>
      <c r="E4057" s="4" t="s">
        <v>13</v>
      </c>
      <c r="F4057" s="4" t="s">
        <v>6</v>
      </c>
      <c r="G4057" s="4" t="s">
        <v>6</v>
      </c>
      <c r="H4057" s="4" t="s">
        <v>6</v>
      </c>
      <c r="I4057" s="4" t="s">
        <v>6</v>
      </c>
      <c r="J4057" s="4" t="s">
        <v>6</v>
      </c>
      <c r="K4057" s="4" t="s">
        <v>6</v>
      </c>
      <c r="L4057" s="4" t="s">
        <v>6</v>
      </c>
      <c r="M4057" s="4" t="s">
        <v>6</v>
      </c>
      <c r="N4057" s="4" t="s">
        <v>6</v>
      </c>
      <c r="O4057" s="4" t="s">
        <v>6</v>
      </c>
      <c r="P4057" s="4" t="s">
        <v>6</v>
      </c>
      <c r="Q4057" s="4" t="s">
        <v>6</v>
      </c>
      <c r="R4057" s="4" t="s">
        <v>6</v>
      </c>
      <c r="S4057" s="4" t="s">
        <v>6</v>
      </c>
      <c r="T4057" s="4" t="s">
        <v>6</v>
      </c>
      <c r="U4057" s="4" t="s">
        <v>6</v>
      </c>
    </row>
    <row r="4058" spans="1:21">
      <c r="A4058" t="n">
        <v>43030</v>
      </c>
      <c r="B4058" s="63" t="n">
        <v>36</v>
      </c>
      <c r="C4058" s="7" t="n">
        <v>8</v>
      </c>
      <c r="D4058" s="7" t="n">
        <v>7007</v>
      </c>
      <c r="E4058" s="7" t="n">
        <v>0</v>
      </c>
      <c r="F4058" s="7" t="s">
        <v>444</v>
      </c>
      <c r="G4058" s="7" t="s">
        <v>445</v>
      </c>
      <c r="H4058" s="7" t="s">
        <v>21</v>
      </c>
      <c r="I4058" s="7" t="s">
        <v>21</v>
      </c>
      <c r="J4058" s="7" t="s">
        <v>21</v>
      </c>
      <c r="K4058" s="7" t="s">
        <v>21</v>
      </c>
      <c r="L4058" s="7" t="s">
        <v>21</v>
      </c>
      <c r="M4058" s="7" t="s">
        <v>21</v>
      </c>
      <c r="N4058" s="7" t="s">
        <v>21</v>
      </c>
      <c r="O4058" s="7" t="s">
        <v>21</v>
      </c>
      <c r="P4058" s="7" t="s">
        <v>21</v>
      </c>
      <c r="Q4058" s="7" t="s">
        <v>21</v>
      </c>
      <c r="R4058" s="7" t="s">
        <v>21</v>
      </c>
      <c r="S4058" s="7" t="s">
        <v>21</v>
      </c>
      <c r="T4058" s="7" t="s">
        <v>21</v>
      </c>
      <c r="U4058" s="7" t="s">
        <v>21</v>
      </c>
    </row>
    <row r="4059" spans="1:21">
      <c r="A4059" t="s">
        <v>4</v>
      </c>
      <c r="B4059" s="4" t="s">
        <v>5</v>
      </c>
      <c r="C4059" s="4" t="s">
        <v>13</v>
      </c>
      <c r="D4059" s="4" t="s">
        <v>10</v>
      </c>
      <c r="E4059" s="4" t="s">
        <v>10</v>
      </c>
      <c r="F4059" s="4" t="s">
        <v>6</v>
      </c>
      <c r="G4059" s="4" t="s">
        <v>6</v>
      </c>
    </row>
    <row r="4060" spans="1:21">
      <c r="A4060" t="n">
        <v>43078</v>
      </c>
      <c r="B4060" s="79" t="n">
        <v>128</v>
      </c>
      <c r="C4060" s="7" t="n">
        <v>0</v>
      </c>
      <c r="D4060" s="7" t="n">
        <v>7007</v>
      </c>
      <c r="E4060" s="7" t="n">
        <v>1609</v>
      </c>
      <c r="F4060" s="7" t="s">
        <v>21</v>
      </c>
      <c r="G4060" s="7" t="s">
        <v>446</v>
      </c>
    </row>
    <row r="4061" spans="1:21">
      <c r="A4061" t="s">
        <v>4</v>
      </c>
      <c r="B4061" s="4" t="s">
        <v>5</v>
      </c>
      <c r="C4061" s="4" t="s">
        <v>10</v>
      </c>
      <c r="D4061" s="4" t="s">
        <v>13</v>
      </c>
      <c r="E4061" s="4" t="s">
        <v>6</v>
      </c>
      <c r="F4061" s="4" t="s">
        <v>27</v>
      </c>
      <c r="G4061" s="4" t="s">
        <v>27</v>
      </c>
      <c r="H4061" s="4" t="s">
        <v>27</v>
      </c>
    </row>
    <row r="4062" spans="1:21">
      <c r="A4062" t="n">
        <v>43099</v>
      </c>
      <c r="B4062" s="64" t="n">
        <v>48</v>
      </c>
      <c r="C4062" s="7" t="n">
        <v>7007</v>
      </c>
      <c r="D4062" s="7" t="n">
        <v>0</v>
      </c>
      <c r="E4062" s="7" t="s">
        <v>444</v>
      </c>
      <c r="F4062" s="7" t="n">
        <v>-1</v>
      </c>
      <c r="G4062" s="7" t="n">
        <v>1</v>
      </c>
      <c r="H4062" s="7" t="n">
        <v>0</v>
      </c>
    </row>
    <row r="4063" spans="1:21">
      <c r="A4063" t="s">
        <v>4</v>
      </c>
      <c r="B4063" s="4" t="s">
        <v>5</v>
      </c>
      <c r="C4063" s="4" t="s">
        <v>13</v>
      </c>
      <c r="D4063" s="4" t="s">
        <v>10</v>
      </c>
      <c r="E4063" s="4" t="s">
        <v>13</v>
      </c>
      <c r="F4063" s="4" t="s">
        <v>6</v>
      </c>
      <c r="G4063" s="4" t="s">
        <v>6</v>
      </c>
      <c r="H4063" s="4" t="s">
        <v>6</v>
      </c>
      <c r="I4063" s="4" t="s">
        <v>6</v>
      </c>
      <c r="J4063" s="4" t="s">
        <v>6</v>
      </c>
      <c r="K4063" s="4" t="s">
        <v>6</v>
      </c>
      <c r="L4063" s="4" t="s">
        <v>6</v>
      </c>
      <c r="M4063" s="4" t="s">
        <v>6</v>
      </c>
      <c r="N4063" s="4" t="s">
        <v>6</v>
      </c>
      <c r="O4063" s="4" t="s">
        <v>6</v>
      </c>
      <c r="P4063" s="4" t="s">
        <v>6</v>
      </c>
      <c r="Q4063" s="4" t="s">
        <v>6</v>
      </c>
      <c r="R4063" s="4" t="s">
        <v>6</v>
      </c>
      <c r="S4063" s="4" t="s">
        <v>6</v>
      </c>
      <c r="T4063" s="4" t="s">
        <v>6</v>
      </c>
      <c r="U4063" s="4" t="s">
        <v>6</v>
      </c>
    </row>
    <row r="4064" spans="1:21">
      <c r="A4064" t="n">
        <v>43134</v>
      </c>
      <c r="B4064" s="63" t="n">
        <v>36</v>
      </c>
      <c r="C4064" s="7" t="n">
        <v>8</v>
      </c>
      <c r="D4064" s="7" t="n">
        <v>5300</v>
      </c>
      <c r="E4064" s="7" t="n">
        <v>0</v>
      </c>
      <c r="F4064" s="7" t="s">
        <v>447</v>
      </c>
      <c r="G4064" s="7" t="s">
        <v>448</v>
      </c>
      <c r="H4064" s="7" t="s">
        <v>21</v>
      </c>
      <c r="I4064" s="7" t="s">
        <v>21</v>
      </c>
      <c r="J4064" s="7" t="s">
        <v>21</v>
      </c>
      <c r="K4064" s="7" t="s">
        <v>21</v>
      </c>
      <c r="L4064" s="7" t="s">
        <v>21</v>
      </c>
      <c r="M4064" s="7" t="s">
        <v>21</v>
      </c>
      <c r="N4064" s="7" t="s">
        <v>21</v>
      </c>
      <c r="O4064" s="7" t="s">
        <v>21</v>
      </c>
      <c r="P4064" s="7" t="s">
        <v>21</v>
      </c>
      <c r="Q4064" s="7" t="s">
        <v>21</v>
      </c>
      <c r="R4064" s="7" t="s">
        <v>21</v>
      </c>
      <c r="S4064" s="7" t="s">
        <v>21</v>
      </c>
      <c r="T4064" s="7" t="s">
        <v>21</v>
      </c>
      <c r="U4064" s="7" t="s">
        <v>21</v>
      </c>
    </row>
    <row r="4065" spans="1:21">
      <c r="A4065" t="s">
        <v>4</v>
      </c>
      <c r="B4065" s="4" t="s">
        <v>5</v>
      </c>
      <c r="C4065" s="4" t="s">
        <v>10</v>
      </c>
      <c r="D4065" s="4" t="s">
        <v>13</v>
      </c>
      <c r="E4065" s="4" t="s">
        <v>6</v>
      </c>
      <c r="F4065" s="4" t="s">
        <v>27</v>
      </c>
      <c r="G4065" s="4" t="s">
        <v>27</v>
      </c>
      <c r="H4065" s="4" t="s">
        <v>27</v>
      </c>
    </row>
    <row r="4066" spans="1:21">
      <c r="A4066" t="n">
        <v>43177</v>
      </c>
      <c r="B4066" s="64" t="n">
        <v>48</v>
      </c>
      <c r="C4066" s="7" t="n">
        <v>5300</v>
      </c>
      <c r="D4066" s="7" t="n">
        <v>0</v>
      </c>
      <c r="E4066" s="7" t="s">
        <v>447</v>
      </c>
      <c r="F4066" s="7" t="n">
        <v>-1</v>
      </c>
      <c r="G4066" s="7" t="n">
        <v>1</v>
      </c>
      <c r="H4066" s="7" t="n">
        <v>1.40129846432482e-45</v>
      </c>
    </row>
    <row r="4067" spans="1:21">
      <c r="A4067" t="s">
        <v>4</v>
      </c>
      <c r="B4067" s="4" t="s">
        <v>5</v>
      </c>
      <c r="C4067" s="4" t="s">
        <v>13</v>
      </c>
      <c r="D4067" s="4" t="s">
        <v>10</v>
      </c>
      <c r="E4067" s="4" t="s">
        <v>13</v>
      </c>
      <c r="F4067" s="4" t="s">
        <v>6</v>
      </c>
      <c r="G4067" s="4" t="s">
        <v>6</v>
      </c>
      <c r="H4067" s="4" t="s">
        <v>6</v>
      </c>
      <c r="I4067" s="4" t="s">
        <v>6</v>
      </c>
      <c r="J4067" s="4" t="s">
        <v>6</v>
      </c>
      <c r="K4067" s="4" t="s">
        <v>6</v>
      </c>
      <c r="L4067" s="4" t="s">
        <v>6</v>
      </c>
      <c r="M4067" s="4" t="s">
        <v>6</v>
      </c>
      <c r="N4067" s="4" t="s">
        <v>6</v>
      </c>
      <c r="O4067" s="4" t="s">
        <v>6</v>
      </c>
      <c r="P4067" s="4" t="s">
        <v>6</v>
      </c>
      <c r="Q4067" s="4" t="s">
        <v>6</v>
      </c>
      <c r="R4067" s="4" t="s">
        <v>6</v>
      </c>
      <c r="S4067" s="4" t="s">
        <v>6</v>
      </c>
      <c r="T4067" s="4" t="s">
        <v>6</v>
      </c>
      <c r="U4067" s="4" t="s">
        <v>6</v>
      </c>
    </row>
    <row r="4068" spans="1:21">
      <c r="A4068" t="n">
        <v>43205</v>
      </c>
      <c r="B4068" s="63" t="n">
        <v>36</v>
      </c>
      <c r="C4068" s="7" t="n">
        <v>8</v>
      </c>
      <c r="D4068" s="7" t="n">
        <v>1620</v>
      </c>
      <c r="E4068" s="7" t="n">
        <v>0</v>
      </c>
      <c r="F4068" s="7" t="s">
        <v>447</v>
      </c>
      <c r="G4068" s="7" t="s">
        <v>448</v>
      </c>
      <c r="H4068" s="7" t="s">
        <v>197</v>
      </c>
      <c r="I4068" s="7" t="s">
        <v>21</v>
      </c>
      <c r="J4068" s="7" t="s">
        <v>21</v>
      </c>
      <c r="K4068" s="7" t="s">
        <v>21</v>
      </c>
      <c r="L4068" s="7" t="s">
        <v>21</v>
      </c>
      <c r="M4068" s="7" t="s">
        <v>21</v>
      </c>
      <c r="N4068" s="7" t="s">
        <v>21</v>
      </c>
      <c r="O4068" s="7" t="s">
        <v>21</v>
      </c>
      <c r="P4068" s="7" t="s">
        <v>21</v>
      </c>
      <c r="Q4068" s="7" t="s">
        <v>21</v>
      </c>
      <c r="R4068" s="7" t="s">
        <v>21</v>
      </c>
      <c r="S4068" s="7" t="s">
        <v>21</v>
      </c>
      <c r="T4068" s="7" t="s">
        <v>21</v>
      </c>
      <c r="U4068" s="7" t="s">
        <v>21</v>
      </c>
    </row>
    <row r="4069" spans="1:21">
      <c r="A4069" t="s">
        <v>4</v>
      </c>
      <c r="B4069" s="4" t="s">
        <v>5</v>
      </c>
      <c r="C4069" s="4" t="s">
        <v>10</v>
      </c>
      <c r="D4069" s="4" t="s">
        <v>13</v>
      </c>
      <c r="E4069" s="4" t="s">
        <v>6</v>
      </c>
      <c r="F4069" s="4" t="s">
        <v>27</v>
      </c>
      <c r="G4069" s="4" t="s">
        <v>27</v>
      </c>
      <c r="H4069" s="4" t="s">
        <v>27</v>
      </c>
    </row>
    <row r="4070" spans="1:21">
      <c r="A4070" t="n">
        <v>43257</v>
      </c>
      <c r="B4070" s="64" t="n">
        <v>48</v>
      </c>
      <c r="C4070" s="7" t="n">
        <v>1620</v>
      </c>
      <c r="D4070" s="7" t="n">
        <v>0</v>
      </c>
      <c r="E4070" s="7" t="s">
        <v>198</v>
      </c>
      <c r="F4070" s="7" t="n">
        <v>-1</v>
      </c>
      <c r="G4070" s="7" t="n">
        <v>1</v>
      </c>
      <c r="H4070" s="7" t="n">
        <v>0</v>
      </c>
    </row>
    <row r="4071" spans="1:21">
      <c r="A4071" t="s">
        <v>4</v>
      </c>
      <c r="B4071" s="4" t="s">
        <v>5</v>
      </c>
      <c r="C4071" s="4" t="s">
        <v>10</v>
      </c>
      <c r="D4071" s="4" t="s">
        <v>13</v>
      </c>
      <c r="E4071" s="4" t="s">
        <v>6</v>
      </c>
      <c r="F4071" s="4" t="s">
        <v>27</v>
      </c>
      <c r="G4071" s="4" t="s">
        <v>27</v>
      </c>
      <c r="H4071" s="4" t="s">
        <v>27</v>
      </c>
    </row>
    <row r="4072" spans="1:21">
      <c r="A4072" t="n">
        <v>43289</v>
      </c>
      <c r="B4072" s="64" t="n">
        <v>48</v>
      </c>
      <c r="C4072" s="7" t="n">
        <v>1620</v>
      </c>
      <c r="D4072" s="7" t="n">
        <v>0</v>
      </c>
      <c r="E4072" s="7" t="s">
        <v>197</v>
      </c>
      <c r="F4072" s="7" t="n">
        <v>-1</v>
      </c>
      <c r="G4072" s="7" t="n">
        <v>1</v>
      </c>
      <c r="H4072" s="7" t="n">
        <v>1.40129846432482e-45</v>
      </c>
    </row>
    <row r="4073" spans="1:21">
      <c r="A4073" t="s">
        <v>4</v>
      </c>
      <c r="B4073" s="4" t="s">
        <v>5</v>
      </c>
      <c r="C4073" s="4" t="s">
        <v>13</v>
      </c>
      <c r="D4073" s="4" t="s">
        <v>10</v>
      </c>
      <c r="E4073" s="4" t="s">
        <v>13</v>
      </c>
      <c r="F4073" s="4" t="s">
        <v>6</v>
      </c>
      <c r="G4073" s="4" t="s">
        <v>6</v>
      </c>
      <c r="H4073" s="4" t="s">
        <v>6</v>
      </c>
      <c r="I4073" s="4" t="s">
        <v>6</v>
      </c>
      <c r="J4073" s="4" t="s">
        <v>6</v>
      </c>
      <c r="K4073" s="4" t="s">
        <v>6</v>
      </c>
      <c r="L4073" s="4" t="s">
        <v>6</v>
      </c>
      <c r="M4073" s="4" t="s">
        <v>6</v>
      </c>
      <c r="N4073" s="4" t="s">
        <v>6</v>
      </c>
      <c r="O4073" s="4" t="s">
        <v>6</v>
      </c>
      <c r="P4073" s="4" t="s">
        <v>6</v>
      </c>
      <c r="Q4073" s="4" t="s">
        <v>6</v>
      </c>
      <c r="R4073" s="4" t="s">
        <v>6</v>
      </c>
      <c r="S4073" s="4" t="s">
        <v>6</v>
      </c>
      <c r="T4073" s="4" t="s">
        <v>6</v>
      </c>
      <c r="U4073" s="4" t="s">
        <v>6</v>
      </c>
    </row>
    <row r="4074" spans="1:21">
      <c r="A4074" t="n">
        <v>43315</v>
      </c>
      <c r="B4074" s="63" t="n">
        <v>36</v>
      </c>
      <c r="C4074" s="7" t="n">
        <v>8</v>
      </c>
      <c r="D4074" s="7" t="n">
        <v>1621</v>
      </c>
      <c r="E4074" s="7" t="n">
        <v>0</v>
      </c>
      <c r="F4074" s="7" t="s">
        <v>447</v>
      </c>
      <c r="G4074" s="7" t="s">
        <v>449</v>
      </c>
      <c r="H4074" s="7" t="s">
        <v>448</v>
      </c>
      <c r="I4074" s="7" t="s">
        <v>21</v>
      </c>
      <c r="J4074" s="7" t="s">
        <v>21</v>
      </c>
      <c r="K4074" s="7" t="s">
        <v>21</v>
      </c>
      <c r="L4074" s="7" t="s">
        <v>21</v>
      </c>
      <c r="M4074" s="7" t="s">
        <v>21</v>
      </c>
      <c r="N4074" s="7" t="s">
        <v>21</v>
      </c>
      <c r="O4074" s="7" t="s">
        <v>21</v>
      </c>
      <c r="P4074" s="7" t="s">
        <v>21</v>
      </c>
      <c r="Q4074" s="7" t="s">
        <v>21</v>
      </c>
      <c r="R4074" s="7" t="s">
        <v>21</v>
      </c>
      <c r="S4074" s="7" t="s">
        <v>21</v>
      </c>
      <c r="T4074" s="7" t="s">
        <v>21</v>
      </c>
      <c r="U4074" s="7" t="s">
        <v>21</v>
      </c>
    </row>
    <row r="4075" spans="1:21">
      <c r="A4075" t="s">
        <v>4</v>
      </c>
      <c r="B4075" s="4" t="s">
        <v>5</v>
      </c>
      <c r="C4075" s="4" t="s">
        <v>10</v>
      </c>
      <c r="D4075" s="4" t="s">
        <v>13</v>
      </c>
      <c r="E4075" s="4" t="s">
        <v>6</v>
      </c>
      <c r="F4075" s="4" t="s">
        <v>27</v>
      </c>
      <c r="G4075" s="4" t="s">
        <v>27</v>
      </c>
      <c r="H4075" s="4" t="s">
        <v>27</v>
      </c>
    </row>
    <row r="4076" spans="1:21">
      <c r="A4076" t="n">
        <v>43367</v>
      </c>
      <c r="B4076" s="64" t="n">
        <v>48</v>
      </c>
      <c r="C4076" s="7" t="n">
        <v>1621</v>
      </c>
      <c r="D4076" s="7" t="n">
        <v>0</v>
      </c>
      <c r="E4076" s="7" t="s">
        <v>450</v>
      </c>
      <c r="F4076" s="7" t="n">
        <v>-1</v>
      </c>
      <c r="G4076" s="7" t="n">
        <v>1</v>
      </c>
      <c r="H4076" s="7" t="n">
        <v>1.40129846432482e-45</v>
      </c>
    </row>
    <row r="4077" spans="1:21">
      <c r="A4077" t="s">
        <v>4</v>
      </c>
      <c r="B4077" s="4" t="s">
        <v>5</v>
      </c>
      <c r="C4077" s="4" t="s">
        <v>10</v>
      </c>
      <c r="D4077" s="4" t="s">
        <v>13</v>
      </c>
      <c r="E4077" s="4" t="s">
        <v>6</v>
      </c>
      <c r="F4077" s="4" t="s">
        <v>27</v>
      </c>
      <c r="G4077" s="4" t="s">
        <v>27</v>
      </c>
      <c r="H4077" s="4" t="s">
        <v>27</v>
      </c>
    </row>
    <row r="4078" spans="1:21">
      <c r="A4078" t="n">
        <v>43399</v>
      </c>
      <c r="B4078" s="64" t="n">
        <v>48</v>
      </c>
      <c r="C4078" s="7" t="n">
        <v>1621</v>
      </c>
      <c r="D4078" s="7" t="n">
        <v>0</v>
      </c>
      <c r="E4078" s="7" t="s">
        <v>449</v>
      </c>
      <c r="F4078" s="7" t="n">
        <v>-1</v>
      </c>
      <c r="G4078" s="7" t="n">
        <v>1</v>
      </c>
      <c r="H4078" s="7" t="n">
        <v>1.40129846432482e-45</v>
      </c>
    </row>
    <row r="4079" spans="1:21">
      <c r="A4079" t="s">
        <v>4</v>
      </c>
      <c r="B4079" s="4" t="s">
        <v>5</v>
      </c>
      <c r="C4079" s="4" t="s">
        <v>13</v>
      </c>
      <c r="D4079" s="4" t="s">
        <v>10</v>
      </c>
      <c r="E4079" s="4" t="s">
        <v>10</v>
      </c>
      <c r="F4079" s="4" t="s">
        <v>10</v>
      </c>
      <c r="G4079" s="4" t="s">
        <v>10</v>
      </c>
      <c r="H4079" s="4" t="s">
        <v>10</v>
      </c>
      <c r="I4079" s="4" t="s">
        <v>6</v>
      </c>
      <c r="J4079" s="4" t="s">
        <v>27</v>
      </c>
      <c r="K4079" s="4" t="s">
        <v>27</v>
      </c>
      <c r="L4079" s="4" t="s">
        <v>27</v>
      </c>
      <c r="M4079" s="4" t="s">
        <v>9</v>
      </c>
      <c r="N4079" s="4" t="s">
        <v>9</v>
      </c>
      <c r="O4079" s="4" t="s">
        <v>27</v>
      </c>
      <c r="P4079" s="4" t="s">
        <v>27</v>
      </c>
      <c r="Q4079" s="4" t="s">
        <v>27</v>
      </c>
      <c r="R4079" s="4" t="s">
        <v>27</v>
      </c>
      <c r="S4079" s="4" t="s">
        <v>13</v>
      </c>
    </row>
    <row r="4080" spans="1:21">
      <c r="A4080" t="n">
        <v>43425</v>
      </c>
      <c r="B4080" s="29" t="n">
        <v>39</v>
      </c>
      <c r="C4080" s="7" t="n">
        <v>12</v>
      </c>
      <c r="D4080" s="7" t="n">
        <v>65533</v>
      </c>
      <c r="E4080" s="7" t="n">
        <v>209</v>
      </c>
      <c r="F4080" s="7" t="n">
        <v>0</v>
      </c>
      <c r="G4080" s="7" t="n">
        <v>65533</v>
      </c>
      <c r="H4080" s="7" t="n">
        <v>0</v>
      </c>
      <c r="I4080" s="7" t="s">
        <v>21</v>
      </c>
      <c r="J4080" s="7" t="n">
        <v>101.690002441406</v>
      </c>
      <c r="K4080" s="7" t="n">
        <v>-4.3899998664856</v>
      </c>
      <c r="L4080" s="7" t="n">
        <v>-46.2299995422363</v>
      </c>
      <c r="M4080" s="7" t="n">
        <v>0</v>
      </c>
      <c r="N4080" s="7" t="n">
        <v>1132920832</v>
      </c>
      <c r="O4080" s="7" t="n">
        <v>0</v>
      </c>
      <c r="P4080" s="7" t="n">
        <v>2.5</v>
      </c>
      <c r="Q4080" s="7" t="n">
        <v>1.5</v>
      </c>
      <c r="R4080" s="7" t="n">
        <v>2.5</v>
      </c>
      <c r="S4080" s="7" t="n">
        <v>2</v>
      </c>
    </row>
    <row r="4081" spans="1:21">
      <c r="A4081" t="s">
        <v>4</v>
      </c>
      <c r="B4081" s="4" t="s">
        <v>5</v>
      </c>
      <c r="C4081" s="4" t="s">
        <v>13</v>
      </c>
      <c r="D4081" s="4" t="s">
        <v>10</v>
      </c>
      <c r="E4081" s="4" t="s">
        <v>10</v>
      </c>
      <c r="F4081" s="4" t="s">
        <v>10</v>
      </c>
      <c r="G4081" s="4" t="s">
        <v>10</v>
      </c>
      <c r="H4081" s="4" t="s">
        <v>10</v>
      </c>
      <c r="I4081" s="4" t="s">
        <v>6</v>
      </c>
      <c r="J4081" s="4" t="s">
        <v>27</v>
      </c>
      <c r="K4081" s="4" t="s">
        <v>27</v>
      </c>
      <c r="L4081" s="4" t="s">
        <v>27</v>
      </c>
      <c r="M4081" s="4" t="s">
        <v>9</v>
      </c>
      <c r="N4081" s="4" t="s">
        <v>9</v>
      </c>
      <c r="O4081" s="4" t="s">
        <v>27</v>
      </c>
      <c r="P4081" s="4" t="s">
        <v>27</v>
      </c>
      <c r="Q4081" s="4" t="s">
        <v>27</v>
      </c>
      <c r="R4081" s="4" t="s">
        <v>27</v>
      </c>
      <c r="S4081" s="4" t="s">
        <v>13</v>
      </c>
    </row>
    <row r="4082" spans="1:21">
      <c r="A4082" t="n">
        <v>43475</v>
      </c>
      <c r="B4082" s="29" t="n">
        <v>39</v>
      </c>
      <c r="C4082" s="7" t="n">
        <v>12</v>
      </c>
      <c r="D4082" s="7" t="n">
        <v>65533</v>
      </c>
      <c r="E4082" s="7" t="n">
        <v>209</v>
      </c>
      <c r="F4082" s="7" t="n">
        <v>0</v>
      </c>
      <c r="G4082" s="7" t="n">
        <v>65533</v>
      </c>
      <c r="H4082" s="7" t="n">
        <v>0</v>
      </c>
      <c r="I4082" s="7" t="s">
        <v>21</v>
      </c>
      <c r="J4082" s="7" t="n">
        <v>152.520004272461</v>
      </c>
      <c r="K4082" s="7" t="n">
        <v>-0.829999983310699</v>
      </c>
      <c r="L4082" s="7" t="n">
        <v>-5.90999984741211</v>
      </c>
      <c r="M4082" s="7" t="n">
        <v>0</v>
      </c>
      <c r="N4082" s="7" t="n">
        <v>1134231552</v>
      </c>
      <c r="O4082" s="7" t="n">
        <v>0</v>
      </c>
      <c r="P4082" s="7" t="n">
        <v>2</v>
      </c>
      <c r="Q4082" s="7" t="n">
        <v>2</v>
      </c>
      <c r="R4082" s="7" t="n">
        <v>2</v>
      </c>
      <c r="S4082" s="7" t="n">
        <v>2</v>
      </c>
    </row>
    <row r="4083" spans="1:21">
      <c r="A4083" t="s">
        <v>4</v>
      </c>
      <c r="B4083" s="4" t="s">
        <v>5</v>
      </c>
      <c r="C4083" s="4" t="s">
        <v>13</v>
      </c>
      <c r="D4083" s="4" t="s">
        <v>10</v>
      </c>
      <c r="E4083" s="4" t="s">
        <v>10</v>
      </c>
      <c r="F4083" s="4" t="s">
        <v>10</v>
      </c>
      <c r="G4083" s="4" t="s">
        <v>10</v>
      </c>
      <c r="H4083" s="4" t="s">
        <v>10</v>
      </c>
      <c r="I4083" s="4" t="s">
        <v>6</v>
      </c>
      <c r="J4083" s="4" t="s">
        <v>27</v>
      </c>
      <c r="K4083" s="4" t="s">
        <v>27</v>
      </c>
      <c r="L4083" s="4" t="s">
        <v>27</v>
      </c>
      <c r="M4083" s="4" t="s">
        <v>9</v>
      </c>
      <c r="N4083" s="4" t="s">
        <v>9</v>
      </c>
      <c r="O4083" s="4" t="s">
        <v>27</v>
      </c>
      <c r="P4083" s="4" t="s">
        <v>27</v>
      </c>
      <c r="Q4083" s="4" t="s">
        <v>27</v>
      </c>
      <c r="R4083" s="4" t="s">
        <v>27</v>
      </c>
      <c r="S4083" s="4" t="s">
        <v>13</v>
      </c>
    </row>
    <row r="4084" spans="1:21">
      <c r="A4084" t="n">
        <v>43525</v>
      </c>
      <c r="B4084" s="29" t="n">
        <v>39</v>
      </c>
      <c r="C4084" s="7" t="n">
        <v>12</v>
      </c>
      <c r="D4084" s="7" t="n">
        <v>65533</v>
      </c>
      <c r="E4084" s="7" t="n">
        <v>209</v>
      </c>
      <c r="F4084" s="7" t="n">
        <v>0</v>
      </c>
      <c r="G4084" s="7" t="n">
        <v>65533</v>
      </c>
      <c r="H4084" s="7" t="n">
        <v>0</v>
      </c>
      <c r="I4084" s="7" t="s">
        <v>21</v>
      </c>
      <c r="J4084" s="7" t="n">
        <v>-5.42999982833862</v>
      </c>
      <c r="K4084" s="7" t="n">
        <v>-0.930000007152557</v>
      </c>
      <c r="L4084" s="7" t="n">
        <v>-23.2000007629395</v>
      </c>
      <c r="M4084" s="7" t="n">
        <v>0</v>
      </c>
      <c r="N4084" s="7" t="n">
        <v>1124204544</v>
      </c>
      <c r="O4084" s="7" t="n">
        <v>0</v>
      </c>
      <c r="P4084" s="7" t="n">
        <v>2</v>
      </c>
      <c r="Q4084" s="7" t="n">
        <v>1.5</v>
      </c>
      <c r="R4084" s="7" t="n">
        <v>2</v>
      </c>
      <c r="S4084" s="7" t="n">
        <v>2</v>
      </c>
    </row>
    <row r="4085" spans="1:21">
      <c r="A4085" t="s">
        <v>4</v>
      </c>
      <c r="B4085" s="4" t="s">
        <v>5</v>
      </c>
      <c r="C4085" s="4" t="s">
        <v>13</v>
      </c>
      <c r="D4085" s="4" t="s">
        <v>10</v>
      </c>
      <c r="E4085" s="4" t="s">
        <v>10</v>
      </c>
      <c r="F4085" s="4" t="s">
        <v>10</v>
      </c>
      <c r="G4085" s="4" t="s">
        <v>10</v>
      </c>
      <c r="H4085" s="4" t="s">
        <v>10</v>
      </c>
      <c r="I4085" s="4" t="s">
        <v>6</v>
      </c>
      <c r="J4085" s="4" t="s">
        <v>27</v>
      </c>
      <c r="K4085" s="4" t="s">
        <v>27</v>
      </c>
      <c r="L4085" s="4" t="s">
        <v>27</v>
      </c>
      <c r="M4085" s="4" t="s">
        <v>9</v>
      </c>
      <c r="N4085" s="4" t="s">
        <v>9</v>
      </c>
      <c r="O4085" s="4" t="s">
        <v>27</v>
      </c>
      <c r="P4085" s="4" t="s">
        <v>27</v>
      </c>
      <c r="Q4085" s="4" t="s">
        <v>27</v>
      </c>
      <c r="R4085" s="4" t="s">
        <v>27</v>
      </c>
      <c r="S4085" s="4" t="s">
        <v>13</v>
      </c>
    </row>
    <row r="4086" spans="1:21">
      <c r="A4086" t="n">
        <v>43575</v>
      </c>
      <c r="B4086" s="29" t="n">
        <v>39</v>
      </c>
      <c r="C4086" s="7" t="n">
        <v>12</v>
      </c>
      <c r="D4086" s="7" t="n">
        <v>65533</v>
      </c>
      <c r="E4086" s="7" t="n">
        <v>209</v>
      </c>
      <c r="F4086" s="7" t="n">
        <v>0</v>
      </c>
      <c r="G4086" s="7" t="n">
        <v>65533</v>
      </c>
      <c r="H4086" s="7" t="n">
        <v>0</v>
      </c>
      <c r="I4086" s="7" t="s">
        <v>21</v>
      </c>
      <c r="J4086" s="7" t="n">
        <v>-6.03999996185303</v>
      </c>
      <c r="K4086" s="7" t="n">
        <v>-1.32000005245209</v>
      </c>
      <c r="L4086" s="7" t="n">
        <v>-44.439998626709</v>
      </c>
      <c r="M4086" s="7" t="n">
        <v>0</v>
      </c>
      <c r="N4086" s="7" t="n">
        <v>1132920832</v>
      </c>
      <c r="O4086" s="7" t="n">
        <v>0</v>
      </c>
      <c r="P4086" s="7" t="n">
        <v>2.5</v>
      </c>
      <c r="Q4086" s="7" t="n">
        <v>2</v>
      </c>
      <c r="R4086" s="7" t="n">
        <v>2.5</v>
      </c>
      <c r="S4086" s="7" t="n">
        <v>2</v>
      </c>
    </row>
    <row r="4087" spans="1:21">
      <c r="A4087" t="s">
        <v>4</v>
      </c>
      <c r="B4087" s="4" t="s">
        <v>5</v>
      </c>
      <c r="C4087" s="4" t="s">
        <v>13</v>
      </c>
      <c r="D4087" s="4" t="s">
        <v>10</v>
      </c>
      <c r="E4087" s="4" t="s">
        <v>10</v>
      </c>
      <c r="F4087" s="4" t="s">
        <v>10</v>
      </c>
      <c r="G4087" s="4" t="s">
        <v>10</v>
      </c>
      <c r="H4087" s="4" t="s">
        <v>10</v>
      </c>
      <c r="I4087" s="4" t="s">
        <v>6</v>
      </c>
      <c r="J4087" s="4" t="s">
        <v>27</v>
      </c>
      <c r="K4087" s="4" t="s">
        <v>27</v>
      </c>
      <c r="L4087" s="4" t="s">
        <v>27</v>
      </c>
      <c r="M4087" s="4" t="s">
        <v>9</v>
      </c>
      <c r="N4087" s="4" t="s">
        <v>9</v>
      </c>
      <c r="O4087" s="4" t="s">
        <v>27</v>
      </c>
      <c r="P4087" s="4" t="s">
        <v>27</v>
      </c>
      <c r="Q4087" s="4" t="s">
        <v>27</v>
      </c>
      <c r="R4087" s="4" t="s">
        <v>27</v>
      </c>
      <c r="S4087" s="4" t="s">
        <v>13</v>
      </c>
    </row>
    <row r="4088" spans="1:21">
      <c r="A4088" t="n">
        <v>43625</v>
      </c>
      <c r="B4088" s="29" t="n">
        <v>39</v>
      </c>
      <c r="C4088" s="7" t="n">
        <v>12</v>
      </c>
      <c r="D4088" s="7" t="n">
        <v>65533</v>
      </c>
      <c r="E4088" s="7" t="n">
        <v>209</v>
      </c>
      <c r="F4088" s="7" t="n">
        <v>0</v>
      </c>
      <c r="G4088" s="7" t="n">
        <v>65533</v>
      </c>
      <c r="H4088" s="7" t="n">
        <v>0</v>
      </c>
      <c r="I4088" s="7" t="s">
        <v>21</v>
      </c>
      <c r="J4088" s="7" t="n">
        <v>-38.9199981689453</v>
      </c>
      <c r="K4088" s="7" t="n">
        <v>-0.209999993443489</v>
      </c>
      <c r="L4088" s="7" t="n">
        <v>-33.7999992370605</v>
      </c>
      <c r="M4088" s="7" t="n">
        <v>0</v>
      </c>
      <c r="N4088" s="7" t="n">
        <v>1106247680</v>
      </c>
      <c r="O4088" s="7" t="n">
        <v>0</v>
      </c>
      <c r="P4088" s="7" t="n">
        <v>1.5</v>
      </c>
      <c r="Q4088" s="7" t="n">
        <v>1</v>
      </c>
      <c r="R4088" s="7" t="n">
        <v>1.5</v>
      </c>
      <c r="S4088" s="7" t="n">
        <v>2</v>
      </c>
    </row>
    <row r="4089" spans="1:21">
      <c r="A4089" t="s">
        <v>4</v>
      </c>
      <c r="B4089" s="4" t="s">
        <v>5</v>
      </c>
      <c r="C4089" s="4" t="s">
        <v>13</v>
      </c>
      <c r="D4089" s="4" t="s">
        <v>13</v>
      </c>
      <c r="E4089" s="4" t="s">
        <v>27</v>
      </c>
      <c r="F4089" s="4" t="s">
        <v>27</v>
      </c>
      <c r="G4089" s="4" t="s">
        <v>27</v>
      </c>
      <c r="H4089" s="4" t="s">
        <v>10</v>
      </c>
    </row>
    <row r="4090" spans="1:21">
      <c r="A4090" t="n">
        <v>43675</v>
      </c>
      <c r="B4090" s="34" t="n">
        <v>45</v>
      </c>
      <c r="C4090" s="7" t="n">
        <v>2</v>
      </c>
      <c r="D4090" s="7" t="n">
        <v>3</v>
      </c>
      <c r="E4090" s="7" t="n">
        <v>-108.819999694824</v>
      </c>
      <c r="F4090" s="7" t="n">
        <v>3.97000002861023</v>
      </c>
      <c r="G4090" s="7" t="n">
        <v>-268.850006103516</v>
      </c>
      <c r="H4090" s="7" t="n">
        <v>0</v>
      </c>
    </row>
    <row r="4091" spans="1:21">
      <c r="A4091" t="s">
        <v>4</v>
      </c>
      <c r="B4091" s="4" t="s">
        <v>5</v>
      </c>
      <c r="C4091" s="4" t="s">
        <v>13</v>
      </c>
      <c r="D4091" s="4" t="s">
        <v>13</v>
      </c>
      <c r="E4091" s="4" t="s">
        <v>27</v>
      </c>
      <c r="F4091" s="4" t="s">
        <v>27</v>
      </c>
      <c r="G4091" s="4" t="s">
        <v>27</v>
      </c>
      <c r="H4091" s="4" t="s">
        <v>10</v>
      </c>
      <c r="I4091" s="4" t="s">
        <v>13</v>
      </c>
    </row>
    <row r="4092" spans="1:21">
      <c r="A4092" t="n">
        <v>43692</v>
      </c>
      <c r="B4092" s="34" t="n">
        <v>45</v>
      </c>
      <c r="C4092" s="7" t="n">
        <v>4</v>
      </c>
      <c r="D4092" s="7" t="n">
        <v>3</v>
      </c>
      <c r="E4092" s="7" t="n">
        <v>7.05000019073486</v>
      </c>
      <c r="F4092" s="7" t="n">
        <v>42.1500015258789</v>
      </c>
      <c r="G4092" s="7" t="n">
        <v>0</v>
      </c>
      <c r="H4092" s="7" t="n">
        <v>0</v>
      </c>
      <c r="I4092" s="7" t="n">
        <v>0</v>
      </c>
    </row>
    <row r="4093" spans="1:21">
      <c r="A4093" t="s">
        <v>4</v>
      </c>
      <c r="B4093" s="4" t="s">
        <v>5</v>
      </c>
      <c r="C4093" s="4" t="s">
        <v>13</v>
      </c>
      <c r="D4093" s="4" t="s">
        <v>13</v>
      </c>
      <c r="E4093" s="4" t="s">
        <v>27</v>
      </c>
      <c r="F4093" s="4" t="s">
        <v>10</v>
      </c>
    </row>
    <row r="4094" spans="1:21">
      <c r="A4094" t="n">
        <v>43710</v>
      </c>
      <c r="B4094" s="34" t="n">
        <v>45</v>
      </c>
      <c r="C4094" s="7" t="n">
        <v>5</v>
      </c>
      <c r="D4094" s="7" t="n">
        <v>3</v>
      </c>
      <c r="E4094" s="7" t="n">
        <v>2.70000004768372</v>
      </c>
      <c r="F4094" s="7" t="n">
        <v>0</v>
      </c>
    </row>
    <row r="4095" spans="1:21">
      <c r="A4095" t="s">
        <v>4</v>
      </c>
      <c r="B4095" s="4" t="s">
        <v>5</v>
      </c>
      <c r="C4095" s="4" t="s">
        <v>13</v>
      </c>
      <c r="D4095" s="4" t="s">
        <v>13</v>
      </c>
      <c r="E4095" s="4" t="s">
        <v>27</v>
      </c>
      <c r="F4095" s="4" t="s">
        <v>10</v>
      </c>
    </row>
    <row r="4096" spans="1:21">
      <c r="A4096" t="n">
        <v>43719</v>
      </c>
      <c r="B4096" s="34" t="n">
        <v>45</v>
      </c>
      <c r="C4096" s="7" t="n">
        <v>11</v>
      </c>
      <c r="D4096" s="7" t="n">
        <v>3</v>
      </c>
      <c r="E4096" s="7" t="n">
        <v>40.0999984741211</v>
      </c>
      <c r="F4096" s="7" t="n">
        <v>0</v>
      </c>
    </row>
    <row r="4097" spans="1:19">
      <c r="A4097" t="s">
        <v>4</v>
      </c>
      <c r="B4097" s="4" t="s">
        <v>5</v>
      </c>
      <c r="C4097" s="4" t="s">
        <v>13</v>
      </c>
      <c r="D4097" s="4" t="s">
        <v>10</v>
      </c>
      <c r="E4097" s="4" t="s">
        <v>10</v>
      </c>
      <c r="F4097" s="4" t="s">
        <v>9</v>
      </c>
    </row>
    <row r="4098" spans="1:19">
      <c r="A4098" t="n">
        <v>43728</v>
      </c>
      <c r="B4098" s="73" t="n">
        <v>84</v>
      </c>
      <c r="C4098" s="7" t="n">
        <v>0</v>
      </c>
      <c r="D4098" s="7" t="n">
        <v>0</v>
      </c>
      <c r="E4098" s="7" t="n">
        <v>0</v>
      </c>
      <c r="F4098" s="7" t="n">
        <v>1036831949</v>
      </c>
    </row>
    <row r="4099" spans="1:19">
      <c r="A4099" t="s">
        <v>4</v>
      </c>
      <c r="B4099" s="4" t="s">
        <v>5</v>
      </c>
      <c r="C4099" s="4" t="s">
        <v>10</v>
      </c>
      <c r="D4099" s="4" t="s">
        <v>13</v>
      </c>
      <c r="E4099" s="4" t="s">
        <v>13</v>
      </c>
      <c r="F4099" s="4" t="s">
        <v>6</v>
      </c>
    </row>
    <row r="4100" spans="1:19">
      <c r="A4100" t="n">
        <v>43738</v>
      </c>
      <c r="B4100" s="18" t="n">
        <v>20</v>
      </c>
      <c r="C4100" s="7" t="n">
        <v>0</v>
      </c>
      <c r="D4100" s="7" t="n">
        <v>2</v>
      </c>
      <c r="E4100" s="7" t="n">
        <v>11</v>
      </c>
      <c r="F4100" s="7" t="s">
        <v>451</v>
      </c>
    </row>
    <row r="4101" spans="1:19">
      <c r="A4101" t="s">
        <v>4</v>
      </c>
      <c r="B4101" s="4" t="s">
        <v>5</v>
      </c>
      <c r="C4101" s="4" t="s">
        <v>10</v>
      </c>
      <c r="D4101" s="4" t="s">
        <v>13</v>
      </c>
      <c r="E4101" s="4" t="s">
        <v>13</v>
      </c>
      <c r="F4101" s="4" t="s">
        <v>6</v>
      </c>
    </row>
    <row r="4102" spans="1:19">
      <c r="A4102" t="n">
        <v>43762</v>
      </c>
      <c r="B4102" s="18" t="n">
        <v>20</v>
      </c>
      <c r="C4102" s="7" t="n">
        <v>61489</v>
      </c>
      <c r="D4102" s="7" t="n">
        <v>2</v>
      </c>
      <c r="E4102" s="7" t="n">
        <v>11</v>
      </c>
      <c r="F4102" s="7" t="s">
        <v>452</v>
      </c>
    </row>
    <row r="4103" spans="1:19">
      <c r="A4103" t="s">
        <v>4</v>
      </c>
      <c r="B4103" s="4" t="s">
        <v>5</v>
      </c>
      <c r="C4103" s="4" t="s">
        <v>10</v>
      </c>
      <c r="D4103" s="4" t="s">
        <v>13</v>
      </c>
      <c r="E4103" s="4" t="s">
        <v>13</v>
      </c>
      <c r="F4103" s="4" t="s">
        <v>6</v>
      </c>
    </row>
    <row r="4104" spans="1:19">
      <c r="A4104" t="n">
        <v>43789</v>
      </c>
      <c r="B4104" s="18" t="n">
        <v>20</v>
      </c>
      <c r="C4104" s="7" t="n">
        <v>61490</v>
      </c>
      <c r="D4104" s="7" t="n">
        <v>2</v>
      </c>
      <c r="E4104" s="7" t="n">
        <v>11</v>
      </c>
      <c r="F4104" s="7" t="s">
        <v>453</v>
      </c>
    </row>
    <row r="4105" spans="1:19">
      <c r="A4105" t="s">
        <v>4</v>
      </c>
      <c r="B4105" s="4" t="s">
        <v>5</v>
      </c>
      <c r="C4105" s="4" t="s">
        <v>10</v>
      </c>
      <c r="D4105" s="4" t="s">
        <v>13</v>
      </c>
      <c r="E4105" s="4" t="s">
        <v>13</v>
      </c>
      <c r="F4105" s="4" t="s">
        <v>6</v>
      </c>
    </row>
    <row r="4106" spans="1:19">
      <c r="A4106" t="n">
        <v>43816</v>
      </c>
      <c r="B4106" s="18" t="n">
        <v>20</v>
      </c>
      <c r="C4106" s="7" t="n">
        <v>61488</v>
      </c>
      <c r="D4106" s="7" t="n">
        <v>2</v>
      </c>
      <c r="E4106" s="7" t="n">
        <v>11</v>
      </c>
      <c r="F4106" s="7" t="s">
        <v>454</v>
      </c>
    </row>
    <row r="4107" spans="1:19">
      <c r="A4107" t="s">
        <v>4</v>
      </c>
      <c r="B4107" s="4" t="s">
        <v>5</v>
      </c>
      <c r="C4107" s="4" t="s">
        <v>10</v>
      </c>
      <c r="D4107" s="4" t="s">
        <v>13</v>
      </c>
      <c r="E4107" s="4" t="s">
        <v>13</v>
      </c>
      <c r="F4107" s="4" t="s">
        <v>6</v>
      </c>
    </row>
    <row r="4108" spans="1:19">
      <c r="A4108" t="n">
        <v>43842</v>
      </c>
      <c r="B4108" s="18" t="n">
        <v>20</v>
      </c>
      <c r="C4108" s="7" t="n">
        <v>7032</v>
      </c>
      <c r="D4108" s="7" t="n">
        <v>2</v>
      </c>
      <c r="E4108" s="7" t="n">
        <v>11</v>
      </c>
      <c r="F4108" s="7" t="s">
        <v>455</v>
      </c>
    </row>
    <row r="4109" spans="1:19">
      <c r="A4109" t="s">
        <v>4</v>
      </c>
      <c r="B4109" s="4" t="s">
        <v>5</v>
      </c>
      <c r="C4109" s="4" t="s">
        <v>13</v>
      </c>
      <c r="D4109" s="4" t="s">
        <v>13</v>
      </c>
      <c r="E4109" s="4" t="s">
        <v>27</v>
      </c>
      <c r="F4109" s="4" t="s">
        <v>27</v>
      </c>
      <c r="G4109" s="4" t="s">
        <v>27</v>
      </c>
      <c r="H4109" s="4" t="s">
        <v>10</v>
      </c>
    </row>
    <row r="4110" spans="1:19">
      <c r="A4110" t="n">
        <v>43869</v>
      </c>
      <c r="B4110" s="34" t="n">
        <v>45</v>
      </c>
      <c r="C4110" s="7" t="n">
        <v>2</v>
      </c>
      <c r="D4110" s="7" t="n">
        <v>3</v>
      </c>
      <c r="E4110" s="7" t="n">
        <v>-108.150001525879</v>
      </c>
      <c r="F4110" s="7" t="n">
        <v>3.77999997138977</v>
      </c>
      <c r="G4110" s="7" t="n">
        <v>-270.709991455078</v>
      </c>
      <c r="H4110" s="7" t="n">
        <v>4500</v>
      </c>
    </row>
    <row r="4111" spans="1:19">
      <c r="A4111" t="s">
        <v>4</v>
      </c>
      <c r="B4111" s="4" t="s">
        <v>5</v>
      </c>
      <c r="C4111" s="4" t="s">
        <v>13</v>
      </c>
      <c r="D4111" s="4" t="s">
        <v>13</v>
      </c>
      <c r="E4111" s="4" t="s">
        <v>27</v>
      </c>
      <c r="F4111" s="4" t="s">
        <v>27</v>
      </c>
      <c r="G4111" s="4" t="s">
        <v>27</v>
      </c>
      <c r="H4111" s="4" t="s">
        <v>10</v>
      </c>
      <c r="I4111" s="4" t="s">
        <v>13</v>
      </c>
    </row>
    <row r="4112" spans="1:19">
      <c r="A4112" t="n">
        <v>43886</v>
      </c>
      <c r="B4112" s="34" t="n">
        <v>45</v>
      </c>
      <c r="C4112" s="7" t="n">
        <v>4</v>
      </c>
      <c r="D4112" s="7" t="n">
        <v>3</v>
      </c>
      <c r="E4112" s="7" t="n">
        <v>358.390014648438</v>
      </c>
      <c r="F4112" s="7" t="n">
        <v>38.8499984741211</v>
      </c>
      <c r="G4112" s="7" t="n">
        <v>0</v>
      </c>
      <c r="H4112" s="7" t="n">
        <v>4500</v>
      </c>
      <c r="I4112" s="7" t="n">
        <v>1</v>
      </c>
    </row>
    <row r="4113" spans="1:9">
      <c r="A4113" t="s">
        <v>4</v>
      </c>
      <c r="B4113" s="4" t="s">
        <v>5</v>
      </c>
      <c r="C4113" s="4" t="s">
        <v>13</v>
      </c>
      <c r="D4113" s="4" t="s">
        <v>13</v>
      </c>
      <c r="E4113" s="4" t="s">
        <v>27</v>
      </c>
      <c r="F4113" s="4" t="s">
        <v>10</v>
      </c>
    </row>
    <row r="4114" spans="1:9">
      <c r="A4114" t="n">
        <v>43904</v>
      </c>
      <c r="B4114" s="34" t="n">
        <v>45</v>
      </c>
      <c r="C4114" s="7" t="n">
        <v>5</v>
      </c>
      <c r="D4114" s="7" t="n">
        <v>3</v>
      </c>
      <c r="E4114" s="7" t="n">
        <v>3.79999995231628</v>
      </c>
      <c r="F4114" s="7" t="n">
        <v>4500</v>
      </c>
    </row>
    <row r="4115" spans="1:9">
      <c r="A4115" t="s">
        <v>4</v>
      </c>
      <c r="B4115" s="4" t="s">
        <v>5</v>
      </c>
      <c r="C4115" s="4" t="s">
        <v>13</v>
      </c>
      <c r="D4115" s="4" t="s">
        <v>13</v>
      </c>
      <c r="E4115" s="4" t="s">
        <v>27</v>
      </c>
      <c r="F4115" s="4" t="s">
        <v>10</v>
      </c>
    </row>
    <row r="4116" spans="1:9">
      <c r="A4116" t="n">
        <v>43913</v>
      </c>
      <c r="B4116" s="34" t="n">
        <v>45</v>
      </c>
      <c r="C4116" s="7" t="n">
        <v>11</v>
      </c>
      <c r="D4116" s="7" t="n">
        <v>3</v>
      </c>
      <c r="E4116" s="7" t="n">
        <v>40.0999984741211</v>
      </c>
      <c r="F4116" s="7" t="n">
        <v>4500</v>
      </c>
    </row>
    <row r="4117" spans="1:9">
      <c r="A4117" t="s">
        <v>4</v>
      </c>
      <c r="B4117" s="4" t="s">
        <v>5</v>
      </c>
      <c r="C4117" s="4" t="s">
        <v>13</v>
      </c>
      <c r="D4117" s="4" t="s">
        <v>10</v>
      </c>
      <c r="E4117" s="4" t="s">
        <v>27</v>
      </c>
    </row>
    <row r="4118" spans="1:9">
      <c r="A4118" t="n">
        <v>43922</v>
      </c>
      <c r="B4118" s="40" t="n">
        <v>58</v>
      </c>
      <c r="C4118" s="7" t="n">
        <v>100</v>
      </c>
      <c r="D4118" s="7" t="n">
        <v>1000</v>
      </c>
      <c r="E4118" s="7" t="n">
        <v>1</v>
      </c>
    </row>
    <row r="4119" spans="1:9">
      <c r="A4119" t="s">
        <v>4</v>
      </c>
      <c r="B4119" s="4" t="s">
        <v>5</v>
      </c>
      <c r="C4119" s="4" t="s">
        <v>9</v>
      </c>
    </row>
    <row r="4120" spans="1:9">
      <c r="A4120" t="n">
        <v>43930</v>
      </c>
      <c r="B4120" s="45" t="n">
        <v>15</v>
      </c>
      <c r="C4120" s="7" t="n">
        <v>1024</v>
      </c>
    </row>
    <row r="4121" spans="1:9">
      <c r="A4121" t="s">
        <v>4</v>
      </c>
      <c r="B4121" s="4" t="s">
        <v>5</v>
      </c>
      <c r="C4121" s="4" t="s">
        <v>13</v>
      </c>
      <c r="D4121" s="4" t="s">
        <v>10</v>
      </c>
    </row>
    <row r="4122" spans="1:9">
      <c r="A4122" t="n">
        <v>43935</v>
      </c>
      <c r="B4122" s="40" t="n">
        <v>58</v>
      </c>
      <c r="C4122" s="7" t="n">
        <v>255</v>
      </c>
      <c r="D4122" s="7" t="n">
        <v>0</v>
      </c>
    </row>
    <row r="4123" spans="1:9">
      <c r="A4123" t="s">
        <v>4</v>
      </c>
      <c r="B4123" s="4" t="s">
        <v>5</v>
      </c>
      <c r="C4123" s="4" t="s">
        <v>13</v>
      </c>
      <c r="D4123" s="4" t="s">
        <v>10</v>
      </c>
      <c r="E4123" s="4" t="s">
        <v>13</v>
      </c>
    </row>
    <row r="4124" spans="1:9">
      <c r="A4124" t="n">
        <v>43939</v>
      </c>
      <c r="B4124" s="19" t="n">
        <v>49</v>
      </c>
      <c r="C4124" s="7" t="n">
        <v>1</v>
      </c>
      <c r="D4124" s="7" t="n">
        <v>4000</v>
      </c>
      <c r="E4124" s="7" t="n">
        <v>0</v>
      </c>
    </row>
    <row r="4125" spans="1:9">
      <c r="A4125" t="s">
        <v>4</v>
      </c>
      <c r="B4125" s="4" t="s">
        <v>5</v>
      </c>
      <c r="C4125" s="4" t="s">
        <v>10</v>
      </c>
    </row>
    <row r="4126" spans="1:9">
      <c r="A4126" t="n">
        <v>43944</v>
      </c>
      <c r="B4126" s="43" t="n">
        <v>16</v>
      </c>
      <c r="C4126" s="7" t="n">
        <v>1000</v>
      </c>
    </row>
    <row r="4127" spans="1:9">
      <c r="A4127" t="s">
        <v>4</v>
      </c>
      <c r="B4127" s="4" t="s">
        <v>5</v>
      </c>
      <c r="C4127" s="4" t="s">
        <v>13</v>
      </c>
      <c r="D4127" s="4" t="s">
        <v>10</v>
      </c>
      <c r="E4127" s="4" t="s">
        <v>27</v>
      </c>
      <c r="F4127" s="4" t="s">
        <v>10</v>
      </c>
      <c r="G4127" s="4" t="s">
        <v>9</v>
      </c>
      <c r="H4127" s="4" t="s">
        <v>9</v>
      </c>
      <c r="I4127" s="4" t="s">
        <v>10</v>
      </c>
      <c r="J4127" s="4" t="s">
        <v>10</v>
      </c>
      <c r="K4127" s="4" t="s">
        <v>9</v>
      </c>
      <c r="L4127" s="4" t="s">
        <v>9</v>
      </c>
      <c r="M4127" s="4" t="s">
        <v>9</v>
      </c>
      <c r="N4127" s="4" t="s">
        <v>9</v>
      </c>
      <c r="O4127" s="4" t="s">
        <v>6</v>
      </c>
    </row>
    <row r="4128" spans="1:9">
      <c r="A4128" t="n">
        <v>43947</v>
      </c>
      <c r="B4128" s="17" t="n">
        <v>50</v>
      </c>
      <c r="C4128" s="7" t="n">
        <v>0</v>
      </c>
      <c r="D4128" s="7" t="n">
        <v>2008</v>
      </c>
      <c r="E4128" s="7" t="n">
        <v>0.300000011920929</v>
      </c>
      <c r="F4128" s="7" t="n">
        <v>0</v>
      </c>
      <c r="G4128" s="7" t="n">
        <v>0</v>
      </c>
      <c r="H4128" s="7" t="n">
        <v>-1073741824</v>
      </c>
      <c r="I4128" s="7" t="n">
        <v>0</v>
      </c>
      <c r="J4128" s="7" t="n">
        <v>65533</v>
      </c>
      <c r="K4128" s="7" t="n">
        <v>0</v>
      </c>
      <c r="L4128" s="7" t="n">
        <v>0</v>
      </c>
      <c r="M4128" s="7" t="n">
        <v>0</v>
      </c>
      <c r="N4128" s="7" t="n">
        <v>0</v>
      </c>
      <c r="O4128" s="7" t="s">
        <v>21</v>
      </c>
    </row>
    <row r="4129" spans="1:15">
      <c r="A4129" t="s">
        <v>4</v>
      </c>
      <c r="B4129" s="4" t="s">
        <v>5</v>
      </c>
      <c r="C4129" s="4" t="s">
        <v>10</v>
      </c>
    </row>
    <row r="4130" spans="1:15">
      <c r="A4130" t="n">
        <v>43986</v>
      </c>
      <c r="B4130" s="43" t="n">
        <v>16</v>
      </c>
      <c r="C4130" s="7" t="n">
        <v>1000</v>
      </c>
    </row>
    <row r="4131" spans="1:15">
      <c r="A4131" t="s">
        <v>4</v>
      </c>
      <c r="B4131" s="4" t="s">
        <v>5</v>
      </c>
      <c r="C4131" s="4" t="s">
        <v>13</v>
      </c>
      <c r="D4131" s="4" t="s">
        <v>10</v>
      </c>
      <c r="E4131" s="4" t="s">
        <v>27</v>
      </c>
      <c r="F4131" s="4" t="s">
        <v>10</v>
      </c>
      <c r="G4131" s="4" t="s">
        <v>9</v>
      </c>
      <c r="H4131" s="4" t="s">
        <v>9</v>
      </c>
      <c r="I4131" s="4" t="s">
        <v>10</v>
      </c>
      <c r="J4131" s="4" t="s">
        <v>10</v>
      </c>
      <c r="K4131" s="4" t="s">
        <v>9</v>
      </c>
      <c r="L4131" s="4" t="s">
        <v>9</v>
      </c>
      <c r="M4131" s="4" t="s">
        <v>9</v>
      </c>
      <c r="N4131" s="4" t="s">
        <v>9</v>
      </c>
      <c r="O4131" s="4" t="s">
        <v>6</v>
      </c>
    </row>
    <row r="4132" spans="1:15">
      <c r="A4132" t="n">
        <v>43989</v>
      </c>
      <c r="B4132" s="17" t="n">
        <v>50</v>
      </c>
      <c r="C4132" s="7" t="n">
        <v>0</v>
      </c>
      <c r="D4132" s="7" t="n">
        <v>2210</v>
      </c>
      <c r="E4132" s="7" t="n">
        <v>0.300000011920929</v>
      </c>
      <c r="F4132" s="7" t="n">
        <v>0</v>
      </c>
      <c r="G4132" s="7" t="n">
        <v>0</v>
      </c>
      <c r="H4132" s="7" t="n">
        <v>0</v>
      </c>
      <c r="I4132" s="7" t="n">
        <v>0</v>
      </c>
      <c r="J4132" s="7" t="n">
        <v>65533</v>
      </c>
      <c r="K4132" s="7" t="n">
        <v>0</v>
      </c>
      <c r="L4132" s="7" t="n">
        <v>0</v>
      </c>
      <c r="M4132" s="7" t="n">
        <v>0</v>
      </c>
      <c r="N4132" s="7" t="n">
        <v>0</v>
      </c>
      <c r="O4132" s="7" t="s">
        <v>21</v>
      </c>
    </row>
    <row r="4133" spans="1:15">
      <c r="A4133" t="s">
        <v>4</v>
      </c>
      <c r="B4133" s="4" t="s">
        <v>5</v>
      </c>
      <c r="C4133" s="4" t="s">
        <v>10</v>
      </c>
    </row>
    <row r="4134" spans="1:15">
      <c r="A4134" t="n">
        <v>44028</v>
      </c>
      <c r="B4134" s="43" t="n">
        <v>16</v>
      </c>
      <c r="C4134" s="7" t="n">
        <v>1000</v>
      </c>
    </row>
    <row r="4135" spans="1:15">
      <c r="A4135" t="s">
        <v>4</v>
      </c>
      <c r="B4135" s="4" t="s">
        <v>5</v>
      </c>
      <c r="C4135" s="4" t="s">
        <v>13</v>
      </c>
      <c r="D4135" s="4" t="s">
        <v>10</v>
      </c>
      <c r="E4135" s="4" t="s">
        <v>27</v>
      </c>
      <c r="F4135" s="4" t="s">
        <v>10</v>
      </c>
      <c r="G4135" s="4" t="s">
        <v>9</v>
      </c>
      <c r="H4135" s="4" t="s">
        <v>9</v>
      </c>
      <c r="I4135" s="4" t="s">
        <v>10</v>
      </c>
      <c r="J4135" s="4" t="s">
        <v>10</v>
      </c>
      <c r="K4135" s="4" t="s">
        <v>9</v>
      </c>
      <c r="L4135" s="4" t="s">
        <v>9</v>
      </c>
      <c r="M4135" s="4" t="s">
        <v>9</v>
      </c>
      <c r="N4135" s="4" t="s">
        <v>9</v>
      </c>
      <c r="O4135" s="4" t="s">
        <v>6</v>
      </c>
    </row>
    <row r="4136" spans="1:15">
      <c r="A4136" t="n">
        <v>44031</v>
      </c>
      <c r="B4136" s="17" t="n">
        <v>50</v>
      </c>
      <c r="C4136" s="7" t="n">
        <v>0</v>
      </c>
      <c r="D4136" s="7" t="n">
        <v>2010</v>
      </c>
      <c r="E4136" s="7" t="n">
        <v>0.300000011920929</v>
      </c>
      <c r="F4136" s="7" t="n">
        <v>0</v>
      </c>
      <c r="G4136" s="7" t="n">
        <v>0</v>
      </c>
      <c r="H4136" s="7" t="n">
        <v>0</v>
      </c>
      <c r="I4136" s="7" t="n">
        <v>0</v>
      </c>
      <c r="J4136" s="7" t="n">
        <v>65533</v>
      </c>
      <c r="K4136" s="7" t="n">
        <v>0</v>
      </c>
      <c r="L4136" s="7" t="n">
        <v>0</v>
      </c>
      <c r="M4136" s="7" t="n">
        <v>0</v>
      </c>
      <c r="N4136" s="7" t="n">
        <v>0</v>
      </c>
      <c r="O4136" s="7" t="s">
        <v>21</v>
      </c>
    </row>
    <row r="4137" spans="1:15">
      <c r="A4137" t="s">
        <v>4</v>
      </c>
      <c r="B4137" s="4" t="s">
        <v>5</v>
      </c>
      <c r="C4137" s="4" t="s">
        <v>10</v>
      </c>
    </row>
    <row r="4138" spans="1:15">
      <c r="A4138" t="n">
        <v>44070</v>
      </c>
      <c r="B4138" s="43" t="n">
        <v>16</v>
      </c>
      <c r="C4138" s="7" t="n">
        <v>400</v>
      </c>
    </row>
    <row r="4139" spans="1:15">
      <c r="A4139" t="s">
        <v>4</v>
      </c>
      <c r="B4139" s="4" t="s">
        <v>5</v>
      </c>
      <c r="C4139" s="4" t="s">
        <v>13</v>
      </c>
      <c r="D4139" s="4" t="s">
        <v>10</v>
      </c>
      <c r="E4139" s="4" t="s">
        <v>27</v>
      </c>
      <c r="F4139" s="4" t="s">
        <v>10</v>
      </c>
      <c r="G4139" s="4" t="s">
        <v>9</v>
      </c>
      <c r="H4139" s="4" t="s">
        <v>9</v>
      </c>
      <c r="I4139" s="4" t="s">
        <v>10</v>
      </c>
      <c r="J4139" s="4" t="s">
        <v>10</v>
      </c>
      <c r="K4139" s="4" t="s">
        <v>9</v>
      </c>
      <c r="L4139" s="4" t="s">
        <v>9</v>
      </c>
      <c r="M4139" s="4" t="s">
        <v>9</v>
      </c>
      <c r="N4139" s="4" t="s">
        <v>9</v>
      </c>
      <c r="O4139" s="4" t="s">
        <v>6</v>
      </c>
    </row>
    <row r="4140" spans="1:15">
      <c r="A4140" t="n">
        <v>44073</v>
      </c>
      <c r="B4140" s="17" t="n">
        <v>50</v>
      </c>
      <c r="C4140" s="7" t="n">
        <v>0</v>
      </c>
      <c r="D4140" s="7" t="n">
        <v>2010</v>
      </c>
      <c r="E4140" s="7" t="n">
        <v>0.300000011920929</v>
      </c>
      <c r="F4140" s="7" t="n">
        <v>0</v>
      </c>
      <c r="G4140" s="7" t="n">
        <v>0</v>
      </c>
      <c r="H4140" s="7" t="n">
        <v>0</v>
      </c>
      <c r="I4140" s="7" t="n">
        <v>0</v>
      </c>
      <c r="J4140" s="7" t="n">
        <v>65533</v>
      </c>
      <c r="K4140" s="7" t="n">
        <v>0</v>
      </c>
      <c r="L4140" s="7" t="n">
        <v>0</v>
      </c>
      <c r="M4140" s="7" t="n">
        <v>0</v>
      </c>
      <c r="N4140" s="7" t="n">
        <v>0</v>
      </c>
      <c r="O4140" s="7" t="s">
        <v>21</v>
      </c>
    </row>
    <row r="4141" spans="1:15">
      <c r="A4141" t="s">
        <v>4</v>
      </c>
      <c r="B4141" s="4" t="s">
        <v>5</v>
      </c>
      <c r="C4141" s="4" t="s">
        <v>10</v>
      </c>
      <c r="D4141" s="4" t="s">
        <v>13</v>
      </c>
      <c r="E4141" s="4" t="s">
        <v>27</v>
      </c>
      <c r="F4141" s="4" t="s">
        <v>10</v>
      </c>
    </row>
    <row r="4142" spans="1:15">
      <c r="A4142" t="n">
        <v>44112</v>
      </c>
      <c r="B4142" s="65" t="n">
        <v>59</v>
      </c>
      <c r="C4142" s="7" t="n">
        <v>0</v>
      </c>
      <c r="D4142" s="7" t="n">
        <v>1</v>
      </c>
      <c r="E4142" s="7" t="n">
        <v>0.150000005960464</v>
      </c>
      <c r="F4142" s="7" t="n">
        <v>0</v>
      </c>
    </row>
    <row r="4143" spans="1:15">
      <c r="A4143" t="s">
        <v>4</v>
      </c>
      <c r="B4143" s="4" t="s">
        <v>5</v>
      </c>
      <c r="C4143" s="4" t="s">
        <v>10</v>
      </c>
    </row>
    <row r="4144" spans="1:15">
      <c r="A4144" t="n">
        <v>44122</v>
      </c>
      <c r="B4144" s="43" t="n">
        <v>16</v>
      </c>
      <c r="C4144" s="7" t="n">
        <v>50</v>
      </c>
    </row>
    <row r="4145" spans="1:15">
      <c r="A4145" t="s">
        <v>4</v>
      </c>
      <c r="B4145" s="4" t="s">
        <v>5</v>
      </c>
      <c r="C4145" s="4" t="s">
        <v>10</v>
      </c>
      <c r="D4145" s="4" t="s">
        <v>13</v>
      </c>
      <c r="E4145" s="4" t="s">
        <v>27</v>
      </c>
      <c r="F4145" s="4" t="s">
        <v>10</v>
      </c>
    </row>
    <row r="4146" spans="1:15">
      <c r="A4146" t="n">
        <v>44125</v>
      </c>
      <c r="B4146" s="65" t="n">
        <v>59</v>
      </c>
      <c r="C4146" s="7" t="n">
        <v>61489</v>
      </c>
      <c r="D4146" s="7" t="n">
        <v>1</v>
      </c>
      <c r="E4146" s="7" t="n">
        <v>0.150000005960464</v>
      </c>
      <c r="F4146" s="7" t="n">
        <v>0</v>
      </c>
    </row>
    <row r="4147" spans="1:15">
      <c r="A4147" t="s">
        <v>4</v>
      </c>
      <c r="B4147" s="4" t="s">
        <v>5</v>
      </c>
      <c r="C4147" s="4" t="s">
        <v>10</v>
      </c>
    </row>
    <row r="4148" spans="1:15">
      <c r="A4148" t="n">
        <v>44135</v>
      </c>
      <c r="B4148" s="43" t="n">
        <v>16</v>
      </c>
      <c r="C4148" s="7" t="n">
        <v>50</v>
      </c>
    </row>
    <row r="4149" spans="1:15">
      <c r="A4149" t="s">
        <v>4</v>
      </c>
      <c r="B4149" s="4" t="s">
        <v>5</v>
      </c>
      <c r="C4149" s="4" t="s">
        <v>10</v>
      </c>
      <c r="D4149" s="4" t="s">
        <v>13</v>
      </c>
      <c r="E4149" s="4" t="s">
        <v>27</v>
      </c>
      <c r="F4149" s="4" t="s">
        <v>10</v>
      </c>
    </row>
    <row r="4150" spans="1:15">
      <c r="A4150" t="n">
        <v>44138</v>
      </c>
      <c r="B4150" s="65" t="n">
        <v>59</v>
      </c>
      <c r="C4150" s="7" t="n">
        <v>61490</v>
      </c>
      <c r="D4150" s="7" t="n">
        <v>1</v>
      </c>
      <c r="E4150" s="7" t="n">
        <v>0.150000005960464</v>
      </c>
      <c r="F4150" s="7" t="n">
        <v>0</v>
      </c>
    </row>
    <row r="4151" spans="1:15">
      <c r="A4151" t="s">
        <v>4</v>
      </c>
      <c r="B4151" s="4" t="s">
        <v>5</v>
      </c>
      <c r="C4151" s="4" t="s">
        <v>10</v>
      </c>
    </row>
    <row r="4152" spans="1:15">
      <c r="A4152" t="n">
        <v>44148</v>
      </c>
      <c r="B4152" s="43" t="n">
        <v>16</v>
      </c>
      <c r="C4152" s="7" t="n">
        <v>50</v>
      </c>
    </row>
    <row r="4153" spans="1:15">
      <c r="A4153" t="s">
        <v>4</v>
      </c>
      <c r="B4153" s="4" t="s">
        <v>5</v>
      </c>
      <c r="C4153" s="4" t="s">
        <v>10</v>
      </c>
      <c r="D4153" s="4" t="s">
        <v>13</v>
      </c>
      <c r="E4153" s="4" t="s">
        <v>27</v>
      </c>
      <c r="F4153" s="4" t="s">
        <v>10</v>
      </c>
    </row>
    <row r="4154" spans="1:15">
      <c r="A4154" t="n">
        <v>44151</v>
      </c>
      <c r="B4154" s="65" t="n">
        <v>59</v>
      </c>
      <c r="C4154" s="7" t="n">
        <v>61488</v>
      </c>
      <c r="D4154" s="7" t="n">
        <v>1</v>
      </c>
      <c r="E4154" s="7" t="n">
        <v>0.150000005960464</v>
      </c>
      <c r="F4154" s="7" t="n">
        <v>0</v>
      </c>
    </row>
    <row r="4155" spans="1:15">
      <c r="A4155" t="s">
        <v>4</v>
      </c>
      <c r="B4155" s="4" t="s">
        <v>5</v>
      </c>
      <c r="C4155" s="4" t="s">
        <v>10</v>
      </c>
    </row>
    <row r="4156" spans="1:15">
      <c r="A4156" t="n">
        <v>44161</v>
      </c>
      <c r="B4156" s="43" t="n">
        <v>16</v>
      </c>
      <c r="C4156" s="7" t="n">
        <v>50</v>
      </c>
    </row>
    <row r="4157" spans="1:15">
      <c r="A4157" t="s">
        <v>4</v>
      </c>
      <c r="B4157" s="4" t="s">
        <v>5</v>
      </c>
      <c r="C4157" s="4" t="s">
        <v>10</v>
      </c>
      <c r="D4157" s="4" t="s">
        <v>13</v>
      </c>
      <c r="E4157" s="4" t="s">
        <v>27</v>
      </c>
      <c r="F4157" s="4" t="s">
        <v>10</v>
      </c>
    </row>
    <row r="4158" spans="1:15">
      <c r="A4158" t="n">
        <v>44164</v>
      </c>
      <c r="B4158" s="65" t="n">
        <v>59</v>
      </c>
      <c r="C4158" s="7" t="n">
        <v>7032</v>
      </c>
      <c r="D4158" s="7" t="n">
        <v>1</v>
      </c>
      <c r="E4158" s="7" t="n">
        <v>0.150000005960464</v>
      </c>
      <c r="F4158" s="7" t="n">
        <v>0</v>
      </c>
    </row>
    <row r="4159" spans="1:15">
      <c r="A4159" t="s">
        <v>4</v>
      </c>
      <c r="B4159" s="4" t="s">
        <v>5</v>
      </c>
      <c r="C4159" s="4" t="s">
        <v>10</v>
      </c>
    </row>
    <row r="4160" spans="1:15">
      <c r="A4160" t="n">
        <v>44174</v>
      </c>
      <c r="B4160" s="43" t="n">
        <v>16</v>
      </c>
      <c r="C4160" s="7" t="n">
        <v>50</v>
      </c>
    </row>
    <row r="4161" spans="1:6">
      <c r="A4161" t="s">
        <v>4</v>
      </c>
      <c r="B4161" s="4" t="s">
        <v>5</v>
      </c>
      <c r="C4161" s="4" t="s">
        <v>13</v>
      </c>
      <c r="D4161" s="4" t="s">
        <v>10</v>
      </c>
      <c r="E4161" s="4" t="s">
        <v>27</v>
      </c>
      <c r="F4161" s="4" t="s">
        <v>10</v>
      </c>
      <c r="G4161" s="4" t="s">
        <v>9</v>
      </c>
      <c r="H4161" s="4" t="s">
        <v>9</v>
      </c>
      <c r="I4161" s="4" t="s">
        <v>10</v>
      </c>
      <c r="J4161" s="4" t="s">
        <v>10</v>
      </c>
      <c r="K4161" s="4" t="s">
        <v>9</v>
      </c>
      <c r="L4161" s="4" t="s">
        <v>9</v>
      </c>
      <c r="M4161" s="4" t="s">
        <v>9</v>
      </c>
      <c r="N4161" s="4" t="s">
        <v>9</v>
      </c>
      <c r="O4161" s="4" t="s">
        <v>6</v>
      </c>
    </row>
    <row r="4162" spans="1:6">
      <c r="A4162" t="n">
        <v>44177</v>
      </c>
      <c r="B4162" s="17" t="n">
        <v>50</v>
      </c>
      <c r="C4162" s="7" t="n">
        <v>0</v>
      </c>
      <c r="D4162" s="7" t="n">
        <v>2010</v>
      </c>
      <c r="E4162" s="7" t="n">
        <v>0.200000002980232</v>
      </c>
      <c r="F4162" s="7" t="n">
        <v>0</v>
      </c>
      <c r="G4162" s="7" t="n">
        <v>0</v>
      </c>
      <c r="H4162" s="7" t="n">
        <v>0</v>
      </c>
      <c r="I4162" s="7" t="n">
        <v>0</v>
      </c>
      <c r="J4162" s="7" t="n">
        <v>65533</v>
      </c>
      <c r="K4162" s="7" t="n">
        <v>0</v>
      </c>
      <c r="L4162" s="7" t="n">
        <v>0</v>
      </c>
      <c r="M4162" s="7" t="n">
        <v>0</v>
      </c>
      <c r="N4162" s="7" t="n">
        <v>0</v>
      </c>
      <c r="O4162" s="7" t="s">
        <v>21</v>
      </c>
    </row>
    <row r="4163" spans="1:6">
      <c r="A4163" t="s">
        <v>4</v>
      </c>
      <c r="B4163" s="4" t="s">
        <v>5</v>
      </c>
      <c r="C4163" s="4" t="s">
        <v>10</v>
      </c>
    </row>
    <row r="4164" spans="1:6">
      <c r="A4164" t="n">
        <v>44216</v>
      </c>
      <c r="B4164" s="43" t="n">
        <v>16</v>
      </c>
      <c r="C4164" s="7" t="n">
        <v>1000</v>
      </c>
    </row>
    <row r="4165" spans="1:6">
      <c r="A4165" t="s">
        <v>4</v>
      </c>
      <c r="B4165" s="4" t="s">
        <v>5</v>
      </c>
      <c r="C4165" s="4" t="s">
        <v>13</v>
      </c>
      <c r="D4165" s="4" t="s">
        <v>10</v>
      </c>
      <c r="E4165" s="4" t="s">
        <v>27</v>
      </c>
      <c r="F4165" s="4" t="s">
        <v>10</v>
      </c>
      <c r="G4165" s="4" t="s">
        <v>9</v>
      </c>
      <c r="H4165" s="4" t="s">
        <v>9</v>
      </c>
      <c r="I4165" s="4" t="s">
        <v>10</v>
      </c>
      <c r="J4165" s="4" t="s">
        <v>10</v>
      </c>
      <c r="K4165" s="4" t="s">
        <v>9</v>
      </c>
      <c r="L4165" s="4" t="s">
        <v>9</v>
      </c>
      <c r="M4165" s="4" t="s">
        <v>9</v>
      </c>
      <c r="N4165" s="4" t="s">
        <v>9</v>
      </c>
      <c r="O4165" s="4" t="s">
        <v>6</v>
      </c>
    </row>
    <row r="4166" spans="1:6">
      <c r="A4166" t="n">
        <v>44219</v>
      </c>
      <c r="B4166" s="17" t="n">
        <v>50</v>
      </c>
      <c r="C4166" s="7" t="n">
        <v>0</v>
      </c>
      <c r="D4166" s="7" t="n">
        <v>2008</v>
      </c>
      <c r="E4166" s="7" t="n">
        <v>0.200000002980232</v>
      </c>
      <c r="F4166" s="7" t="n">
        <v>0</v>
      </c>
      <c r="G4166" s="7" t="n">
        <v>0</v>
      </c>
      <c r="H4166" s="7" t="n">
        <v>0</v>
      </c>
      <c r="I4166" s="7" t="n">
        <v>0</v>
      </c>
      <c r="J4166" s="7" t="n">
        <v>65533</v>
      </c>
      <c r="K4166" s="7" t="n">
        <v>0</v>
      </c>
      <c r="L4166" s="7" t="n">
        <v>0</v>
      </c>
      <c r="M4166" s="7" t="n">
        <v>0</v>
      </c>
      <c r="N4166" s="7" t="n">
        <v>0</v>
      </c>
      <c r="O4166" s="7" t="s">
        <v>21</v>
      </c>
    </row>
    <row r="4167" spans="1:6">
      <c r="A4167" t="s">
        <v>4</v>
      </c>
      <c r="B4167" s="4" t="s">
        <v>5</v>
      </c>
      <c r="C4167" s="4" t="s">
        <v>10</v>
      </c>
    </row>
    <row r="4168" spans="1:6">
      <c r="A4168" t="n">
        <v>44258</v>
      </c>
      <c r="B4168" s="43" t="n">
        <v>16</v>
      </c>
      <c r="C4168" s="7" t="n">
        <v>400</v>
      </c>
    </row>
    <row r="4169" spans="1:6">
      <c r="A4169" t="s">
        <v>4</v>
      </c>
      <c r="B4169" s="4" t="s">
        <v>5</v>
      </c>
      <c r="C4169" s="4" t="s">
        <v>13</v>
      </c>
      <c r="D4169" s="4" t="s">
        <v>10</v>
      </c>
      <c r="E4169" s="4" t="s">
        <v>27</v>
      </c>
      <c r="F4169" s="4" t="s">
        <v>10</v>
      </c>
      <c r="G4169" s="4" t="s">
        <v>9</v>
      </c>
      <c r="H4169" s="4" t="s">
        <v>9</v>
      </c>
      <c r="I4169" s="4" t="s">
        <v>10</v>
      </c>
      <c r="J4169" s="4" t="s">
        <v>10</v>
      </c>
      <c r="K4169" s="4" t="s">
        <v>9</v>
      </c>
      <c r="L4169" s="4" t="s">
        <v>9</v>
      </c>
      <c r="M4169" s="4" t="s">
        <v>9</v>
      </c>
      <c r="N4169" s="4" t="s">
        <v>9</v>
      </c>
      <c r="O4169" s="4" t="s">
        <v>6</v>
      </c>
    </row>
    <row r="4170" spans="1:6">
      <c r="A4170" t="n">
        <v>44261</v>
      </c>
      <c r="B4170" s="17" t="n">
        <v>50</v>
      </c>
      <c r="C4170" s="7" t="n">
        <v>0</v>
      </c>
      <c r="D4170" s="7" t="n">
        <v>2010</v>
      </c>
      <c r="E4170" s="7" t="n">
        <v>0.200000002980232</v>
      </c>
      <c r="F4170" s="7" t="n">
        <v>0</v>
      </c>
      <c r="G4170" s="7" t="n">
        <v>0</v>
      </c>
      <c r="H4170" s="7" t="n">
        <v>0</v>
      </c>
      <c r="I4170" s="7" t="n">
        <v>0</v>
      </c>
      <c r="J4170" s="7" t="n">
        <v>65533</v>
      </c>
      <c r="K4170" s="7" t="n">
        <v>0</v>
      </c>
      <c r="L4170" s="7" t="n">
        <v>0</v>
      </c>
      <c r="M4170" s="7" t="n">
        <v>0</v>
      </c>
      <c r="N4170" s="7" t="n">
        <v>0</v>
      </c>
      <c r="O4170" s="7" t="s">
        <v>21</v>
      </c>
    </row>
    <row r="4171" spans="1:6">
      <c r="A4171" t="s">
        <v>4</v>
      </c>
      <c r="B4171" s="4" t="s">
        <v>5</v>
      </c>
      <c r="C4171" s="4" t="s">
        <v>10</v>
      </c>
    </row>
    <row r="4172" spans="1:6">
      <c r="A4172" t="n">
        <v>44300</v>
      </c>
      <c r="B4172" s="43" t="n">
        <v>16</v>
      </c>
      <c r="C4172" s="7" t="n">
        <v>300</v>
      </c>
    </row>
    <row r="4173" spans="1:6">
      <c r="A4173" t="s">
        <v>4</v>
      </c>
      <c r="B4173" s="4" t="s">
        <v>5</v>
      </c>
      <c r="C4173" s="4" t="s">
        <v>10</v>
      </c>
      <c r="D4173" s="4" t="s">
        <v>13</v>
      </c>
    </row>
    <row r="4174" spans="1:6">
      <c r="A4174" t="n">
        <v>44303</v>
      </c>
      <c r="B4174" s="80" t="n">
        <v>67</v>
      </c>
      <c r="C4174" s="7" t="n">
        <v>0</v>
      </c>
      <c r="D4174" s="7" t="n">
        <v>2</v>
      </c>
    </row>
    <row r="4175" spans="1:6">
      <c r="A4175" t="s">
        <v>4</v>
      </c>
      <c r="B4175" s="4" t="s">
        <v>5</v>
      </c>
      <c r="C4175" s="4" t="s">
        <v>13</v>
      </c>
      <c r="D4175" s="4" t="s">
        <v>10</v>
      </c>
    </row>
    <row r="4176" spans="1:6">
      <c r="A4176" t="n">
        <v>44307</v>
      </c>
      <c r="B4176" s="34" t="n">
        <v>45</v>
      </c>
      <c r="C4176" s="7" t="n">
        <v>7</v>
      </c>
      <c r="D4176" s="7" t="n">
        <v>255</v>
      </c>
    </row>
    <row r="4177" spans="1:15">
      <c r="A4177" t="s">
        <v>4</v>
      </c>
      <c r="B4177" s="4" t="s">
        <v>5</v>
      </c>
      <c r="C4177" s="4" t="s">
        <v>13</v>
      </c>
      <c r="D4177" s="4" t="s">
        <v>10</v>
      </c>
      <c r="E4177" s="4" t="s">
        <v>27</v>
      </c>
    </row>
    <row r="4178" spans="1:15">
      <c r="A4178" t="n">
        <v>44311</v>
      </c>
      <c r="B4178" s="40" t="n">
        <v>58</v>
      </c>
      <c r="C4178" s="7" t="n">
        <v>101</v>
      </c>
      <c r="D4178" s="7" t="n">
        <v>300</v>
      </c>
      <c r="E4178" s="7" t="n">
        <v>1</v>
      </c>
    </row>
    <row r="4179" spans="1:15">
      <c r="A4179" t="s">
        <v>4</v>
      </c>
      <c r="B4179" s="4" t="s">
        <v>5</v>
      </c>
      <c r="C4179" s="4" t="s">
        <v>13</v>
      </c>
      <c r="D4179" s="4" t="s">
        <v>10</v>
      </c>
    </row>
    <row r="4180" spans="1:15">
      <c r="A4180" t="n">
        <v>44319</v>
      </c>
      <c r="B4180" s="40" t="n">
        <v>58</v>
      </c>
      <c r="C4180" s="7" t="n">
        <v>254</v>
      </c>
      <c r="D4180" s="7" t="n">
        <v>0</v>
      </c>
    </row>
    <row r="4181" spans="1:15">
      <c r="A4181" t="s">
        <v>4</v>
      </c>
      <c r="B4181" s="4" t="s">
        <v>5</v>
      </c>
      <c r="C4181" s="4" t="s">
        <v>13</v>
      </c>
      <c r="D4181" s="4" t="s">
        <v>13</v>
      </c>
      <c r="E4181" s="4" t="s">
        <v>27</v>
      </c>
      <c r="F4181" s="4" t="s">
        <v>27</v>
      </c>
      <c r="G4181" s="4" t="s">
        <v>27</v>
      </c>
      <c r="H4181" s="4" t="s">
        <v>10</v>
      </c>
    </row>
    <row r="4182" spans="1:15">
      <c r="A4182" t="n">
        <v>44323</v>
      </c>
      <c r="B4182" s="34" t="n">
        <v>45</v>
      </c>
      <c r="C4182" s="7" t="n">
        <v>2</v>
      </c>
      <c r="D4182" s="7" t="n">
        <v>3</v>
      </c>
      <c r="E4182" s="7" t="n">
        <v>-108.559997558594</v>
      </c>
      <c r="F4182" s="7" t="n">
        <v>3.77999997138977</v>
      </c>
      <c r="G4182" s="7" t="n">
        <v>-271.730010986328</v>
      </c>
      <c r="H4182" s="7" t="n">
        <v>0</v>
      </c>
    </row>
    <row r="4183" spans="1:15">
      <c r="A4183" t="s">
        <v>4</v>
      </c>
      <c r="B4183" s="4" t="s">
        <v>5</v>
      </c>
      <c r="C4183" s="4" t="s">
        <v>13</v>
      </c>
      <c r="D4183" s="4" t="s">
        <v>13</v>
      </c>
      <c r="E4183" s="4" t="s">
        <v>27</v>
      </c>
      <c r="F4183" s="4" t="s">
        <v>27</v>
      </c>
      <c r="G4183" s="4" t="s">
        <v>27</v>
      </c>
      <c r="H4183" s="4" t="s">
        <v>10</v>
      </c>
      <c r="I4183" s="4" t="s">
        <v>13</v>
      </c>
    </row>
    <row r="4184" spans="1:15">
      <c r="A4184" t="n">
        <v>44340</v>
      </c>
      <c r="B4184" s="34" t="n">
        <v>45</v>
      </c>
      <c r="C4184" s="7" t="n">
        <v>4</v>
      </c>
      <c r="D4184" s="7" t="n">
        <v>3</v>
      </c>
      <c r="E4184" s="7" t="n">
        <v>340.859985351563</v>
      </c>
      <c r="F4184" s="7" t="n">
        <v>93.5800018310547</v>
      </c>
      <c r="G4184" s="7" t="n">
        <v>0</v>
      </c>
      <c r="H4184" s="7" t="n">
        <v>0</v>
      </c>
      <c r="I4184" s="7" t="n">
        <v>0</v>
      </c>
    </row>
    <row r="4185" spans="1:15">
      <c r="A4185" t="s">
        <v>4</v>
      </c>
      <c r="B4185" s="4" t="s">
        <v>5</v>
      </c>
      <c r="C4185" s="4" t="s">
        <v>13</v>
      </c>
      <c r="D4185" s="4" t="s">
        <v>13</v>
      </c>
      <c r="E4185" s="4" t="s">
        <v>27</v>
      </c>
      <c r="F4185" s="4" t="s">
        <v>10</v>
      </c>
    </row>
    <row r="4186" spans="1:15">
      <c r="A4186" t="n">
        <v>44358</v>
      </c>
      <c r="B4186" s="34" t="n">
        <v>45</v>
      </c>
      <c r="C4186" s="7" t="n">
        <v>5</v>
      </c>
      <c r="D4186" s="7" t="n">
        <v>3</v>
      </c>
      <c r="E4186" s="7" t="n">
        <v>2.09999990463257</v>
      </c>
      <c r="F4186" s="7" t="n">
        <v>0</v>
      </c>
    </row>
    <row r="4187" spans="1:15">
      <c r="A4187" t="s">
        <v>4</v>
      </c>
      <c r="B4187" s="4" t="s">
        <v>5</v>
      </c>
      <c r="C4187" s="4" t="s">
        <v>13</v>
      </c>
      <c r="D4187" s="4" t="s">
        <v>13</v>
      </c>
      <c r="E4187" s="4" t="s">
        <v>27</v>
      </c>
      <c r="F4187" s="4" t="s">
        <v>10</v>
      </c>
    </row>
    <row r="4188" spans="1:15">
      <c r="A4188" t="n">
        <v>44367</v>
      </c>
      <c r="B4188" s="34" t="n">
        <v>45</v>
      </c>
      <c r="C4188" s="7" t="n">
        <v>11</v>
      </c>
      <c r="D4188" s="7" t="n">
        <v>3</v>
      </c>
      <c r="E4188" s="7" t="n">
        <v>34.4000015258789</v>
      </c>
      <c r="F4188" s="7" t="n">
        <v>0</v>
      </c>
    </row>
    <row r="4189" spans="1:15">
      <c r="A4189" t="s">
        <v>4</v>
      </c>
      <c r="B4189" s="4" t="s">
        <v>5</v>
      </c>
      <c r="C4189" s="4" t="s">
        <v>13</v>
      </c>
      <c r="D4189" s="4" t="s">
        <v>13</v>
      </c>
      <c r="E4189" s="4" t="s">
        <v>27</v>
      </c>
      <c r="F4189" s="4" t="s">
        <v>27</v>
      </c>
      <c r="G4189" s="4" t="s">
        <v>27</v>
      </c>
      <c r="H4189" s="4" t="s">
        <v>10</v>
      </c>
    </row>
    <row r="4190" spans="1:15">
      <c r="A4190" t="n">
        <v>44376</v>
      </c>
      <c r="B4190" s="34" t="n">
        <v>45</v>
      </c>
      <c r="C4190" s="7" t="n">
        <v>2</v>
      </c>
      <c r="D4190" s="7" t="n">
        <v>3</v>
      </c>
      <c r="E4190" s="7" t="n">
        <v>-108.559997558594</v>
      </c>
      <c r="F4190" s="7" t="n">
        <v>3.83999991416931</v>
      </c>
      <c r="G4190" s="7" t="n">
        <v>-271.730010986328</v>
      </c>
      <c r="H4190" s="7" t="n">
        <v>6000</v>
      </c>
    </row>
    <row r="4191" spans="1:15">
      <c r="A4191" t="s">
        <v>4</v>
      </c>
      <c r="B4191" s="4" t="s">
        <v>5</v>
      </c>
      <c r="C4191" s="4" t="s">
        <v>13</v>
      </c>
      <c r="D4191" s="4" t="s">
        <v>13</v>
      </c>
      <c r="E4191" s="4" t="s">
        <v>27</v>
      </c>
      <c r="F4191" s="4" t="s">
        <v>27</v>
      </c>
      <c r="G4191" s="4" t="s">
        <v>27</v>
      </c>
      <c r="H4191" s="4" t="s">
        <v>10</v>
      </c>
      <c r="I4191" s="4" t="s">
        <v>13</v>
      </c>
    </row>
    <row r="4192" spans="1:15">
      <c r="A4192" t="n">
        <v>44393</v>
      </c>
      <c r="B4192" s="34" t="n">
        <v>45</v>
      </c>
      <c r="C4192" s="7" t="n">
        <v>4</v>
      </c>
      <c r="D4192" s="7" t="n">
        <v>3</v>
      </c>
      <c r="E4192" s="7" t="n">
        <v>345.260009765625</v>
      </c>
      <c r="F4192" s="7" t="n">
        <v>93.5800018310547</v>
      </c>
      <c r="G4192" s="7" t="n">
        <v>0</v>
      </c>
      <c r="H4192" s="7" t="n">
        <v>6000</v>
      </c>
      <c r="I4192" s="7" t="n">
        <v>1</v>
      </c>
    </row>
    <row r="4193" spans="1:9">
      <c r="A4193" t="s">
        <v>4</v>
      </c>
      <c r="B4193" s="4" t="s">
        <v>5</v>
      </c>
      <c r="C4193" s="4" t="s">
        <v>13</v>
      </c>
      <c r="D4193" s="4" t="s">
        <v>13</v>
      </c>
      <c r="E4193" s="4" t="s">
        <v>27</v>
      </c>
      <c r="F4193" s="4" t="s">
        <v>10</v>
      </c>
    </row>
    <row r="4194" spans="1:9">
      <c r="A4194" t="n">
        <v>44411</v>
      </c>
      <c r="B4194" s="34" t="n">
        <v>45</v>
      </c>
      <c r="C4194" s="7" t="n">
        <v>5</v>
      </c>
      <c r="D4194" s="7" t="n">
        <v>3</v>
      </c>
      <c r="E4194" s="7" t="n">
        <v>1.89999997615814</v>
      </c>
      <c r="F4194" s="7" t="n">
        <v>6000</v>
      </c>
    </row>
    <row r="4195" spans="1:9">
      <c r="A4195" t="s">
        <v>4</v>
      </c>
      <c r="B4195" s="4" t="s">
        <v>5</v>
      </c>
      <c r="C4195" s="4" t="s">
        <v>13</v>
      </c>
      <c r="D4195" s="4" t="s">
        <v>13</v>
      </c>
      <c r="E4195" s="4" t="s">
        <v>27</v>
      </c>
      <c r="F4195" s="4" t="s">
        <v>10</v>
      </c>
    </row>
    <row r="4196" spans="1:9">
      <c r="A4196" t="n">
        <v>44420</v>
      </c>
      <c r="B4196" s="34" t="n">
        <v>45</v>
      </c>
      <c r="C4196" s="7" t="n">
        <v>11</v>
      </c>
      <c r="D4196" s="7" t="n">
        <v>3</v>
      </c>
      <c r="E4196" s="7" t="n">
        <v>35.5</v>
      </c>
      <c r="F4196" s="7" t="n">
        <v>6000</v>
      </c>
    </row>
    <row r="4197" spans="1:9">
      <c r="A4197" t="s">
        <v>4</v>
      </c>
      <c r="B4197" s="4" t="s">
        <v>5</v>
      </c>
      <c r="C4197" s="4" t="s">
        <v>13</v>
      </c>
      <c r="D4197" s="4" t="s">
        <v>10</v>
      </c>
      <c r="E4197" s="4" t="s">
        <v>6</v>
      </c>
      <c r="F4197" s="4" t="s">
        <v>6</v>
      </c>
      <c r="G4197" s="4" t="s">
        <v>6</v>
      </c>
      <c r="H4197" s="4" t="s">
        <v>6</v>
      </c>
    </row>
    <row r="4198" spans="1:9">
      <c r="A4198" t="n">
        <v>44429</v>
      </c>
      <c r="B4198" s="42" t="n">
        <v>51</v>
      </c>
      <c r="C4198" s="7" t="n">
        <v>3</v>
      </c>
      <c r="D4198" s="7" t="n">
        <v>61488</v>
      </c>
      <c r="E4198" s="7" t="s">
        <v>456</v>
      </c>
      <c r="F4198" s="7" t="s">
        <v>457</v>
      </c>
      <c r="G4198" s="7" t="s">
        <v>117</v>
      </c>
      <c r="H4198" s="7" t="s">
        <v>118</v>
      </c>
    </row>
    <row r="4199" spans="1:9">
      <c r="A4199" t="s">
        <v>4</v>
      </c>
      <c r="B4199" s="4" t="s">
        <v>5</v>
      </c>
      <c r="C4199" s="4" t="s">
        <v>13</v>
      </c>
      <c r="D4199" s="4" t="s">
        <v>10</v>
      </c>
    </row>
    <row r="4200" spans="1:9">
      <c r="A4200" t="n">
        <v>44442</v>
      </c>
      <c r="B4200" s="40" t="n">
        <v>58</v>
      </c>
      <c r="C4200" s="7" t="n">
        <v>255</v>
      </c>
      <c r="D4200" s="7" t="n">
        <v>0</v>
      </c>
    </row>
    <row r="4201" spans="1:9">
      <c r="A4201" t="s">
        <v>4</v>
      </c>
      <c r="B4201" s="4" t="s">
        <v>5</v>
      </c>
      <c r="C4201" s="4" t="s">
        <v>13</v>
      </c>
      <c r="D4201" s="26" t="s">
        <v>67</v>
      </c>
      <c r="E4201" s="4" t="s">
        <v>5</v>
      </c>
      <c r="F4201" s="4" t="s">
        <v>13</v>
      </c>
      <c r="G4201" s="4" t="s">
        <v>10</v>
      </c>
      <c r="H4201" s="26" t="s">
        <v>68</v>
      </c>
      <c r="I4201" s="4" t="s">
        <v>13</v>
      </c>
      <c r="J4201" s="4" t="s">
        <v>26</v>
      </c>
    </row>
    <row r="4202" spans="1:9">
      <c r="A4202" t="n">
        <v>44446</v>
      </c>
      <c r="B4202" s="13" t="n">
        <v>5</v>
      </c>
      <c r="C4202" s="7" t="n">
        <v>28</v>
      </c>
      <c r="D4202" s="26" t="s">
        <v>3</v>
      </c>
      <c r="E4202" s="32" t="n">
        <v>64</v>
      </c>
      <c r="F4202" s="7" t="n">
        <v>5</v>
      </c>
      <c r="G4202" s="7" t="n">
        <v>7</v>
      </c>
      <c r="H4202" s="26" t="s">
        <v>3</v>
      </c>
      <c r="I4202" s="7" t="n">
        <v>1</v>
      </c>
      <c r="J4202" s="14" t="n">
        <f t="normal" ca="1">A4214</f>
        <v>0</v>
      </c>
    </row>
    <row r="4203" spans="1:9">
      <c r="A4203" t="s">
        <v>4</v>
      </c>
      <c r="B4203" s="4" t="s">
        <v>5</v>
      </c>
      <c r="C4203" s="4" t="s">
        <v>13</v>
      </c>
      <c r="D4203" s="4" t="s">
        <v>10</v>
      </c>
      <c r="E4203" s="4" t="s">
        <v>6</v>
      </c>
    </row>
    <row r="4204" spans="1:9">
      <c r="A4204" t="n">
        <v>44457</v>
      </c>
      <c r="B4204" s="42" t="n">
        <v>51</v>
      </c>
      <c r="C4204" s="7" t="n">
        <v>4</v>
      </c>
      <c r="D4204" s="7" t="n">
        <v>7</v>
      </c>
      <c r="E4204" s="7" t="s">
        <v>458</v>
      </c>
    </row>
    <row r="4205" spans="1:9">
      <c r="A4205" t="s">
        <v>4</v>
      </c>
      <c r="B4205" s="4" t="s">
        <v>5</v>
      </c>
      <c r="C4205" s="4" t="s">
        <v>10</v>
      </c>
    </row>
    <row r="4206" spans="1:9">
      <c r="A4206" t="n">
        <v>44470</v>
      </c>
      <c r="B4206" s="43" t="n">
        <v>16</v>
      </c>
      <c r="C4206" s="7" t="n">
        <v>0</v>
      </c>
    </row>
    <row r="4207" spans="1:9">
      <c r="A4207" t="s">
        <v>4</v>
      </c>
      <c r="B4207" s="4" t="s">
        <v>5</v>
      </c>
      <c r="C4207" s="4" t="s">
        <v>10</v>
      </c>
      <c r="D4207" s="4" t="s">
        <v>104</v>
      </c>
      <c r="E4207" s="4" t="s">
        <v>13</v>
      </c>
      <c r="F4207" s="4" t="s">
        <v>13</v>
      </c>
    </row>
    <row r="4208" spans="1:9">
      <c r="A4208" t="n">
        <v>44473</v>
      </c>
      <c r="B4208" s="44" t="n">
        <v>26</v>
      </c>
      <c r="C4208" s="7" t="n">
        <v>7</v>
      </c>
      <c r="D4208" s="7" t="s">
        <v>459</v>
      </c>
      <c r="E4208" s="7" t="n">
        <v>2</v>
      </c>
      <c r="F4208" s="7" t="n">
        <v>0</v>
      </c>
    </row>
    <row r="4209" spans="1:10">
      <c r="A4209" t="s">
        <v>4</v>
      </c>
      <c r="B4209" s="4" t="s">
        <v>5</v>
      </c>
    </row>
    <row r="4210" spans="1:10">
      <c r="A4210" t="n">
        <v>44500</v>
      </c>
      <c r="B4210" s="38" t="n">
        <v>28</v>
      </c>
    </row>
    <row r="4211" spans="1:10">
      <c r="A4211" t="s">
        <v>4</v>
      </c>
      <c r="B4211" s="4" t="s">
        <v>5</v>
      </c>
      <c r="C4211" s="4" t="s">
        <v>26</v>
      </c>
    </row>
    <row r="4212" spans="1:10">
      <c r="A4212" t="n">
        <v>44501</v>
      </c>
      <c r="B4212" s="16" t="n">
        <v>3</v>
      </c>
      <c r="C4212" s="14" t="n">
        <f t="normal" ca="1">A4224</f>
        <v>0</v>
      </c>
    </row>
    <row r="4213" spans="1:10">
      <c r="A4213" t="s">
        <v>4</v>
      </c>
      <c r="B4213" s="4" t="s">
        <v>5</v>
      </c>
      <c r="C4213" s="4" t="s">
        <v>13</v>
      </c>
      <c r="D4213" s="26" t="s">
        <v>67</v>
      </c>
      <c r="E4213" s="4" t="s">
        <v>5</v>
      </c>
      <c r="F4213" s="4" t="s">
        <v>13</v>
      </c>
      <c r="G4213" s="4" t="s">
        <v>10</v>
      </c>
      <c r="H4213" s="26" t="s">
        <v>68</v>
      </c>
      <c r="I4213" s="4" t="s">
        <v>13</v>
      </c>
      <c r="J4213" s="4" t="s">
        <v>26</v>
      </c>
    </row>
    <row r="4214" spans="1:10">
      <c r="A4214" t="n">
        <v>44506</v>
      </c>
      <c r="B4214" s="13" t="n">
        <v>5</v>
      </c>
      <c r="C4214" s="7" t="n">
        <v>28</v>
      </c>
      <c r="D4214" s="26" t="s">
        <v>3</v>
      </c>
      <c r="E4214" s="32" t="n">
        <v>64</v>
      </c>
      <c r="F4214" s="7" t="n">
        <v>5</v>
      </c>
      <c r="G4214" s="7" t="n">
        <v>2</v>
      </c>
      <c r="H4214" s="26" t="s">
        <v>3</v>
      </c>
      <c r="I4214" s="7" t="n">
        <v>1</v>
      </c>
      <c r="J4214" s="14" t="n">
        <f t="normal" ca="1">A4224</f>
        <v>0</v>
      </c>
    </row>
    <row r="4215" spans="1:10">
      <c r="A4215" t="s">
        <v>4</v>
      </c>
      <c r="B4215" s="4" t="s">
        <v>5</v>
      </c>
      <c r="C4215" s="4" t="s">
        <v>13</v>
      </c>
      <c r="D4215" s="4" t="s">
        <v>10</v>
      </c>
      <c r="E4215" s="4" t="s">
        <v>6</v>
      </c>
    </row>
    <row r="4216" spans="1:10">
      <c r="A4216" t="n">
        <v>44517</v>
      </c>
      <c r="B4216" s="42" t="n">
        <v>51</v>
      </c>
      <c r="C4216" s="7" t="n">
        <v>4</v>
      </c>
      <c r="D4216" s="7" t="n">
        <v>2</v>
      </c>
      <c r="E4216" s="7" t="s">
        <v>331</v>
      </c>
    </row>
    <row r="4217" spans="1:10">
      <c r="A4217" t="s">
        <v>4</v>
      </c>
      <c r="B4217" s="4" t="s">
        <v>5</v>
      </c>
      <c r="C4217" s="4" t="s">
        <v>10</v>
      </c>
    </row>
    <row r="4218" spans="1:10">
      <c r="A4218" t="n">
        <v>44531</v>
      </c>
      <c r="B4218" s="43" t="n">
        <v>16</v>
      </c>
      <c r="C4218" s="7" t="n">
        <v>0</v>
      </c>
    </row>
    <row r="4219" spans="1:10">
      <c r="A4219" t="s">
        <v>4</v>
      </c>
      <c r="B4219" s="4" t="s">
        <v>5</v>
      </c>
      <c r="C4219" s="4" t="s">
        <v>10</v>
      </c>
      <c r="D4219" s="4" t="s">
        <v>104</v>
      </c>
      <c r="E4219" s="4" t="s">
        <v>13</v>
      </c>
      <c r="F4219" s="4" t="s">
        <v>13</v>
      </c>
    </row>
    <row r="4220" spans="1:10">
      <c r="A4220" t="n">
        <v>44534</v>
      </c>
      <c r="B4220" s="44" t="n">
        <v>26</v>
      </c>
      <c r="C4220" s="7" t="n">
        <v>2</v>
      </c>
      <c r="D4220" s="7" t="s">
        <v>460</v>
      </c>
      <c r="E4220" s="7" t="n">
        <v>2</v>
      </c>
      <c r="F4220" s="7" t="n">
        <v>0</v>
      </c>
    </row>
    <row r="4221" spans="1:10">
      <c r="A4221" t="s">
        <v>4</v>
      </c>
      <c r="B4221" s="4" t="s">
        <v>5</v>
      </c>
    </row>
    <row r="4222" spans="1:10">
      <c r="A4222" t="n">
        <v>44563</v>
      </c>
      <c r="B4222" s="38" t="n">
        <v>28</v>
      </c>
    </row>
    <row r="4223" spans="1:10">
      <c r="A4223" t="s">
        <v>4</v>
      </c>
      <c r="B4223" s="4" t="s">
        <v>5</v>
      </c>
      <c r="C4223" s="4" t="s">
        <v>13</v>
      </c>
      <c r="D4223" s="4" t="s">
        <v>10</v>
      </c>
      <c r="E4223" s="4" t="s">
        <v>6</v>
      </c>
    </row>
    <row r="4224" spans="1:10">
      <c r="A4224" t="n">
        <v>44564</v>
      </c>
      <c r="B4224" s="42" t="n">
        <v>51</v>
      </c>
      <c r="C4224" s="7" t="n">
        <v>4</v>
      </c>
      <c r="D4224" s="7" t="n">
        <v>0</v>
      </c>
      <c r="E4224" s="7" t="s">
        <v>461</v>
      </c>
    </row>
    <row r="4225" spans="1:10">
      <c r="A4225" t="s">
        <v>4</v>
      </c>
      <c r="B4225" s="4" t="s">
        <v>5</v>
      </c>
      <c r="C4225" s="4" t="s">
        <v>10</v>
      </c>
    </row>
    <row r="4226" spans="1:10">
      <c r="A4226" t="n">
        <v>44577</v>
      </c>
      <c r="B4226" s="43" t="n">
        <v>16</v>
      </c>
      <c r="C4226" s="7" t="n">
        <v>0</v>
      </c>
    </row>
    <row r="4227" spans="1:10">
      <c r="A4227" t="s">
        <v>4</v>
      </c>
      <c r="B4227" s="4" t="s">
        <v>5</v>
      </c>
      <c r="C4227" s="4" t="s">
        <v>10</v>
      </c>
      <c r="D4227" s="4" t="s">
        <v>104</v>
      </c>
      <c r="E4227" s="4" t="s">
        <v>13</v>
      </c>
      <c r="F4227" s="4" t="s">
        <v>13</v>
      </c>
    </row>
    <row r="4228" spans="1:10">
      <c r="A4228" t="n">
        <v>44580</v>
      </c>
      <c r="B4228" s="44" t="n">
        <v>26</v>
      </c>
      <c r="C4228" s="7" t="n">
        <v>0</v>
      </c>
      <c r="D4228" s="7" t="s">
        <v>462</v>
      </c>
      <c r="E4228" s="7" t="n">
        <v>2</v>
      </c>
      <c r="F4228" s="7" t="n">
        <v>0</v>
      </c>
    </row>
    <row r="4229" spans="1:10">
      <c r="A4229" t="s">
        <v>4</v>
      </c>
      <c r="B4229" s="4" t="s">
        <v>5</v>
      </c>
    </row>
    <row r="4230" spans="1:10">
      <c r="A4230" t="n">
        <v>44595</v>
      </c>
      <c r="B4230" s="38" t="n">
        <v>28</v>
      </c>
    </row>
    <row r="4231" spans="1:10">
      <c r="A4231" t="s">
        <v>4</v>
      </c>
      <c r="B4231" s="4" t="s">
        <v>5</v>
      </c>
      <c r="C4231" s="4" t="s">
        <v>13</v>
      </c>
      <c r="D4231" s="26" t="s">
        <v>67</v>
      </c>
      <c r="E4231" s="4" t="s">
        <v>5</v>
      </c>
      <c r="F4231" s="4" t="s">
        <v>13</v>
      </c>
      <c r="G4231" s="4" t="s">
        <v>10</v>
      </c>
      <c r="H4231" s="26" t="s">
        <v>68</v>
      </c>
      <c r="I4231" s="4" t="s">
        <v>13</v>
      </c>
      <c r="J4231" s="4" t="s">
        <v>26</v>
      </c>
    </row>
    <row r="4232" spans="1:10">
      <c r="A4232" t="n">
        <v>44596</v>
      </c>
      <c r="B4232" s="13" t="n">
        <v>5</v>
      </c>
      <c r="C4232" s="7" t="n">
        <v>28</v>
      </c>
      <c r="D4232" s="26" t="s">
        <v>3</v>
      </c>
      <c r="E4232" s="32" t="n">
        <v>64</v>
      </c>
      <c r="F4232" s="7" t="n">
        <v>5</v>
      </c>
      <c r="G4232" s="7" t="n">
        <v>4</v>
      </c>
      <c r="H4232" s="26" t="s">
        <v>3</v>
      </c>
      <c r="I4232" s="7" t="n">
        <v>1</v>
      </c>
      <c r="J4232" s="14" t="n">
        <f t="normal" ca="1">A4250</f>
        <v>0</v>
      </c>
    </row>
    <row r="4233" spans="1:10">
      <c r="A4233" t="s">
        <v>4</v>
      </c>
      <c r="B4233" s="4" t="s">
        <v>5</v>
      </c>
      <c r="C4233" s="4" t="s">
        <v>10</v>
      </c>
      <c r="D4233" s="4" t="s">
        <v>10</v>
      </c>
      <c r="E4233" s="4" t="s">
        <v>10</v>
      </c>
    </row>
    <row r="4234" spans="1:10">
      <c r="A4234" t="n">
        <v>44607</v>
      </c>
      <c r="B4234" s="66" t="n">
        <v>61</v>
      </c>
      <c r="C4234" s="7" t="n">
        <v>4</v>
      </c>
      <c r="D4234" s="7" t="n">
        <v>1590</v>
      </c>
      <c r="E4234" s="7" t="n">
        <v>1000</v>
      </c>
    </row>
    <row r="4235" spans="1:10">
      <c r="A4235" t="s">
        <v>4</v>
      </c>
      <c r="B4235" s="4" t="s">
        <v>5</v>
      </c>
      <c r="C4235" s="4" t="s">
        <v>10</v>
      </c>
    </row>
    <row r="4236" spans="1:10">
      <c r="A4236" t="n">
        <v>44614</v>
      </c>
      <c r="B4236" s="43" t="n">
        <v>16</v>
      </c>
      <c r="C4236" s="7" t="n">
        <v>300</v>
      </c>
    </row>
    <row r="4237" spans="1:10">
      <c r="A4237" t="s">
        <v>4</v>
      </c>
      <c r="B4237" s="4" t="s">
        <v>5</v>
      </c>
      <c r="C4237" s="4" t="s">
        <v>13</v>
      </c>
      <c r="D4237" s="4" t="s">
        <v>10</v>
      </c>
      <c r="E4237" s="4" t="s">
        <v>6</v>
      </c>
    </row>
    <row r="4238" spans="1:10">
      <c r="A4238" t="n">
        <v>44617</v>
      </c>
      <c r="B4238" s="42" t="n">
        <v>51</v>
      </c>
      <c r="C4238" s="7" t="n">
        <v>4</v>
      </c>
      <c r="D4238" s="7" t="n">
        <v>4</v>
      </c>
      <c r="E4238" s="7" t="s">
        <v>463</v>
      </c>
    </row>
    <row r="4239" spans="1:10">
      <c r="A4239" t="s">
        <v>4</v>
      </c>
      <c r="B4239" s="4" t="s">
        <v>5</v>
      </c>
      <c r="C4239" s="4" t="s">
        <v>10</v>
      </c>
    </row>
    <row r="4240" spans="1:10">
      <c r="A4240" t="n">
        <v>44630</v>
      </c>
      <c r="B4240" s="43" t="n">
        <v>16</v>
      </c>
      <c r="C4240" s="7" t="n">
        <v>0</v>
      </c>
    </row>
    <row r="4241" spans="1:10">
      <c r="A4241" t="s">
        <v>4</v>
      </c>
      <c r="B4241" s="4" t="s">
        <v>5</v>
      </c>
      <c r="C4241" s="4" t="s">
        <v>10</v>
      </c>
      <c r="D4241" s="4" t="s">
        <v>104</v>
      </c>
      <c r="E4241" s="4" t="s">
        <v>13</v>
      </c>
      <c r="F4241" s="4" t="s">
        <v>13</v>
      </c>
    </row>
    <row r="4242" spans="1:10">
      <c r="A4242" t="n">
        <v>44633</v>
      </c>
      <c r="B4242" s="44" t="n">
        <v>26</v>
      </c>
      <c r="C4242" s="7" t="n">
        <v>4</v>
      </c>
      <c r="D4242" s="7" t="s">
        <v>464</v>
      </c>
      <c r="E4242" s="7" t="n">
        <v>2</v>
      </c>
      <c r="F4242" s="7" t="n">
        <v>0</v>
      </c>
    </row>
    <row r="4243" spans="1:10">
      <c r="A4243" t="s">
        <v>4</v>
      </c>
      <c r="B4243" s="4" t="s">
        <v>5</v>
      </c>
    </row>
    <row r="4244" spans="1:10">
      <c r="A4244" t="n">
        <v>44652</v>
      </c>
      <c r="B4244" s="38" t="n">
        <v>28</v>
      </c>
    </row>
    <row r="4245" spans="1:10">
      <c r="A4245" t="s">
        <v>4</v>
      </c>
      <c r="B4245" s="4" t="s">
        <v>5</v>
      </c>
      <c r="C4245" s="4" t="s">
        <v>10</v>
      </c>
      <c r="D4245" s="4" t="s">
        <v>13</v>
      </c>
    </row>
    <row r="4246" spans="1:10">
      <c r="A4246" t="n">
        <v>44653</v>
      </c>
      <c r="B4246" s="46" t="n">
        <v>89</v>
      </c>
      <c r="C4246" s="7" t="n">
        <v>65533</v>
      </c>
      <c r="D4246" s="7" t="n">
        <v>1</v>
      </c>
    </row>
    <row r="4247" spans="1:10">
      <c r="A4247" t="s">
        <v>4</v>
      </c>
      <c r="B4247" s="4" t="s">
        <v>5</v>
      </c>
      <c r="C4247" s="4" t="s">
        <v>26</v>
      </c>
    </row>
    <row r="4248" spans="1:10">
      <c r="A4248" t="n">
        <v>44657</v>
      </c>
      <c r="B4248" s="16" t="n">
        <v>3</v>
      </c>
      <c r="C4248" s="14" t="n">
        <f t="normal" ca="1">A4266</f>
        <v>0</v>
      </c>
    </row>
    <row r="4249" spans="1:10">
      <c r="A4249" t="s">
        <v>4</v>
      </c>
      <c r="B4249" s="4" t="s">
        <v>5</v>
      </c>
      <c r="C4249" s="4" t="s">
        <v>13</v>
      </c>
      <c r="D4249" s="26" t="s">
        <v>67</v>
      </c>
      <c r="E4249" s="4" t="s">
        <v>5</v>
      </c>
      <c r="F4249" s="4" t="s">
        <v>13</v>
      </c>
      <c r="G4249" s="4" t="s">
        <v>10</v>
      </c>
      <c r="H4249" s="26" t="s">
        <v>68</v>
      </c>
      <c r="I4249" s="4" t="s">
        <v>13</v>
      </c>
      <c r="J4249" s="4" t="s">
        <v>26</v>
      </c>
    </row>
    <row r="4250" spans="1:10">
      <c r="A4250" t="n">
        <v>44662</v>
      </c>
      <c r="B4250" s="13" t="n">
        <v>5</v>
      </c>
      <c r="C4250" s="7" t="n">
        <v>28</v>
      </c>
      <c r="D4250" s="26" t="s">
        <v>3</v>
      </c>
      <c r="E4250" s="32" t="n">
        <v>64</v>
      </c>
      <c r="F4250" s="7" t="n">
        <v>5</v>
      </c>
      <c r="G4250" s="7" t="n">
        <v>2</v>
      </c>
      <c r="H4250" s="26" t="s">
        <v>3</v>
      </c>
      <c r="I4250" s="7" t="n">
        <v>1</v>
      </c>
      <c r="J4250" s="14" t="n">
        <f t="normal" ca="1">A4266</f>
        <v>0</v>
      </c>
    </row>
    <row r="4251" spans="1:10">
      <c r="A4251" t="s">
        <v>4</v>
      </c>
      <c r="B4251" s="4" t="s">
        <v>5</v>
      </c>
      <c r="C4251" s="4" t="s">
        <v>10</v>
      </c>
      <c r="D4251" s="4" t="s">
        <v>10</v>
      </c>
      <c r="E4251" s="4" t="s">
        <v>10</v>
      </c>
    </row>
    <row r="4252" spans="1:10">
      <c r="A4252" t="n">
        <v>44673</v>
      </c>
      <c r="B4252" s="66" t="n">
        <v>61</v>
      </c>
      <c r="C4252" s="7" t="n">
        <v>2</v>
      </c>
      <c r="D4252" s="7" t="n">
        <v>1590</v>
      </c>
      <c r="E4252" s="7" t="n">
        <v>1000</v>
      </c>
    </row>
    <row r="4253" spans="1:10">
      <c r="A4253" t="s">
        <v>4</v>
      </c>
      <c r="B4253" s="4" t="s">
        <v>5</v>
      </c>
      <c r="C4253" s="4" t="s">
        <v>10</v>
      </c>
    </row>
    <row r="4254" spans="1:10">
      <c r="A4254" t="n">
        <v>44680</v>
      </c>
      <c r="B4254" s="43" t="n">
        <v>16</v>
      </c>
      <c r="C4254" s="7" t="n">
        <v>300</v>
      </c>
    </row>
    <row r="4255" spans="1:10">
      <c r="A4255" t="s">
        <v>4</v>
      </c>
      <c r="B4255" s="4" t="s">
        <v>5</v>
      </c>
      <c r="C4255" s="4" t="s">
        <v>13</v>
      </c>
      <c r="D4255" s="4" t="s">
        <v>10</v>
      </c>
      <c r="E4255" s="4" t="s">
        <v>6</v>
      </c>
    </row>
    <row r="4256" spans="1:10">
      <c r="A4256" t="n">
        <v>44683</v>
      </c>
      <c r="B4256" s="42" t="n">
        <v>51</v>
      </c>
      <c r="C4256" s="7" t="n">
        <v>4</v>
      </c>
      <c r="D4256" s="7" t="n">
        <v>2</v>
      </c>
      <c r="E4256" s="7" t="s">
        <v>458</v>
      </c>
    </row>
    <row r="4257" spans="1:10">
      <c r="A4257" t="s">
        <v>4</v>
      </c>
      <c r="B4257" s="4" t="s">
        <v>5</v>
      </c>
      <c r="C4257" s="4" t="s">
        <v>10</v>
      </c>
    </row>
    <row r="4258" spans="1:10">
      <c r="A4258" t="n">
        <v>44696</v>
      </c>
      <c r="B4258" s="43" t="n">
        <v>16</v>
      </c>
      <c r="C4258" s="7" t="n">
        <v>0</v>
      </c>
    </row>
    <row r="4259" spans="1:10">
      <c r="A4259" t="s">
        <v>4</v>
      </c>
      <c r="B4259" s="4" t="s">
        <v>5</v>
      </c>
      <c r="C4259" s="4" t="s">
        <v>10</v>
      </c>
      <c r="D4259" s="4" t="s">
        <v>104</v>
      </c>
      <c r="E4259" s="4" t="s">
        <v>13</v>
      </c>
      <c r="F4259" s="4" t="s">
        <v>13</v>
      </c>
    </row>
    <row r="4260" spans="1:10">
      <c r="A4260" t="n">
        <v>44699</v>
      </c>
      <c r="B4260" s="44" t="n">
        <v>26</v>
      </c>
      <c r="C4260" s="7" t="n">
        <v>2</v>
      </c>
      <c r="D4260" s="7" t="s">
        <v>465</v>
      </c>
      <c r="E4260" s="7" t="n">
        <v>2</v>
      </c>
      <c r="F4260" s="7" t="n">
        <v>0</v>
      </c>
    </row>
    <row r="4261" spans="1:10">
      <c r="A4261" t="s">
        <v>4</v>
      </c>
      <c r="B4261" s="4" t="s">
        <v>5</v>
      </c>
    </row>
    <row r="4262" spans="1:10">
      <c r="A4262" t="n">
        <v>44724</v>
      </c>
      <c r="B4262" s="38" t="n">
        <v>28</v>
      </c>
    </row>
    <row r="4263" spans="1:10">
      <c r="A4263" t="s">
        <v>4</v>
      </c>
      <c r="B4263" s="4" t="s">
        <v>5</v>
      </c>
      <c r="C4263" s="4" t="s">
        <v>10</v>
      </c>
      <c r="D4263" s="4" t="s">
        <v>13</v>
      </c>
    </row>
    <row r="4264" spans="1:10">
      <c r="A4264" t="n">
        <v>44725</v>
      </c>
      <c r="B4264" s="46" t="n">
        <v>89</v>
      </c>
      <c r="C4264" s="7" t="n">
        <v>65533</v>
      </c>
      <c r="D4264" s="7" t="n">
        <v>1</v>
      </c>
    </row>
    <row r="4265" spans="1:10">
      <c r="A4265" t="s">
        <v>4</v>
      </c>
      <c r="B4265" s="4" t="s">
        <v>5</v>
      </c>
      <c r="C4265" s="4" t="s">
        <v>13</v>
      </c>
      <c r="D4265" s="4" t="s">
        <v>10</v>
      </c>
      <c r="E4265" s="4" t="s">
        <v>9</v>
      </c>
      <c r="F4265" s="4" t="s">
        <v>10</v>
      </c>
      <c r="G4265" s="4" t="s">
        <v>9</v>
      </c>
      <c r="H4265" s="4" t="s">
        <v>13</v>
      </c>
    </row>
    <row r="4266" spans="1:10">
      <c r="A4266" t="n">
        <v>44729</v>
      </c>
      <c r="B4266" s="19" t="n">
        <v>49</v>
      </c>
      <c r="C4266" s="7" t="n">
        <v>0</v>
      </c>
      <c r="D4266" s="7" t="n">
        <v>572</v>
      </c>
      <c r="E4266" s="7" t="n">
        <v>1065353216</v>
      </c>
      <c r="F4266" s="7" t="n">
        <v>0</v>
      </c>
      <c r="G4266" s="7" t="n">
        <v>0</v>
      </c>
      <c r="H4266" s="7" t="n">
        <v>0</v>
      </c>
    </row>
    <row r="4267" spans="1:10">
      <c r="A4267" t="s">
        <v>4</v>
      </c>
      <c r="B4267" s="4" t="s">
        <v>5</v>
      </c>
      <c r="C4267" s="4" t="s">
        <v>13</v>
      </c>
      <c r="D4267" s="4" t="s">
        <v>10</v>
      </c>
      <c r="E4267" s="4" t="s">
        <v>27</v>
      </c>
    </row>
    <row r="4268" spans="1:10">
      <c r="A4268" t="n">
        <v>44744</v>
      </c>
      <c r="B4268" s="40" t="n">
        <v>58</v>
      </c>
      <c r="C4268" s="7" t="n">
        <v>101</v>
      </c>
      <c r="D4268" s="7" t="n">
        <v>500</v>
      </c>
      <c r="E4268" s="7" t="n">
        <v>1</v>
      </c>
    </row>
    <row r="4269" spans="1:10">
      <c r="A4269" t="s">
        <v>4</v>
      </c>
      <c r="B4269" s="4" t="s">
        <v>5</v>
      </c>
      <c r="C4269" s="4" t="s">
        <v>13</v>
      </c>
      <c r="D4269" s="4" t="s">
        <v>10</v>
      </c>
    </row>
    <row r="4270" spans="1:10">
      <c r="A4270" t="n">
        <v>44752</v>
      </c>
      <c r="B4270" s="40" t="n">
        <v>58</v>
      </c>
      <c r="C4270" s="7" t="n">
        <v>254</v>
      </c>
      <c r="D4270" s="7" t="n">
        <v>0</v>
      </c>
    </row>
    <row r="4271" spans="1:10">
      <c r="A4271" t="s">
        <v>4</v>
      </c>
      <c r="B4271" s="4" t="s">
        <v>5</v>
      </c>
      <c r="C4271" s="4" t="s">
        <v>13</v>
      </c>
      <c r="D4271" s="4" t="s">
        <v>10</v>
      </c>
      <c r="E4271" s="4" t="s">
        <v>10</v>
      </c>
      <c r="F4271" s="4" t="s">
        <v>9</v>
      </c>
    </row>
    <row r="4272" spans="1:10">
      <c r="A4272" t="n">
        <v>44756</v>
      </c>
      <c r="B4272" s="73" t="n">
        <v>84</v>
      </c>
      <c r="C4272" s="7" t="n">
        <v>1</v>
      </c>
      <c r="D4272" s="7" t="n">
        <v>0</v>
      </c>
      <c r="E4272" s="7" t="n">
        <v>0</v>
      </c>
      <c r="F4272" s="7" t="n">
        <v>0</v>
      </c>
    </row>
    <row r="4273" spans="1:8">
      <c r="A4273" t="s">
        <v>4</v>
      </c>
      <c r="B4273" s="4" t="s">
        <v>5</v>
      </c>
      <c r="C4273" s="4" t="s">
        <v>13</v>
      </c>
      <c r="D4273" s="4" t="s">
        <v>10</v>
      </c>
      <c r="E4273" s="4" t="s">
        <v>10</v>
      </c>
      <c r="F4273" s="4" t="s">
        <v>9</v>
      </c>
    </row>
    <row r="4274" spans="1:8">
      <c r="A4274" t="n">
        <v>44766</v>
      </c>
      <c r="B4274" s="73" t="n">
        <v>84</v>
      </c>
      <c r="C4274" s="7" t="n">
        <v>0</v>
      </c>
      <c r="D4274" s="7" t="n">
        <v>0</v>
      </c>
      <c r="E4274" s="7" t="n">
        <v>0</v>
      </c>
      <c r="F4274" s="7" t="n">
        <v>1045220557</v>
      </c>
    </row>
    <row r="4275" spans="1:8">
      <c r="A4275" t="s">
        <v>4</v>
      </c>
      <c r="B4275" s="4" t="s">
        <v>5</v>
      </c>
      <c r="C4275" s="4" t="s">
        <v>13</v>
      </c>
      <c r="D4275" s="4" t="s">
        <v>13</v>
      </c>
      <c r="E4275" s="4" t="s">
        <v>27</v>
      </c>
      <c r="F4275" s="4" t="s">
        <v>27</v>
      </c>
      <c r="G4275" s="4" t="s">
        <v>27</v>
      </c>
      <c r="H4275" s="4" t="s">
        <v>10</v>
      </c>
    </row>
    <row r="4276" spans="1:8">
      <c r="A4276" t="n">
        <v>44776</v>
      </c>
      <c r="B4276" s="34" t="n">
        <v>45</v>
      </c>
      <c r="C4276" s="7" t="n">
        <v>2</v>
      </c>
      <c r="D4276" s="7" t="n">
        <v>3</v>
      </c>
      <c r="E4276" s="7" t="n">
        <v>-106.059997558594</v>
      </c>
      <c r="F4276" s="7" t="n">
        <v>4.28999996185303</v>
      </c>
      <c r="G4276" s="7" t="n">
        <v>-268.600006103516</v>
      </c>
      <c r="H4276" s="7" t="n">
        <v>0</v>
      </c>
    </row>
    <row r="4277" spans="1:8">
      <c r="A4277" t="s">
        <v>4</v>
      </c>
      <c r="B4277" s="4" t="s">
        <v>5</v>
      </c>
      <c r="C4277" s="4" t="s">
        <v>13</v>
      </c>
      <c r="D4277" s="4" t="s">
        <v>13</v>
      </c>
      <c r="E4277" s="4" t="s">
        <v>27</v>
      </c>
      <c r="F4277" s="4" t="s">
        <v>27</v>
      </c>
      <c r="G4277" s="4" t="s">
        <v>27</v>
      </c>
      <c r="H4277" s="4" t="s">
        <v>10</v>
      </c>
      <c r="I4277" s="4" t="s">
        <v>13</v>
      </c>
    </row>
    <row r="4278" spans="1:8">
      <c r="A4278" t="n">
        <v>44793</v>
      </c>
      <c r="B4278" s="34" t="n">
        <v>45</v>
      </c>
      <c r="C4278" s="7" t="n">
        <v>4</v>
      </c>
      <c r="D4278" s="7" t="n">
        <v>3</v>
      </c>
      <c r="E4278" s="7" t="n">
        <v>0.560000002384186</v>
      </c>
      <c r="F4278" s="7" t="n">
        <v>215.559997558594</v>
      </c>
      <c r="G4278" s="7" t="n">
        <v>0</v>
      </c>
      <c r="H4278" s="7" t="n">
        <v>0</v>
      </c>
      <c r="I4278" s="7" t="n">
        <v>0</v>
      </c>
    </row>
    <row r="4279" spans="1:8">
      <c r="A4279" t="s">
        <v>4</v>
      </c>
      <c r="B4279" s="4" t="s">
        <v>5</v>
      </c>
      <c r="C4279" s="4" t="s">
        <v>13</v>
      </c>
      <c r="D4279" s="4" t="s">
        <v>13</v>
      </c>
      <c r="E4279" s="4" t="s">
        <v>27</v>
      </c>
      <c r="F4279" s="4" t="s">
        <v>10</v>
      </c>
    </row>
    <row r="4280" spans="1:8">
      <c r="A4280" t="n">
        <v>44811</v>
      </c>
      <c r="B4280" s="34" t="n">
        <v>45</v>
      </c>
      <c r="C4280" s="7" t="n">
        <v>5</v>
      </c>
      <c r="D4280" s="7" t="n">
        <v>3</v>
      </c>
      <c r="E4280" s="7" t="n">
        <v>6.5</v>
      </c>
      <c r="F4280" s="7" t="n">
        <v>0</v>
      </c>
    </row>
    <row r="4281" spans="1:8">
      <c r="A4281" t="s">
        <v>4</v>
      </c>
      <c r="B4281" s="4" t="s">
        <v>5</v>
      </c>
      <c r="C4281" s="4" t="s">
        <v>13</v>
      </c>
      <c r="D4281" s="4" t="s">
        <v>13</v>
      </c>
      <c r="E4281" s="4" t="s">
        <v>27</v>
      </c>
      <c r="F4281" s="4" t="s">
        <v>10</v>
      </c>
    </row>
    <row r="4282" spans="1:8">
      <c r="A4282" t="n">
        <v>44820</v>
      </c>
      <c r="B4282" s="34" t="n">
        <v>45</v>
      </c>
      <c r="C4282" s="7" t="n">
        <v>11</v>
      </c>
      <c r="D4282" s="7" t="n">
        <v>3</v>
      </c>
      <c r="E4282" s="7" t="n">
        <v>43</v>
      </c>
      <c r="F4282" s="7" t="n">
        <v>0</v>
      </c>
    </row>
    <row r="4283" spans="1:8">
      <c r="A4283" t="s">
        <v>4</v>
      </c>
      <c r="B4283" s="4" t="s">
        <v>5</v>
      </c>
      <c r="C4283" s="4" t="s">
        <v>13</v>
      </c>
      <c r="D4283" s="4" t="s">
        <v>6</v>
      </c>
      <c r="E4283" s="4" t="s">
        <v>10</v>
      </c>
    </row>
    <row r="4284" spans="1:8">
      <c r="A4284" t="n">
        <v>44829</v>
      </c>
      <c r="B4284" s="25" t="n">
        <v>94</v>
      </c>
      <c r="C4284" s="7" t="n">
        <v>1</v>
      </c>
      <c r="D4284" s="7" t="s">
        <v>466</v>
      </c>
      <c r="E4284" s="7" t="n">
        <v>1</v>
      </c>
    </row>
    <row r="4285" spans="1:8">
      <c r="A4285" t="s">
        <v>4</v>
      </c>
      <c r="B4285" s="4" t="s">
        <v>5</v>
      </c>
      <c r="C4285" s="4" t="s">
        <v>13</v>
      </c>
      <c r="D4285" s="4" t="s">
        <v>6</v>
      </c>
      <c r="E4285" s="4" t="s">
        <v>10</v>
      </c>
    </row>
    <row r="4286" spans="1:8">
      <c r="A4286" t="n">
        <v>44842</v>
      </c>
      <c r="B4286" s="25" t="n">
        <v>94</v>
      </c>
      <c r="C4286" s="7" t="n">
        <v>1</v>
      </c>
      <c r="D4286" s="7" t="s">
        <v>466</v>
      </c>
      <c r="E4286" s="7" t="n">
        <v>2</v>
      </c>
    </row>
    <row r="4287" spans="1:8">
      <c r="A4287" t="s">
        <v>4</v>
      </c>
      <c r="B4287" s="4" t="s">
        <v>5</v>
      </c>
      <c r="C4287" s="4" t="s">
        <v>13</v>
      </c>
      <c r="D4287" s="4" t="s">
        <v>6</v>
      </c>
      <c r="E4287" s="4" t="s">
        <v>10</v>
      </c>
    </row>
    <row r="4288" spans="1:8">
      <c r="A4288" t="n">
        <v>44855</v>
      </c>
      <c r="B4288" s="25" t="n">
        <v>94</v>
      </c>
      <c r="C4288" s="7" t="n">
        <v>0</v>
      </c>
      <c r="D4288" s="7" t="s">
        <v>466</v>
      </c>
      <c r="E4288" s="7" t="n">
        <v>4</v>
      </c>
    </row>
    <row r="4289" spans="1:9">
      <c r="A4289" t="s">
        <v>4</v>
      </c>
      <c r="B4289" s="4" t="s">
        <v>5</v>
      </c>
      <c r="C4289" s="4" t="s">
        <v>13</v>
      </c>
      <c r="D4289" s="4" t="s">
        <v>6</v>
      </c>
      <c r="E4289" s="4" t="s">
        <v>10</v>
      </c>
    </row>
    <row r="4290" spans="1:9">
      <c r="A4290" t="n">
        <v>44868</v>
      </c>
      <c r="B4290" s="25" t="n">
        <v>94</v>
      </c>
      <c r="C4290" s="7" t="n">
        <v>1</v>
      </c>
      <c r="D4290" s="7" t="s">
        <v>467</v>
      </c>
      <c r="E4290" s="7" t="n">
        <v>1</v>
      </c>
    </row>
    <row r="4291" spans="1:9">
      <c r="A4291" t="s">
        <v>4</v>
      </c>
      <c r="B4291" s="4" t="s">
        <v>5</v>
      </c>
      <c r="C4291" s="4" t="s">
        <v>13</v>
      </c>
      <c r="D4291" s="4" t="s">
        <v>6</v>
      </c>
      <c r="E4291" s="4" t="s">
        <v>10</v>
      </c>
    </row>
    <row r="4292" spans="1:9">
      <c r="A4292" t="n">
        <v>44881</v>
      </c>
      <c r="B4292" s="25" t="n">
        <v>94</v>
      </c>
      <c r="C4292" s="7" t="n">
        <v>1</v>
      </c>
      <c r="D4292" s="7" t="s">
        <v>467</v>
      </c>
      <c r="E4292" s="7" t="n">
        <v>2</v>
      </c>
    </row>
    <row r="4293" spans="1:9">
      <c r="A4293" t="s">
        <v>4</v>
      </c>
      <c r="B4293" s="4" t="s">
        <v>5</v>
      </c>
      <c r="C4293" s="4" t="s">
        <v>13</v>
      </c>
      <c r="D4293" s="4" t="s">
        <v>6</v>
      </c>
      <c r="E4293" s="4" t="s">
        <v>10</v>
      </c>
    </row>
    <row r="4294" spans="1:9">
      <c r="A4294" t="n">
        <v>44894</v>
      </c>
      <c r="B4294" s="25" t="n">
        <v>94</v>
      </c>
      <c r="C4294" s="7" t="n">
        <v>0</v>
      </c>
      <c r="D4294" s="7" t="s">
        <v>467</v>
      </c>
      <c r="E4294" s="7" t="n">
        <v>4</v>
      </c>
    </row>
    <row r="4295" spans="1:9">
      <c r="A4295" t="s">
        <v>4</v>
      </c>
      <c r="B4295" s="4" t="s">
        <v>5</v>
      </c>
      <c r="C4295" s="4" t="s">
        <v>13</v>
      </c>
      <c r="D4295" s="4" t="s">
        <v>6</v>
      </c>
      <c r="E4295" s="4" t="s">
        <v>10</v>
      </c>
    </row>
    <row r="4296" spans="1:9">
      <c r="A4296" t="n">
        <v>44907</v>
      </c>
      <c r="B4296" s="25" t="n">
        <v>94</v>
      </c>
      <c r="C4296" s="7" t="n">
        <v>1</v>
      </c>
      <c r="D4296" s="7" t="s">
        <v>468</v>
      </c>
      <c r="E4296" s="7" t="n">
        <v>1</v>
      </c>
    </row>
    <row r="4297" spans="1:9">
      <c r="A4297" t="s">
        <v>4</v>
      </c>
      <c r="B4297" s="4" t="s">
        <v>5</v>
      </c>
      <c r="C4297" s="4" t="s">
        <v>13</v>
      </c>
      <c r="D4297" s="4" t="s">
        <v>6</v>
      </c>
      <c r="E4297" s="4" t="s">
        <v>10</v>
      </c>
    </row>
    <row r="4298" spans="1:9">
      <c r="A4298" t="n">
        <v>44920</v>
      </c>
      <c r="B4298" s="25" t="n">
        <v>94</v>
      </c>
      <c r="C4298" s="7" t="n">
        <v>1</v>
      </c>
      <c r="D4298" s="7" t="s">
        <v>468</v>
      </c>
      <c r="E4298" s="7" t="n">
        <v>2</v>
      </c>
    </row>
    <row r="4299" spans="1:9">
      <c r="A4299" t="s">
        <v>4</v>
      </c>
      <c r="B4299" s="4" t="s">
        <v>5</v>
      </c>
      <c r="C4299" s="4" t="s">
        <v>13</v>
      </c>
      <c r="D4299" s="4" t="s">
        <v>6</v>
      </c>
      <c r="E4299" s="4" t="s">
        <v>10</v>
      </c>
    </row>
    <row r="4300" spans="1:9">
      <c r="A4300" t="n">
        <v>44933</v>
      </c>
      <c r="B4300" s="25" t="n">
        <v>94</v>
      </c>
      <c r="C4300" s="7" t="n">
        <v>0</v>
      </c>
      <c r="D4300" s="7" t="s">
        <v>468</v>
      </c>
      <c r="E4300" s="7" t="n">
        <v>4</v>
      </c>
    </row>
    <row r="4301" spans="1:9">
      <c r="A4301" t="s">
        <v>4</v>
      </c>
      <c r="B4301" s="4" t="s">
        <v>5</v>
      </c>
      <c r="C4301" s="4" t="s">
        <v>10</v>
      </c>
      <c r="D4301" s="4" t="s">
        <v>9</v>
      </c>
    </row>
    <row r="4302" spans="1:9">
      <c r="A4302" t="n">
        <v>44946</v>
      </c>
      <c r="B4302" s="61" t="n">
        <v>43</v>
      </c>
      <c r="C4302" s="7" t="n">
        <v>1560</v>
      </c>
      <c r="D4302" s="7" t="n">
        <v>256</v>
      </c>
    </row>
    <row r="4303" spans="1:9">
      <c r="A4303" t="s">
        <v>4</v>
      </c>
      <c r="B4303" s="4" t="s">
        <v>5</v>
      </c>
      <c r="C4303" s="4" t="s">
        <v>10</v>
      </c>
      <c r="D4303" s="4" t="s">
        <v>9</v>
      </c>
    </row>
    <row r="4304" spans="1:9">
      <c r="A4304" t="n">
        <v>44953</v>
      </c>
      <c r="B4304" s="61" t="n">
        <v>43</v>
      </c>
      <c r="C4304" s="7" t="n">
        <v>1561</v>
      </c>
      <c r="D4304" s="7" t="n">
        <v>256</v>
      </c>
    </row>
    <row r="4305" spans="1:5">
      <c r="A4305" t="s">
        <v>4</v>
      </c>
      <c r="B4305" s="4" t="s">
        <v>5</v>
      </c>
      <c r="C4305" s="4" t="s">
        <v>10</v>
      </c>
      <c r="D4305" s="4" t="s">
        <v>9</v>
      </c>
    </row>
    <row r="4306" spans="1:5">
      <c r="A4306" t="n">
        <v>44960</v>
      </c>
      <c r="B4306" s="61" t="n">
        <v>43</v>
      </c>
      <c r="C4306" s="7" t="n">
        <v>1562</v>
      </c>
      <c r="D4306" s="7" t="n">
        <v>256</v>
      </c>
    </row>
    <row r="4307" spans="1:5">
      <c r="A4307" t="s">
        <v>4</v>
      </c>
      <c r="B4307" s="4" t="s">
        <v>5</v>
      </c>
      <c r="C4307" s="4" t="s">
        <v>10</v>
      </c>
      <c r="D4307" s="4" t="s">
        <v>9</v>
      </c>
    </row>
    <row r="4308" spans="1:5">
      <c r="A4308" t="n">
        <v>44967</v>
      </c>
      <c r="B4308" s="61" t="n">
        <v>43</v>
      </c>
      <c r="C4308" s="7" t="n">
        <v>1563</v>
      </c>
      <c r="D4308" s="7" t="n">
        <v>256</v>
      </c>
    </row>
    <row r="4309" spans="1:5">
      <c r="A4309" t="s">
        <v>4</v>
      </c>
      <c r="B4309" s="4" t="s">
        <v>5</v>
      </c>
      <c r="C4309" s="4" t="s">
        <v>10</v>
      </c>
      <c r="D4309" s="4" t="s">
        <v>9</v>
      </c>
    </row>
    <row r="4310" spans="1:5">
      <c r="A4310" t="n">
        <v>44974</v>
      </c>
      <c r="B4310" s="61" t="n">
        <v>43</v>
      </c>
      <c r="C4310" s="7" t="n">
        <v>1564</v>
      </c>
      <c r="D4310" s="7" t="n">
        <v>256</v>
      </c>
    </row>
    <row r="4311" spans="1:5">
      <c r="A4311" t="s">
        <v>4</v>
      </c>
      <c r="B4311" s="4" t="s">
        <v>5</v>
      </c>
      <c r="C4311" s="4" t="s">
        <v>10</v>
      </c>
      <c r="D4311" s="4" t="s">
        <v>9</v>
      </c>
    </row>
    <row r="4312" spans="1:5">
      <c r="A4312" t="n">
        <v>44981</v>
      </c>
      <c r="B4312" s="61" t="n">
        <v>43</v>
      </c>
      <c r="C4312" s="7" t="n">
        <v>1560</v>
      </c>
      <c r="D4312" s="7" t="n">
        <v>128</v>
      </c>
    </row>
    <row r="4313" spans="1:5">
      <c r="A4313" t="s">
        <v>4</v>
      </c>
      <c r="B4313" s="4" t="s">
        <v>5</v>
      </c>
      <c r="C4313" s="4" t="s">
        <v>10</v>
      </c>
      <c r="D4313" s="4" t="s">
        <v>9</v>
      </c>
    </row>
    <row r="4314" spans="1:5">
      <c r="A4314" t="n">
        <v>44988</v>
      </c>
      <c r="B4314" s="61" t="n">
        <v>43</v>
      </c>
      <c r="C4314" s="7" t="n">
        <v>1561</v>
      </c>
      <c r="D4314" s="7" t="n">
        <v>128</v>
      </c>
    </row>
    <row r="4315" spans="1:5">
      <c r="A4315" t="s">
        <v>4</v>
      </c>
      <c r="B4315" s="4" t="s">
        <v>5</v>
      </c>
      <c r="C4315" s="4" t="s">
        <v>10</v>
      </c>
      <c r="D4315" s="4" t="s">
        <v>9</v>
      </c>
    </row>
    <row r="4316" spans="1:5">
      <c r="A4316" t="n">
        <v>44995</v>
      </c>
      <c r="B4316" s="61" t="n">
        <v>43</v>
      </c>
      <c r="C4316" s="7" t="n">
        <v>1562</v>
      </c>
      <c r="D4316" s="7" t="n">
        <v>128</v>
      </c>
    </row>
    <row r="4317" spans="1:5">
      <c r="A4317" t="s">
        <v>4</v>
      </c>
      <c r="B4317" s="4" t="s">
        <v>5</v>
      </c>
      <c r="C4317" s="4" t="s">
        <v>10</v>
      </c>
      <c r="D4317" s="4" t="s">
        <v>9</v>
      </c>
    </row>
    <row r="4318" spans="1:5">
      <c r="A4318" t="n">
        <v>45002</v>
      </c>
      <c r="B4318" s="61" t="n">
        <v>43</v>
      </c>
      <c r="C4318" s="7" t="n">
        <v>1563</v>
      </c>
      <c r="D4318" s="7" t="n">
        <v>128</v>
      </c>
    </row>
    <row r="4319" spans="1:5">
      <c r="A4319" t="s">
        <v>4</v>
      </c>
      <c r="B4319" s="4" t="s">
        <v>5</v>
      </c>
      <c r="C4319" s="4" t="s">
        <v>10</v>
      </c>
      <c r="D4319" s="4" t="s">
        <v>9</v>
      </c>
    </row>
    <row r="4320" spans="1:5">
      <c r="A4320" t="n">
        <v>45009</v>
      </c>
      <c r="B4320" s="61" t="n">
        <v>43</v>
      </c>
      <c r="C4320" s="7" t="n">
        <v>1564</v>
      </c>
      <c r="D4320" s="7" t="n">
        <v>128</v>
      </c>
    </row>
    <row r="4321" spans="1:4">
      <c r="A4321" t="s">
        <v>4</v>
      </c>
      <c r="B4321" s="4" t="s">
        <v>5</v>
      </c>
      <c r="C4321" s="4" t="s">
        <v>10</v>
      </c>
      <c r="D4321" s="4" t="s">
        <v>9</v>
      </c>
    </row>
    <row r="4322" spans="1:4">
      <c r="A4322" t="n">
        <v>45016</v>
      </c>
      <c r="B4322" s="61" t="n">
        <v>43</v>
      </c>
      <c r="C4322" s="7" t="n">
        <v>1640</v>
      </c>
      <c r="D4322" s="7" t="n">
        <v>256</v>
      </c>
    </row>
    <row r="4323" spans="1:4">
      <c r="A4323" t="s">
        <v>4</v>
      </c>
      <c r="B4323" s="4" t="s">
        <v>5</v>
      </c>
      <c r="C4323" s="4" t="s">
        <v>10</v>
      </c>
      <c r="D4323" s="4" t="s">
        <v>9</v>
      </c>
    </row>
    <row r="4324" spans="1:4">
      <c r="A4324" t="n">
        <v>45023</v>
      </c>
      <c r="B4324" s="61" t="n">
        <v>43</v>
      </c>
      <c r="C4324" s="7" t="n">
        <v>1641</v>
      </c>
      <c r="D4324" s="7" t="n">
        <v>256</v>
      </c>
    </row>
    <row r="4325" spans="1:4">
      <c r="A4325" t="s">
        <v>4</v>
      </c>
      <c r="B4325" s="4" t="s">
        <v>5</v>
      </c>
      <c r="C4325" s="4" t="s">
        <v>10</v>
      </c>
      <c r="D4325" s="4" t="s">
        <v>9</v>
      </c>
    </row>
    <row r="4326" spans="1:4">
      <c r="A4326" t="n">
        <v>45030</v>
      </c>
      <c r="B4326" s="61" t="n">
        <v>43</v>
      </c>
      <c r="C4326" s="7" t="n">
        <v>1642</v>
      </c>
      <c r="D4326" s="7" t="n">
        <v>256</v>
      </c>
    </row>
    <row r="4327" spans="1:4">
      <c r="A4327" t="s">
        <v>4</v>
      </c>
      <c r="B4327" s="4" t="s">
        <v>5</v>
      </c>
      <c r="C4327" s="4" t="s">
        <v>10</v>
      </c>
      <c r="D4327" s="4" t="s">
        <v>9</v>
      </c>
    </row>
    <row r="4328" spans="1:4">
      <c r="A4328" t="n">
        <v>45037</v>
      </c>
      <c r="B4328" s="61" t="n">
        <v>43</v>
      </c>
      <c r="C4328" s="7" t="n">
        <v>1643</v>
      </c>
      <c r="D4328" s="7" t="n">
        <v>256</v>
      </c>
    </row>
    <row r="4329" spans="1:4">
      <c r="A4329" t="s">
        <v>4</v>
      </c>
      <c r="B4329" s="4" t="s">
        <v>5</v>
      </c>
      <c r="C4329" s="4" t="s">
        <v>10</v>
      </c>
      <c r="D4329" s="4" t="s">
        <v>9</v>
      </c>
    </row>
    <row r="4330" spans="1:4">
      <c r="A4330" t="n">
        <v>45044</v>
      </c>
      <c r="B4330" s="61" t="n">
        <v>43</v>
      </c>
      <c r="C4330" s="7" t="n">
        <v>1650</v>
      </c>
      <c r="D4330" s="7" t="n">
        <v>256</v>
      </c>
    </row>
    <row r="4331" spans="1:4">
      <c r="A4331" t="s">
        <v>4</v>
      </c>
      <c r="B4331" s="4" t="s">
        <v>5</v>
      </c>
      <c r="C4331" s="4" t="s">
        <v>10</v>
      </c>
      <c r="D4331" s="4" t="s">
        <v>9</v>
      </c>
    </row>
    <row r="4332" spans="1:4">
      <c r="A4332" t="n">
        <v>45051</v>
      </c>
      <c r="B4332" s="61" t="n">
        <v>43</v>
      </c>
      <c r="C4332" s="7" t="n">
        <v>1651</v>
      </c>
      <c r="D4332" s="7" t="n">
        <v>256</v>
      </c>
    </row>
    <row r="4333" spans="1:4">
      <c r="A4333" t="s">
        <v>4</v>
      </c>
      <c r="B4333" s="4" t="s">
        <v>5</v>
      </c>
      <c r="C4333" s="4" t="s">
        <v>10</v>
      </c>
      <c r="D4333" s="4" t="s">
        <v>9</v>
      </c>
    </row>
    <row r="4334" spans="1:4">
      <c r="A4334" t="n">
        <v>45058</v>
      </c>
      <c r="B4334" s="61" t="n">
        <v>43</v>
      </c>
      <c r="C4334" s="7" t="n">
        <v>1652</v>
      </c>
      <c r="D4334" s="7" t="n">
        <v>256</v>
      </c>
    </row>
    <row r="4335" spans="1:4">
      <c r="A4335" t="s">
        <v>4</v>
      </c>
      <c r="B4335" s="4" t="s">
        <v>5</v>
      </c>
      <c r="C4335" s="4" t="s">
        <v>10</v>
      </c>
      <c r="D4335" s="4" t="s">
        <v>9</v>
      </c>
    </row>
    <row r="4336" spans="1:4">
      <c r="A4336" t="n">
        <v>45065</v>
      </c>
      <c r="B4336" s="61" t="n">
        <v>43</v>
      </c>
      <c r="C4336" s="7" t="n">
        <v>1653</v>
      </c>
      <c r="D4336" s="7" t="n">
        <v>256</v>
      </c>
    </row>
    <row r="4337" spans="1:4">
      <c r="A4337" t="s">
        <v>4</v>
      </c>
      <c r="B4337" s="4" t="s">
        <v>5</v>
      </c>
      <c r="C4337" s="4" t="s">
        <v>10</v>
      </c>
      <c r="D4337" s="4" t="s">
        <v>9</v>
      </c>
    </row>
    <row r="4338" spans="1:4">
      <c r="A4338" t="n">
        <v>45072</v>
      </c>
      <c r="B4338" s="61" t="n">
        <v>43</v>
      </c>
      <c r="C4338" s="7" t="n">
        <v>1650</v>
      </c>
      <c r="D4338" s="7" t="n">
        <v>128</v>
      </c>
    </row>
    <row r="4339" spans="1:4">
      <c r="A4339" t="s">
        <v>4</v>
      </c>
      <c r="B4339" s="4" t="s">
        <v>5</v>
      </c>
      <c r="C4339" s="4" t="s">
        <v>10</v>
      </c>
      <c r="D4339" s="4" t="s">
        <v>9</v>
      </c>
    </row>
    <row r="4340" spans="1:4">
      <c r="A4340" t="n">
        <v>45079</v>
      </c>
      <c r="B4340" s="61" t="n">
        <v>43</v>
      </c>
      <c r="C4340" s="7" t="n">
        <v>1651</v>
      </c>
      <c r="D4340" s="7" t="n">
        <v>128</v>
      </c>
    </row>
    <row r="4341" spans="1:4">
      <c r="A4341" t="s">
        <v>4</v>
      </c>
      <c r="B4341" s="4" t="s">
        <v>5</v>
      </c>
      <c r="C4341" s="4" t="s">
        <v>10</v>
      </c>
      <c r="D4341" s="4" t="s">
        <v>9</v>
      </c>
    </row>
    <row r="4342" spans="1:4">
      <c r="A4342" t="n">
        <v>45086</v>
      </c>
      <c r="B4342" s="61" t="n">
        <v>43</v>
      </c>
      <c r="C4342" s="7" t="n">
        <v>1652</v>
      </c>
      <c r="D4342" s="7" t="n">
        <v>128</v>
      </c>
    </row>
    <row r="4343" spans="1:4">
      <c r="A4343" t="s">
        <v>4</v>
      </c>
      <c r="B4343" s="4" t="s">
        <v>5</v>
      </c>
      <c r="C4343" s="4" t="s">
        <v>10</v>
      </c>
      <c r="D4343" s="4" t="s">
        <v>9</v>
      </c>
    </row>
    <row r="4344" spans="1:4">
      <c r="A4344" t="n">
        <v>45093</v>
      </c>
      <c r="B4344" s="61" t="n">
        <v>43</v>
      </c>
      <c r="C4344" s="7" t="n">
        <v>1653</v>
      </c>
      <c r="D4344" s="7" t="n">
        <v>128</v>
      </c>
    </row>
    <row r="4345" spans="1:4">
      <c r="A4345" t="s">
        <v>4</v>
      </c>
      <c r="B4345" s="4" t="s">
        <v>5</v>
      </c>
      <c r="C4345" s="4" t="s">
        <v>10</v>
      </c>
      <c r="D4345" s="4" t="s">
        <v>9</v>
      </c>
    </row>
    <row r="4346" spans="1:4">
      <c r="A4346" t="n">
        <v>45100</v>
      </c>
      <c r="B4346" s="61" t="n">
        <v>43</v>
      </c>
      <c r="C4346" s="7" t="n">
        <v>1600</v>
      </c>
      <c r="D4346" s="7" t="n">
        <v>256</v>
      </c>
    </row>
    <row r="4347" spans="1:4">
      <c r="A4347" t="s">
        <v>4</v>
      </c>
      <c r="B4347" s="4" t="s">
        <v>5</v>
      </c>
      <c r="C4347" s="4" t="s">
        <v>10</v>
      </c>
      <c r="D4347" s="4" t="s">
        <v>9</v>
      </c>
    </row>
    <row r="4348" spans="1:4">
      <c r="A4348" t="n">
        <v>45107</v>
      </c>
      <c r="B4348" s="61" t="n">
        <v>43</v>
      </c>
      <c r="C4348" s="7" t="n">
        <v>1601</v>
      </c>
      <c r="D4348" s="7" t="n">
        <v>256</v>
      </c>
    </row>
    <row r="4349" spans="1:4">
      <c r="A4349" t="s">
        <v>4</v>
      </c>
      <c r="B4349" s="4" t="s">
        <v>5</v>
      </c>
      <c r="C4349" s="4" t="s">
        <v>10</v>
      </c>
      <c r="D4349" s="4" t="s">
        <v>9</v>
      </c>
    </row>
    <row r="4350" spans="1:4">
      <c r="A4350" t="n">
        <v>45114</v>
      </c>
      <c r="B4350" s="61" t="n">
        <v>43</v>
      </c>
      <c r="C4350" s="7" t="n">
        <v>1602</v>
      </c>
      <c r="D4350" s="7" t="n">
        <v>256</v>
      </c>
    </row>
    <row r="4351" spans="1:4">
      <c r="A4351" t="s">
        <v>4</v>
      </c>
      <c r="B4351" s="4" t="s">
        <v>5</v>
      </c>
      <c r="C4351" s="4" t="s">
        <v>10</v>
      </c>
      <c r="D4351" s="4" t="s">
        <v>9</v>
      </c>
    </row>
    <row r="4352" spans="1:4">
      <c r="A4352" t="n">
        <v>45121</v>
      </c>
      <c r="B4352" s="61" t="n">
        <v>43</v>
      </c>
      <c r="C4352" s="7" t="n">
        <v>1603</v>
      </c>
      <c r="D4352" s="7" t="n">
        <v>256</v>
      </c>
    </row>
    <row r="4353" spans="1:4">
      <c r="A4353" t="s">
        <v>4</v>
      </c>
      <c r="B4353" s="4" t="s">
        <v>5</v>
      </c>
      <c r="C4353" s="4" t="s">
        <v>10</v>
      </c>
      <c r="D4353" s="4" t="s">
        <v>9</v>
      </c>
    </row>
    <row r="4354" spans="1:4">
      <c r="A4354" t="n">
        <v>45128</v>
      </c>
      <c r="B4354" s="61" t="n">
        <v>43</v>
      </c>
      <c r="C4354" s="7" t="n">
        <v>1604</v>
      </c>
      <c r="D4354" s="7" t="n">
        <v>256</v>
      </c>
    </row>
    <row r="4355" spans="1:4">
      <c r="A4355" t="s">
        <v>4</v>
      </c>
      <c r="B4355" s="4" t="s">
        <v>5</v>
      </c>
      <c r="C4355" s="4" t="s">
        <v>10</v>
      </c>
      <c r="D4355" s="4" t="s">
        <v>10</v>
      </c>
      <c r="E4355" s="4" t="s">
        <v>10</v>
      </c>
    </row>
    <row r="4356" spans="1:4">
      <c r="A4356" t="n">
        <v>45135</v>
      </c>
      <c r="B4356" s="66" t="n">
        <v>61</v>
      </c>
      <c r="C4356" s="7" t="n">
        <v>0</v>
      </c>
      <c r="D4356" s="7" t="n">
        <v>1590</v>
      </c>
      <c r="E4356" s="7" t="n">
        <v>0</v>
      </c>
    </row>
    <row r="4357" spans="1:4">
      <c r="A4357" t="s">
        <v>4</v>
      </c>
      <c r="B4357" s="4" t="s">
        <v>5</v>
      </c>
      <c r="C4357" s="4" t="s">
        <v>10</v>
      </c>
      <c r="D4357" s="4" t="s">
        <v>10</v>
      </c>
      <c r="E4357" s="4" t="s">
        <v>10</v>
      </c>
    </row>
    <row r="4358" spans="1:4">
      <c r="A4358" t="n">
        <v>45142</v>
      </c>
      <c r="B4358" s="66" t="n">
        <v>61</v>
      </c>
      <c r="C4358" s="7" t="n">
        <v>61489</v>
      </c>
      <c r="D4358" s="7" t="n">
        <v>1590</v>
      </c>
      <c r="E4358" s="7" t="n">
        <v>0</v>
      </c>
    </row>
    <row r="4359" spans="1:4">
      <c r="A4359" t="s">
        <v>4</v>
      </c>
      <c r="B4359" s="4" t="s">
        <v>5</v>
      </c>
      <c r="C4359" s="4" t="s">
        <v>10</v>
      </c>
      <c r="D4359" s="4" t="s">
        <v>10</v>
      </c>
      <c r="E4359" s="4" t="s">
        <v>10</v>
      </c>
    </row>
    <row r="4360" spans="1:4">
      <c r="A4360" t="n">
        <v>45149</v>
      </c>
      <c r="B4360" s="66" t="n">
        <v>61</v>
      </c>
      <c r="C4360" s="7" t="n">
        <v>61490</v>
      </c>
      <c r="D4360" s="7" t="n">
        <v>1590</v>
      </c>
      <c r="E4360" s="7" t="n">
        <v>0</v>
      </c>
    </row>
    <row r="4361" spans="1:4">
      <c r="A4361" t="s">
        <v>4</v>
      </c>
      <c r="B4361" s="4" t="s">
        <v>5</v>
      </c>
      <c r="C4361" s="4" t="s">
        <v>10</v>
      </c>
      <c r="D4361" s="4" t="s">
        <v>10</v>
      </c>
      <c r="E4361" s="4" t="s">
        <v>10</v>
      </c>
    </row>
    <row r="4362" spans="1:4">
      <c r="A4362" t="n">
        <v>45156</v>
      </c>
      <c r="B4362" s="66" t="n">
        <v>61</v>
      </c>
      <c r="C4362" s="7" t="n">
        <v>61488</v>
      </c>
      <c r="D4362" s="7" t="n">
        <v>1590</v>
      </c>
      <c r="E4362" s="7" t="n">
        <v>0</v>
      </c>
    </row>
    <row r="4363" spans="1:4">
      <c r="A4363" t="s">
        <v>4</v>
      </c>
      <c r="B4363" s="4" t="s">
        <v>5</v>
      </c>
      <c r="C4363" s="4" t="s">
        <v>10</v>
      </c>
      <c r="D4363" s="4" t="s">
        <v>10</v>
      </c>
      <c r="E4363" s="4" t="s">
        <v>10</v>
      </c>
    </row>
    <row r="4364" spans="1:4">
      <c r="A4364" t="n">
        <v>45163</v>
      </c>
      <c r="B4364" s="66" t="n">
        <v>61</v>
      </c>
      <c r="C4364" s="7" t="n">
        <v>7032</v>
      </c>
      <c r="D4364" s="7" t="n">
        <v>1590</v>
      </c>
      <c r="E4364" s="7" t="n">
        <v>0</v>
      </c>
    </row>
    <row r="4365" spans="1:4">
      <c r="A4365" t="s">
        <v>4</v>
      </c>
      <c r="B4365" s="4" t="s">
        <v>5</v>
      </c>
      <c r="C4365" s="4" t="s">
        <v>13</v>
      </c>
      <c r="D4365" s="4" t="s">
        <v>13</v>
      </c>
      <c r="E4365" s="4" t="s">
        <v>27</v>
      </c>
      <c r="F4365" s="4" t="s">
        <v>10</v>
      </c>
    </row>
    <row r="4366" spans="1:4">
      <c r="A4366" t="n">
        <v>45170</v>
      </c>
      <c r="B4366" s="34" t="n">
        <v>45</v>
      </c>
      <c r="C4366" s="7" t="n">
        <v>5</v>
      </c>
      <c r="D4366" s="7" t="n">
        <v>3</v>
      </c>
      <c r="E4366" s="7" t="n">
        <v>6</v>
      </c>
      <c r="F4366" s="7" t="n">
        <v>4200</v>
      </c>
    </row>
    <row r="4367" spans="1:4">
      <c r="A4367" t="s">
        <v>4</v>
      </c>
      <c r="B4367" s="4" t="s">
        <v>5</v>
      </c>
      <c r="C4367" s="4" t="s">
        <v>10</v>
      </c>
      <c r="D4367" s="4" t="s">
        <v>13</v>
      </c>
      <c r="E4367" s="4" t="s">
        <v>13</v>
      </c>
      <c r="F4367" s="4" t="s">
        <v>6</v>
      </c>
    </row>
    <row r="4368" spans="1:4">
      <c r="A4368" t="n">
        <v>45179</v>
      </c>
      <c r="B4368" s="18" t="n">
        <v>20</v>
      </c>
      <c r="C4368" s="7" t="n">
        <v>1640</v>
      </c>
      <c r="D4368" s="7" t="n">
        <v>2</v>
      </c>
      <c r="E4368" s="7" t="n">
        <v>11</v>
      </c>
      <c r="F4368" s="7" t="s">
        <v>469</v>
      </c>
    </row>
    <row r="4369" spans="1:6">
      <c r="A4369" t="s">
        <v>4</v>
      </c>
      <c r="B4369" s="4" t="s">
        <v>5</v>
      </c>
      <c r="C4369" s="4" t="s">
        <v>10</v>
      </c>
      <c r="D4369" s="4" t="s">
        <v>13</v>
      </c>
      <c r="E4369" s="4" t="s">
        <v>13</v>
      </c>
      <c r="F4369" s="4" t="s">
        <v>6</v>
      </c>
    </row>
    <row r="4370" spans="1:6">
      <c r="A4370" t="n">
        <v>45209</v>
      </c>
      <c r="B4370" s="18" t="n">
        <v>20</v>
      </c>
      <c r="C4370" s="7" t="n">
        <v>1641</v>
      </c>
      <c r="D4370" s="7" t="n">
        <v>2</v>
      </c>
      <c r="E4370" s="7" t="n">
        <v>11</v>
      </c>
      <c r="F4370" s="7" t="s">
        <v>470</v>
      </c>
    </row>
    <row r="4371" spans="1:6">
      <c r="A4371" t="s">
        <v>4</v>
      </c>
      <c r="B4371" s="4" t="s">
        <v>5</v>
      </c>
      <c r="C4371" s="4" t="s">
        <v>10</v>
      </c>
      <c r="D4371" s="4" t="s">
        <v>13</v>
      </c>
      <c r="E4371" s="4" t="s">
        <v>13</v>
      </c>
      <c r="F4371" s="4" t="s">
        <v>6</v>
      </c>
    </row>
    <row r="4372" spans="1:6">
      <c r="A4372" t="n">
        <v>45239</v>
      </c>
      <c r="B4372" s="18" t="n">
        <v>20</v>
      </c>
      <c r="C4372" s="7" t="n">
        <v>1642</v>
      </c>
      <c r="D4372" s="7" t="n">
        <v>2</v>
      </c>
      <c r="E4372" s="7" t="n">
        <v>11</v>
      </c>
      <c r="F4372" s="7" t="s">
        <v>471</v>
      </c>
    </row>
    <row r="4373" spans="1:6">
      <c r="A4373" t="s">
        <v>4</v>
      </c>
      <c r="B4373" s="4" t="s">
        <v>5</v>
      </c>
      <c r="C4373" s="4" t="s">
        <v>13</v>
      </c>
      <c r="D4373" s="4" t="s">
        <v>10</v>
      </c>
      <c r="E4373" s="4" t="s">
        <v>27</v>
      </c>
      <c r="F4373" s="4" t="s">
        <v>10</v>
      </c>
      <c r="G4373" s="4" t="s">
        <v>9</v>
      </c>
      <c r="H4373" s="4" t="s">
        <v>9</v>
      </c>
      <c r="I4373" s="4" t="s">
        <v>10</v>
      </c>
      <c r="J4373" s="4" t="s">
        <v>10</v>
      </c>
      <c r="K4373" s="4" t="s">
        <v>9</v>
      </c>
      <c r="L4373" s="4" t="s">
        <v>9</v>
      </c>
      <c r="M4373" s="4" t="s">
        <v>9</v>
      </c>
      <c r="N4373" s="4" t="s">
        <v>9</v>
      </c>
      <c r="O4373" s="4" t="s">
        <v>6</v>
      </c>
    </row>
    <row r="4374" spans="1:6">
      <c r="A4374" t="n">
        <v>45269</v>
      </c>
      <c r="B4374" s="17" t="n">
        <v>50</v>
      </c>
      <c r="C4374" s="7" t="n">
        <v>0</v>
      </c>
      <c r="D4374" s="7" t="n">
        <v>1526</v>
      </c>
      <c r="E4374" s="7" t="n">
        <v>1</v>
      </c>
      <c r="F4374" s="7" t="n">
        <v>500</v>
      </c>
      <c r="G4374" s="7" t="n">
        <v>0</v>
      </c>
      <c r="H4374" s="7" t="n">
        <v>0</v>
      </c>
      <c r="I4374" s="7" t="n">
        <v>1</v>
      </c>
      <c r="J4374" s="7" t="n">
        <v>1642</v>
      </c>
      <c r="K4374" s="7" t="n">
        <v>0</v>
      </c>
      <c r="L4374" s="7" t="n">
        <v>0</v>
      </c>
      <c r="M4374" s="7" t="n">
        <v>0</v>
      </c>
      <c r="N4374" s="7" t="n">
        <v>1135542272</v>
      </c>
      <c r="O4374" s="7" t="s">
        <v>21</v>
      </c>
    </row>
    <row r="4375" spans="1:6">
      <c r="A4375" t="s">
        <v>4</v>
      </c>
      <c r="B4375" s="4" t="s">
        <v>5</v>
      </c>
      <c r="C4375" s="4" t="s">
        <v>13</v>
      </c>
      <c r="D4375" s="4" t="s">
        <v>10</v>
      </c>
    </row>
    <row r="4376" spans="1:6">
      <c r="A4376" t="n">
        <v>45308</v>
      </c>
      <c r="B4376" s="40" t="n">
        <v>58</v>
      </c>
      <c r="C4376" s="7" t="n">
        <v>255</v>
      </c>
      <c r="D4376" s="7" t="n">
        <v>0</v>
      </c>
    </row>
    <row r="4377" spans="1:6">
      <c r="A4377" t="s">
        <v>4</v>
      </c>
      <c r="B4377" s="4" t="s">
        <v>5</v>
      </c>
      <c r="C4377" s="4" t="s">
        <v>13</v>
      </c>
      <c r="D4377" s="4" t="s">
        <v>10</v>
      </c>
    </row>
    <row r="4378" spans="1:6">
      <c r="A4378" t="n">
        <v>45312</v>
      </c>
      <c r="B4378" s="34" t="n">
        <v>45</v>
      </c>
      <c r="C4378" s="7" t="n">
        <v>7</v>
      </c>
      <c r="D4378" s="7" t="n">
        <v>255</v>
      </c>
    </row>
    <row r="4379" spans="1:6">
      <c r="A4379" t="s">
        <v>4</v>
      </c>
      <c r="B4379" s="4" t="s">
        <v>5</v>
      </c>
      <c r="C4379" s="4" t="s">
        <v>13</v>
      </c>
      <c r="D4379" s="4" t="s">
        <v>10</v>
      </c>
      <c r="E4379" s="4" t="s">
        <v>27</v>
      </c>
    </row>
    <row r="4380" spans="1:6">
      <c r="A4380" t="n">
        <v>45316</v>
      </c>
      <c r="B4380" s="40" t="n">
        <v>58</v>
      </c>
      <c r="C4380" s="7" t="n">
        <v>101</v>
      </c>
      <c r="D4380" s="7" t="n">
        <v>300</v>
      </c>
      <c r="E4380" s="7" t="n">
        <v>1</v>
      </c>
    </row>
    <row r="4381" spans="1:6">
      <c r="A4381" t="s">
        <v>4</v>
      </c>
      <c r="B4381" s="4" t="s">
        <v>5</v>
      </c>
      <c r="C4381" s="4" t="s">
        <v>13</v>
      </c>
      <c r="D4381" s="4" t="s">
        <v>10</v>
      </c>
    </row>
    <row r="4382" spans="1:6">
      <c r="A4382" t="n">
        <v>45324</v>
      </c>
      <c r="B4382" s="40" t="n">
        <v>58</v>
      </c>
      <c r="C4382" s="7" t="n">
        <v>254</v>
      </c>
      <c r="D4382" s="7" t="n">
        <v>0</v>
      </c>
    </row>
    <row r="4383" spans="1:6">
      <c r="A4383" t="s">
        <v>4</v>
      </c>
      <c r="B4383" s="4" t="s">
        <v>5</v>
      </c>
      <c r="C4383" s="4" t="s">
        <v>10</v>
      </c>
      <c r="D4383" s="4" t="s">
        <v>9</v>
      </c>
    </row>
    <row r="4384" spans="1:6">
      <c r="A4384" t="n">
        <v>45328</v>
      </c>
      <c r="B4384" s="61" t="n">
        <v>43</v>
      </c>
      <c r="C4384" s="7" t="n">
        <v>0</v>
      </c>
      <c r="D4384" s="7" t="n">
        <v>128</v>
      </c>
    </row>
    <row r="4385" spans="1:15">
      <c r="A4385" t="s">
        <v>4</v>
      </c>
      <c r="B4385" s="4" t="s">
        <v>5</v>
      </c>
      <c r="C4385" s="4" t="s">
        <v>10</v>
      </c>
      <c r="D4385" s="4" t="s">
        <v>9</v>
      </c>
    </row>
    <row r="4386" spans="1:15">
      <c r="A4386" t="n">
        <v>45335</v>
      </c>
      <c r="B4386" s="61" t="n">
        <v>43</v>
      </c>
      <c r="C4386" s="7" t="n">
        <v>61489</v>
      </c>
      <c r="D4386" s="7" t="n">
        <v>128</v>
      </c>
    </row>
    <row r="4387" spans="1:15">
      <c r="A4387" t="s">
        <v>4</v>
      </c>
      <c r="B4387" s="4" t="s">
        <v>5</v>
      </c>
      <c r="C4387" s="4" t="s">
        <v>10</v>
      </c>
      <c r="D4387" s="4" t="s">
        <v>9</v>
      </c>
    </row>
    <row r="4388" spans="1:15">
      <c r="A4388" t="n">
        <v>45342</v>
      </c>
      <c r="B4388" s="61" t="n">
        <v>43</v>
      </c>
      <c r="C4388" s="7" t="n">
        <v>61490</v>
      </c>
      <c r="D4388" s="7" t="n">
        <v>128</v>
      </c>
    </row>
    <row r="4389" spans="1:15">
      <c r="A4389" t="s">
        <v>4</v>
      </c>
      <c r="B4389" s="4" t="s">
        <v>5</v>
      </c>
      <c r="C4389" s="4" t="s">
        <v>10</v>
      </c>
      <c r="D4389" s="4" t="s">
        <v>9</v>
      </c>
    </row>
    <row r="4390" spans="1:15">
      <c r="A4390" t="n">
        <v>45349</v>
      </c>
      <c r="B4390" s="61" t="n">
        <v>43</v>
      </c>
      <c r="C4390" s="7" t="n">
        <v>61488</v>
      </c>
      <c r="D4390" s="7" t="n">
        <v>128</v>
      </c>
    </row>
    <row r="4391" spans="1:15">
      <c r="A4391" t="s">
        <v>4</v>
      </c>
      <c r="B4391" s="4" t="s">
        <v>5</v>
      </c>
      <c r="C4391" s="4" t="s">
        <v>10</v>
      </c>
      <c r="D4391" s="4" t="s">
        <v>9</v>
      </c>
    </row>
    <row r="4392" spans="1:15">
      <c r="A4392" t="n">
        <v>45356</v>
      </c>
      <c r="B4392" s="61" t="n">
        <v>43</v>
      </c>
      <c r="C4392" s="7" t="n">
        <v>7032</v>
      </c>
      <c r="D4392" s="7" t="n">
        <v>128</v>
      </c>
    </row>
    <row r="4393" spans="1:15">
      <c r="A4393" t="s">
        <v>4</v>
      </c>
      <c r="B4393" s="4" t="s">
        <v>5</v>
      </c>
      <c r="C4393" s="4" t="s">
        <v>10</v>
      </c>
      <c r="D4393" s="4" t="s">
        <v>13</v>
      </c>
    </row>
    <row r="4394" spans="1:15">
      <c r="A4394" t="n">
        <v>45363</v>
      </c>
      <c r="B4394" s="59" t="n">
        <v>21</v>
      </c>
      <c r="C4394" s="7" t="n">
        <v>1640</v>
      </c>
      <c r="D4394" s="7" t="n">
        <v>2</v>
      </c>
    </row>
    <row r="4395" spans="1:15">
      <c r="A4395" t="s">
        <v>4</v>
      </c>
      <c r="B4395" s="4" t="s">
        <v>5</v>
      </c>
      <c r="C4395" s="4" t="s">
        <v>10</v>
      </c>
      <c r="D4395" s="4" t="s">
        <v>13</v>
      </c>
    </row>
    <row r="4396" spans="1:15">
      <c r="A4396" t="n">
        <v>45367</v>
      </c>
      <c r="B4396" s="59" t="n">
        <v>21</v>
      </c>
      <c r="C4396" s="7" t="n">
        <v>1641</v>
      </c>
      <c r="D4396" s="7" t="n">
        <v>2</v>
      </c>
    </row>
    <row r="4397" spans="1:15">
      <c r="A4397" t="s">
        <v>4</v>
      </c>
      <c r="B4397" s="4" t="s">
        <v>5</v>
      </c>
      <c r="C4397" s="4" t="s">
        <v>10</v>
      </c>
      <c r="D4397" s="4" t="s">
        <v>13</v>
      </c>
    </row>
    <row r="4398" spans="1:15">
      <c r="A4398" t="n">
        <v>45371</v>
      </c>
      <c r="B4398" s="59" t="n">
        <v>21</v>
      </c>
      <c r="C4398" s="7" t="n">
        <v>1642</v>
      </c>
      <c r="D4398" s="7" t="n">
        <v>2</v>
      </c>
    </row>
    <row r="4399" spans="1:15">
      <c r="A4399" t="s">
        <v>4</v>
      </c>
      <c r="B4399" s="4" t="s">
        <v>5</v>
      </c>
      <c r="C4399" s="4" t="s">
        <v>10</v>
      </c>
      <c r="D4399" s="4" t="s">
        <v>13</v>
      </c>
    </row>
    <row r="4400" spans="1:15">
      <c r="A4400" t="n">
        <v>45375</v>
      </c>
      <c r="B4400" s="81" t="n">
        <v>56</v>
      </c>
      <c r="C4400" s="7" t="n">
        <v>1640</v>
      </c>
      <c r="D4400" s="7" t="n">
        <v>1</v>
      </c>
    </row>
    <row r="4401" spans="1:4">
      <c r="A4401" t="s">
        <v>4</v>
      </c>
      <c r="B4401" s="4" t="s">
        <v>5</v>
      </c>
      <c r="C4401" s="4" t="s">
        <v>10</v>
      </c>
      <c r="D4401" s="4" t="s">
        <v>13</v>
      </c>
    </row>
    <row r="4402" spans="1:4">
      <c r="A4402" t="n">
        <v>45379</v>
      </c>
      <c r="B4402" s="81" t="n">
        <v>56</v>
      </c>
      <c r="C4402" s="7" t="n">
        <v>1641</v>
      </c>
      <c r="D4402" s="7" t="n">
        <v>1</v>
      </c>
    </row>
    <row r="4403" spans="1:4">
      <c r="A4403" t="s">
        <v>4</v>
      </c>
      <c r="B4403" s="4" t="s">
        <v>5</v>
      </c>
      <c r="C4403" s="4" t="s">
        <v>10</v>
      </c>
      <c r="D4403" s="4" t="s">
        <v>13</v>
      </c>
    </row>
    <row r="4404" spans="1:4">
      <c r="A4404" t="n">
        <v>45383</v>
      </c>
      <c r="B4404" s="81" t="n">
        <v>56</v>
      </c>
      <c r="C4404" s="7" t="n">
        <v>1642</v>
      </c>
      <c r="D4404" s="7" t="n">
        <v>1</v>
      </c>
    </row>
    <row r="4405" spans="1:4">
      <c r="A4405" t="s">
        <v>4</v>
      </c>
      <c r="B4405" s="4" t="s">
        <v>5</v>
      </c>
      <c r="C4405" s="4" t="s">
        <v>10</v>
      </c>
      <c r="D4405" s="4" t="s">
        <v>27</v>
      </c>
      <c r="E4405" s="4" t="s">
        <v>27</v>
      </c>
      <c r="F4405" s="4" t="s">
        <v>27</v>
      </c>
      <c r="G4405" s="4" t="s">
        <v>27</v>
      </c>
    </row>
    <row r="4406" spans="1:4">
      <c r="A4406" t="n">
        <v>45387</v>
      </c>
      <c r="B4406" s="57" t="n">
        <v>46</v>
      </c>
      <c r="C4406" s="7" t="n">
        <v>1640</v>
      </c>
      <c r="D4406" s="7" t="n">
        <v>83.370002746582</v>
      </c>
      <c r="E4406" s="7" t="n">
        <v>-5.25</v>
      </c>
      <c r="F4406" s="7" t="n">
        <v>-31.7299995422363</v>
      </c>
      <c r="G4406" s="7" t="n">
        <v>-94.8000030517578</v>
      </c>
    </row>
    <row r="4407" spans="1:4">
      <c r="A4407" t="s">
        <v>4</v>
      </c>
      <c r="B4407" s="4" t="s">
        <v>5</v>
      </c>
      <c r="C4407" s="4" t="s">
        <v>10</v>
      </c>
      <c r="D4407" s="4" t="s">
        <v>27</v>
      </c>
      <c r="E4407" s="4" t="s">
        <v>27</v>
      </c>
      <c r="F4407" s="4" t="s">
        <v>27</v>
      </c>
      <c r="G4407" s="4" t="s">
        <v>27</v>
      </c>
    </row>
    <row r="4408" spans="1:4">
      <c r="A4408" t="n">
        <v>45406</v>
      </c>
      <c r="B4408" s="57" t="n">
        <v>46</v>
      </c>
      <c r="C4408" s="7" t="n">
        <v>1641</v>
      </c>
      <c r="D4408" s="7" t="n">
        <v>102.879997253418</v>
      </c>
      <c r="E4408" s="7" t="n">
        <v>-5.48999977111816</v>
      </c>
      <c r="F4408" s="7" t="n">
        <v>-34.4500007629395</v>
      </c>
      <c r="G4408" s="7" t="n">
        <v>-89.5</v>
      </c>
    </row>
    <row r="4409" spans="1:4">
      <c r="A4409" t="s">
        <v>4</v>
      </c>
      <c r="B4409" s="4" t="s">
        <v>5</v>
      </c>
      <c r="C4409" s="4" t="s">
        <v>10</v>
      </c>
      <c r="D4409" s="4" t="s">
        <v>27</v>
      </c>
      <c r="E4409" s="4" t="s">
        <v>27</v>
      </c>
      <c r="F4409" s="4" t="s">
        <v>27</v>
      </c>
      <c r="G4409" s="4" t="s">
        <v>27</v>
      </c>
    </row>
    <row r="4410" spans="1:4">
      <c r="A4410" t="n">
        <v>45425</v>
      </c>
      <c r="B4410" s="57" t="n">
        <v>46</v>
      </c>
      <c r="C4410" s="7" t="n">
        <v>1642</v>
      </c>
      <c r="D4410" s="7" t="n">
        <v>123.650001525879</v>
      </c>
      <c r="E4410" s="7" t="n">
        <v>-5.32999992370605</v>
      </c>
      <c r="F4410" s="7" t="n">
        <v>-31.6299991607666</v>
      </c>
      <c r="G4410" s="7" t="n">
        <v>-89.0999984741211</v>
      </c>
    </row>
    <row r="4411" spans="1:4">
      <c r="A4411" t="s">
        <v>4</v>
      </c>
      <c r="B4411" s="4" t="s">
        <v>5</v>
      </c>
      <c r="C4411" s="4" t="s">
        <v>13</v>
      </c>
      <c r="D4411" s="4" t="s">
        <v>13</v>
      </c>
      <c r="E4411" s="4" t="s">
        <v>27</v>
      </c>
      <c r="F4411" s="4" t="s">
        <v>27</v>
      </c>
      <c r="G4411" s="4" t="s">
        <v>27</v>
      </c>
      <c r="H4411" s="4" t="s">
        <v>10</v>
      </c>
    </row>
    <row r="4412" spans="1:4">
      <c r="A4412" t="n">
        <v>45444</v>
      </c>
      <c r="B4412" s="34" t="n">
        <v>45</v>
      </c>
      <c r="C4412" s="7" t="n">
        <v>2</v>
      </c>
      <c r="D4412" s="7" t="n">
        <v>3</v>
      </c>
      <c r="E4412" s="7" t="n">
        <v>68.5400009155273</v>
      </c>
      <c r="F4412" s="7" t="n">
        <v>-2.15000009536743</v>
      </c>
      <c r="G4412" s="7" t="n">
        <v>-39.4099998474121</v>
      </c>
      <c r="H4412" s="7" t="n">
        <v>0</v>
      </c>
    </row>
    <row r="4413" spans="1:4">
      <c r="A4413" t="s">
        <v>4</v>
      </c>
      <c r="B4413" s="4" t="s">
        <v>5</v>
      </c>
      <c r="C4413" s="4" t="s">
        <v>13</v>
      </c>
      <c r="D4413" s="4" t="s">
        <v>13</v>
      </c>
      <c r="E4413" s="4" t="s">
        <v>27</v>
      </c>
      <c r="F4413" s="4" t="s">
        <v>27</v>
      </c>
      <c r="G4413" s="4" t="s">
        <v>27</v>
      </c>
      <c r="H4413" s="4" t="s">
        <v>10</v>
      </c>
      <c r="I4413" s="4" t="s">
        <v>13</v>
      </c>
    </row>
    <row r="4414" spans="1:4">
      <c r="A4414" t="n">
        <v>45461</v>
      </c>
      <c r="B4414" s="34" t="n">
        <v>45</v>
      </c>
      <c r="C4414" s="7" t="n">
        <v>4</v>
      </c>
      <c r="D4414" s="7" t="n">
        <v>3</v>
      </c>
      <c r="E4414" s="7" t="n">
        <v>345.320007324219</v>
      </c>
      <c r="F4414" s="7" t="n">
        <v>231.309997558594</v>
      </c>
      <c r="G4414" s="7" t="n">
        <v>0</v>
      </c>
      <c r="H4414" s="7" t="n">
        <v>0</v>
      </c>
      <c r="I4414" s="7" t="n">
        <v>0</v>
      </c>
    </row>
    <row r="4415" spans="1:4">
      <c r="A4415" t="s">
        <v>4</v>
      </c>
      <c r="B4415" s="4" t="s">
        <v>5</v>
      </c>
      <c r="C4415" s="4" t="s">
        <v>13</v>
      </c>
      <c r="D4415" s="4" t="s">
        <v>13</v>
      </c>
      <c r="E4415" s="4" t="s">
        <v>27</v>
      </c>
      <c r="F4415" s="4" t="s">
        <v>10</v>
      </c>
    </row>
    <row r="4416" spans="1:4">
      <c r="A4416" t="n">
        <v>45479</v>
      </c>
      <c r="B4416" s="34" t="n">
        <v>45</v>
      </c>
      <c r="C4416" s="7" t="n">
        <v>5</v>
      </c>
      <c r="D4416" s="7" t="n">
        <v>3</v>
      </c>
      <c r="E4416" s="7" t="n">
        <v>6</v>
      </c>
      <c r="F4416" s="7" t="n">
        <v>0</v>
      </c>
    </row>
    <row r="4417" spans="1:9">
      <c r="A4417" t="s">
        <v>4</v>
      </c>
      <c r="B4417" s="4" t="s">
        <v>5</v>
      </c>
      <c r="C4417" s="4" t="s">
        <v>13</v>
      </c>
      <c r="D4417" s="4" t="s">
        <v>13</v>
      </c>
      <c r="E4417" s="4" t="s">
        <v>27</v>
      </c>
      <c r="F4417" s="4" t="s">
        <v>10</v>
      </c>
    </row>
    <row r="4418" spans="1:9">
      <c r="A4418" t="n">
        <v>45488</v>
      </c>
      <c r="B4418" s="34" t="n">
        <v>45</v>
      </c>
      <c r="C4418" s="7" t="n">
        <v>11</v>
      </c>
      <c r="D4418" s="7" t="n">
        <v>3</v>
      </c>
      <c r="E4418" s="7" t="n">
        <v>43</v>
      </c>
      <c r="F4418" s="7" t="n">
        <v>0</v>
      </c>
    </row>
    <row r="4419" spans="1:9">
      <c r="A4419" t="s">
        <v>4</v>
      </c>
      <c r="B4419" s="4" t="s">
        <v>5</v>
      </c>
      <c r="C4419" s="4" t="s">
        <v>13</v>
      </c>
      <c r="D4419" s="4" t="s">
        <v>10</v>
      </c>
      <c r="E4419" s="4" t="s">
        <v>10</v>
      </c>
      <c r="F4419" s="4" t="s">
        <v>9</v>
      </c>
    </row>
    <row r="4420" spans="1:9">
      <c r="A4420" t="n">
        <v>45497</v>
      </c>
      <c r="B4420" s="73" t="n">
        <v>84</v>
      </c>
      <c r="C4420" s="7" t="n">
        <v>1</v>
      </c>
      <c r="D4420" s="7" t="n">
        <v>0</v>
      </c>
      <c r="E4420" s="7" t="n">
        <v>0</v>
      </c>
      <c r="F4420" s="7" t="n">
        <v>0</v>
      </c>
    </row>
    <row r="4421" spans="1:9">
      <c r="A4421" t="s">
        <v>4</v>
      </c>
      <c r="B4421" s="4" t="s">
        <v>5</v>
      </c>
      <c r="C4421" s="4" t="s">
        <v>13</v>
      </c>
      <c r="D4421" s="4" t="s">
        <v>10</v>
      </c>
      <c r="E4421" s="4" t="s">
        <v>10</v>
      </c>
      <c r="F4421" s="4" t="s">
        <v>9</v>
      </c>
    </row>
    <row r="4422" spans="1:9">
      <c r="A4422" t="n">
        <v>45507</v>
      </c>
      <c r="B4422" s="73" t="n">
        <v>84</v>
      </c>
      <c r="C4422" s="7" t="n">
        <v>0</v>
      </c>
      <c r="D4422" s="7" t="n">
        <v>1</v>
      </c>
      <c r="E4422" s="7" t="n">
        <v>0</v>
      </c>
      <c r="F4422" s="7" t="n">
        <v>1060320051</v>
      </c>
    </row>
    <row r="4423" spans="1:9">
      <c r="A4423" t="s">
        <v>4</v>
      </c>
      <c r="B4423" s="4" t="s">
        <v>5</v>
      </c>
      <c r="C4423" s="4" t="s">
        <v>10</v>
      </c>
      <c r="D4423" s="4" t="s">
        <v>13</v>
      </c>
      <c r="E4423" s="4" t="s">
        <v>13</v>
      </c>
      <c r="F4423" s="4" t="s">
        <v>6</v>
      </c>
    </row>
    <row r="4424" spans="1:9">
      <c r="A4424" t="n">
        <v>45517</v>
      </c>
      <c r="B4424" s="18" t="n">
        <v>20</v>
      </c>
      <c r="C4424" s="7" t="n">
        <v>1640</v>
      </c>
      <c r="D4424" s="7" t="n">
        <v>2</v>
      </c>
      <c r="E4424" s="7" t="n">
        <v>11</v>
      </c>
      <c r="F4424" s="7" t="s">
        <v>469</v>
      </c>
    </row>
    <row r="4425" spans="1:9">
      <c r="A4425" t="s">
        <v>4</v>
      </c>
      <c r="B4425" s="4" t="s">
        <v>5</v>
      </c>
      <c r="C4425" s="4" t="s">
        <v>10</v>
      </c>
      <c r="D4425" s="4" t="s">
        <v>13</v>
      </c>
      <c r="E4425" s="4" t="s">
        <v>13</v>
      </c>
      <c r="F4425" s="4" t="s">
        <v>6</v>
      </c>
    </row>
    <row r="4426" spans="1:9">
      <c r="A4426" t="n">
        <v>45547</v>
      </c>
      <c r="B4426" s="18" t="n">
        <v>20</v>
      </c>
      <c r="C4426" s="7" t="n">
        <v>1641</v>
      </c>
      <c r="D4426" s="7" t="n">
        <v>2</v>
      </c>
      <c r="E4426" s="7" t="n">
        <v>11</v>
      </c>
      <c r="F4426" s="7" t="s">
        <v>470</v>
      </c>
    </row>
    <row r="4427" spans="1:9">
      <c r="A4427" t="s">
        <v>4</v>
      </c>
      <c r="B4427" s="4" t="s">
        <v>5</v>
      </c>
      <c r="C4427" s="4" t="s">
        <v>10</v>
      </c>
      <c r="D4427" s="4" t="s">
        <v>13</v>
      </c>
      <c r="E4427" s="4" t="s">
        <v>13</v>
      </c>
      <c r="F4427" s="4" t="s">
        <v>6</v>
      </c>
    </row>
    <row r="4428" spans="1:9">
      <c r="A4428" t="n">
        <v>45577</v>
      </c>
      <c r="B4428" s="18" t="n">
        <v>20</v>
      </c>
      <c r="C4428" s="7" t="n">
        <v>1642</v>
      </c>
      <c r="D4428" s="7" t="n">
        <v>2</v>
      </c>
      <c r="E4428" s="7" t="n">
        <v>11</v>
      </c>
      <c r="F4428" s="7" t="s">
        <v>471</v>
      </c>
    </row>
    <row r="4429" spans="1:9">
      <c r="A4429" t="s">
        <v>4</v>
      </c>
      <c r="B4429" s="4" t="s">
        <v>5</v>
      </c>
      <c r="C4429" s="4" t="s">
        <v>13</v>
      </c>
      <c r="D4429" s="4" t="s">
        <v>13</v>
      </c>
      <c r="E4429" s="4" t="s">
        <v>27</v>
      </c>
      <c r="F4429" s="4" t="s">
        <v>27</v>
      </c>
      <c r="G4429" s="4" t="s">
        <v>27</v>
      </c>
      <c r="H4429" s="4" t="s">
        <v>10</v>
      </c>
    </row>
    <row r="4430" spans="1:9">
      <c r="A4430" t="n">
        <v>45607</v>
      </c>
      <c r="B4430" s="34" t="n">
        <v>45</v>
      </c>
      <c r="C4430" s="7" t="n">
        <v>2</v>
      </c>
      <c r="D4430" s="7" t="n">
        <v>3</v>
      </c>
      <c r="E4430" s="7" t="n">
        <v>55.2999992370605</v>
      </c>
      <c r="F4430" s="7" t="n">
        <v>-2.32999992370605</v>
      </c>
      <c r="G4430" s="7" t="n">
        <v>-44.6500015258789</v>
      </c>
      <c r="H4430" s="7" t="n">
        <v>7000</v>
      </c>
    </row>
    <row r="4431" spans="1:9">
      <c r="A4431" t="s">
        <v>4</v>
      </c>
      <c r="B4431" s="4" t="s">
        <v>5</v>
      </c>
      <c r="C4431" s="4" t="s">
        <v>13</v>
      </c>
      <c r="D4431" s="4" t="s">
        <v>13</v>
      </c>
      <c r="E4431" s="4" t="s">
        <v>27</v>
      </c>
      <c r="F4431" s="4" t="s">
        <v>27</v>
      </c>
      <c r="G4431" s="4" t="s">
        <v>27</v>
      </c>
      <c r="H4431" s="4" t="s">
        <v>10</v>
      </c>
      <c r="I4431" s="4" t="s">
        <v>13</v>
      </c>
    </row>
    <row r="4432" spans="1:9">
      <c r="A4432" t="n">
        <v>45624</v>
      </c>
      <c r="B4432" s="34" t="n">
        <v>45</v>
      </c>
      <c r="C4432" s="7" t="n">
        <v>4</v>
      </c>
      <c r="D4432" s="7" t="n">
        <v>3</v>
      </c>
      <c r="E4432" s="7" t="n">
        <v>353.869995117188</v>
      </c>
      <c r="F4432" s="7" t="n">
        <v>117.26000213623</v>
      </c>
      <c r="G4432" s="7" t="n">
        <v>0</v>
      </c>
      <c r="H4432" s="7" t="n">
        <v>7000</v>
      </c>
      <c r="I4432" s="7" t="n">
        <v>1</v>
      </c>
    </row>
    <row r="4433" spans="1:9">
      <c r="A4433" t="s">
        <v>4</v>
      </c>
      <c r="B4433" s="4" t="s">
        <v>5</v>
      </c>
      <c r="C4433" s="4" t="s">
        <v>13</v>
      </c>
      <c r="D4433" s="4" t="s">
        <v>13</v>
      </c>
      <c r="E4433" s="4" t="s">
        <v>27</v>
      </c>
      <c r="F4433" s="4" t="s">
        <v>10</v>
      </c>
    </row>
    <row r="4434" spans="1:9">
      <c r="A4434" t="n">
        <v>45642</v>
      </c>
      <c r="B4434" s="34" t="n">
        <v>45</v>
      </c>
      <c r="C4434" s="7" t="n">
        <v>5</v>
      </c>
      <c r="D4434" s="7" t="n">
        <v>3</v>
      </c>
      <c r="E4434" s="7" t="n">
        <v>6</v>
      </c>
      <c r="F4434" s="7" t="n">
        <v>7000</v>
      </c>
    </row>
    <row r="4435" spans="1:9">
      <c r="A4435" t="s">
        <v>4</v>
      </c>
      <c r="B4435" s="4" t="s">
        <v>5</v>
      </c>
      <c r="C4435" s="4" t="s">
        <v>13</v>
      </c>
      <c r="D4435" s="4" t="s">
        <v>13</v>
      </c>
      <c r="E4435" s="4" t="s">
        <v>27</v>
      </c>
      <c r="F4435" s="4" t="s">
        <v>10</v>
      </c>
    </row>
    <row r="4436" spans="1:9">
      <c r="A4436" t="n">
        <v>45651</v>
      </c>
      <c r="B4436" s="34" t="n">
        <v>45</v>
      </c>
      <c r="C4436" s="7" t="n">
        <v>11</v>
      </c>
      <c r="D4436" s="7" t="n">
        <v>3</v>
      </c>
      <c r="E4436" s="7" t="n">
        <v>43</v>
      </c>
      <c r="F4436" s="7" t="n">
        <v>7000</v>
      </c>
    </row>
    <row r="4437" spans="1:9">
      <c r="A4437" t="s">
        <v>4</v>
      </c>
      <c r="B4437" s="4" t="s">
        <v>5</v>
      </c>
      <c r="C4437" s="4" t="s">
        <v>13</v>
      </c>
      <c r="D4437" s="4" t="s">
        <v>10</v>
      </c>
    </row>
    <row r="4438" spans="1:9">
      <c r="A4438" t="n">
        <v>45660</v>
      </c>
      <c r="B4438" s="40" t="n">
        <v>58</v>
      </c>
      <c r="C4438" s="7" t="n">
        <v>255</v>
      </c>
      <c r="D4438" s="7" t="n">
        <v>0</v>
      </c>
    </row>
    <row r="4439" spans="1:9">
      <c r="A4439" t="s">
        <v>4</v>
      </c>
      <c r="B4439" s="4" t="s">
        <v>5</v>
      </c>
      <c r="C4439" s="4" t="s">
        <v>13</v>
      </c>
      <c r="D4439" s="4" t="s">
        <v>10</v>
      </c>
    </row>
    <row r="4440" spans="1:9">
      <c r="A4440" t="n">
        <v>45664</v>
      </c>
      <c r="B4440" s="34" t="n">
        <v>45</v>
      </c>
      <c r="C4440" s="7" t="n">
        <v>7</v>
      </c>
      <c r="D4440" s="7" t="n">
        <v>255</v>
      </c>
    </row>
    <row r="4441" spans="1:9">
      <c r="A4441" t="s">
        <v>4</v>
      </c>
      <c r="B4441" s="4" t="s">
        <v>5</v>
      </c>
      <c r="C4441" s="4" t="s">
        <v>13</v>
      </c>
      <c r="D4441" s="4" t="s">
        <v>10</v>
      </c>
      <c r="E4441" s="4" t="s">
        <v>27</v>
      </c>
    </row>
    <row r="4442" spans="1:9">
      <c r="A4442" t="n">
        <v>45668</v>
      </c>
      <c r="B4442" s="40" t="n">
        <v>58</v>
      </c>
      <c r="C4442" s="7" t="n">
        <v>101</v>
      </c>
      <c r="D4442" s="7" t="n">
        <v>300</v>
      </c>
      <c r="E4442" s="7" t="n">
        <v>1</v>
      </c>
    </row>
    <row r="4443" spans="1:9">
      <c r="A4443" t="s">
        <v>4</v>
      </c>
      <c r="B4443" s="4" t="s">
        <v>5</v>
      </c>
      <c r="C4443" s="4" t="s">
        <v>13</v>
      </c>
      <c r="D4443" s="4" t="s">
        <v>10</v>
      </c>
    </row>
    <row r="4444" spans="1:9">
      <c r="A4444" t="n">
        <v>45676</v>
      </c>
      <c r="B4444" s="40" t="n">
        <v>58</v>
      </c>
      <c r="C4444" s="7" t="n">
        <v>254</v>
      </c>
      <c r="D4444" s="7" t="n">
        <v>0</v>
      </c>
    </row>
    <row r="4445" spans="1:9">
      <c r="A4445" t="s">
        <v>4</v>
      </c>
      <c r="B4445" s="4" t="s">
        <v>5</v>
      </c>
      <c r="C4445" s="4" t="s">
        <v>13</v>
      </c>
      <c r="D4445" s="4" t="s">
        <v>13</v>
      </c>
      <c r="E4445" s="4" t="s">
        <v>27</v>
      </c>
      <c r="F4445" s="4" t="s">
        <v>27</v>
      </c>
      <c r="G4445" s="4" t="s">
        <v>27</v>
      </c>
      <c r="H4445" s="4" t="s">
        <v>10</v>
      </c>
    </row>
    <row r="4446" spans="1:9">
      <c r="A4446" t="n">
        <v>45680</v>
      </c>
      <c r="B4446" s="34" t="n">
        <v>45</v>
      </c>
      <c r="C4446" s="7" t="n">
        <v>2</v>
      </c>
      <c r="D4446" s="7" t="n">
        <v>3</v>
      </c>
      <c r="E4446" s="7" t="n">
        <v>-40.060001373291</v>
      </c>
      <c r="F4446" s="7" t="n">
        <v>2.52999997138977</v>
      </c>
      <c r="G4446" s="7" t="n">
        <v>-33.1800003051758</v>
      </c>
      <c r="H4446" s="7" t="n">
        <v>0</v>
      </c>
    </row>
    <row r="4447" spans="1:9">
      <c r="A4447" t="s">
        <v>4</v>
      </c>
      <c r="B4447" s="4" t="s">
        <v>5</v>
      </c>
      <c r="C4447" s="4" t="s">
        <v>13</v>
      </c>
      <c r="D4447" s="4" t="s">
        <v>13</v>
      </c>
      <c r="E4447" s="4" t="s">
        <v>27</v>
      </c>
      <c r="F4447" s="4" t="s">
        <v>27</v>
      </c>
      <c r="G4447" s="4" t="s">
        <v>27</v>
      </c>
      <c r="H4447" s="4" t="s">
        <v>10</v>
      </c>
      <c r="I4447" s="4" t="s">
        <v>13</v>
      </c>
    </row>
    <row r="4448" spans="1:9">
      <c r="A4448" t="n">
        <v>45697</v>
      </c>
      <c r="B4448" s="34" t="n">
        <v>45</v>
      </c>
      <c r="C4448" s="7" t="n">
        <v>4</v>
      </c>
      <c r="D4448" s="7" t="n">
        <v>3</v>
      </c>
      <c r="E4448" s="7" t="n">
        <v>1.3400000333786</v>
      </c>
      <c r="F4448" s="7" t="n">
        <v>262.25</v>
      </c>
      <c r="G4448" s="7" t="n">
        <v>0</v>
      </c>
      <c r="H4448" s="7" t="n">
        <v>0</v>
      </c>
      <c r="I4448" s="7" t="n">
        <v>0</v>
      </c>
    </row>
    <row r="4449" spans="1:9">
      <c r="A4449" t="s">
        <v>4</v>
      </c>
      <c r="B4449" s="4" t="s">
        <v>5</v>
      </c>
      <c r="C4449" s="4" t="s">
        <v>13</v>
      </c>
      <c r="D4449" s="4" t="s">
        <v>13</v>
      </c>
      <c r="E4449" s="4" t="s">
        <v>27</v>
      </c>
      <c r="F4449" s="4" t="s">
        <v>10</v>
      </c>
    </row>
    <row r="4450" spans="1:9">
      <c r="A4450" t="n">
        <v>45715</v>
      </c>
      <c r="B4450" s="34" t="n">
        <v>45</v>
      </c>
      <c r="C4450" s="7" t="n">
        <v>5</v>
      </c>
      <c r="D4450" s="7" t="n">
        <v>3</v>
      </c>
      <c r="E4450" s="7" t="n">
        <v>6</v>
      </c>
      <c r="F4450" s="7" t="n">
        <v>0</v>
      </c>
    </row>
    <row r="4451" spans="1:9">
      <c r="A4451" t="s">
        <v>4</v>
      </c>
      <c r="B4451" s="4" t="s">
        <v>5</v>
      </c>
      <c r="C4451" s="4" t="s">
        <v>13</v>
      </c>
      <c r="D4451" s="4" t="s">
        <v>13</v>
      </c>
      <c r="E4451" s="4" t="s">
        <v>27</v>
      </c>
      <c r="F4451" s="4" t="s">
        <v>10</v>
      </c>
    </row>
    <row r="4452" spans="1:9">
      <c r="A4452" t="n">
        <v>45724</v>
      </c>
      <c r="B4452" s="34" t="n">
        <v>45</v>
      </c>
      <c r="C4452" s="7" t="n">
        <v>11</v>
      </c>
      <c r="D4452" s="7" t="n">
        <v>3</v>
      </c>
      <c r="E4452" s="7" t="n">
        <v>43</v>
      </c>
      <c r="F4452" s="7" t="n">
        <v>0</v>
      </c>
    </row>
    <row r="4453" spans="1:9">
      <c r="A4453" t="s">
        <v>4</v>
      </c>
      <c r="B4453" s="4" t="s">
        <v>5</v>
      </c>
      <c r="C4453" s="4" t="s">
        <v>10</v>
      </c>
      <c r="D4453" s="4" t="s">
        <v>9</v>
      </c>
    </row>
    <row r="4454" spans="1:9">
      <c r="A4454" t="n">
        <v>45733</v>
      </c>
      <c r="B4454" s="76" t="n">
        <v>44</v>
      </c>
      <c r="C4454" s="7" t="n">
        <v>1560</v>
      </c>
      <c r="D4454" s="7" t="n">
        <v>128</v>
      </c>
    </row>
    <row r="4455" spans="1:9">
      <c r="A4455" t="s">
        <v>4</v>
      </c>
      <c r="B4455" s="4" t="s">
        <v>5</v>
      </c>
      <c r="C4455" s="4" t="s">
        <v>10</v>
      </c>
      <c r="D4455" s="4" t="s">
        <v>9</v>
      </c>
    </row>
    <row r="4456" spans="1:9">
      <c r="A4456" t="n">
        <v>45740</v>
      </c>
      <c r="B4456" s="76" t="n">
        <v>44</v>
      </c>
      <c r="C4456" s="7" t="n">
        <v>1561</v>
      </c>
      <c r="D4456" s="7" t="n">
        <v>128</v>
      </c>
    </row>
    <row r="4457" spans="1:9">
      <c r="A4457" t="s">
        <v>4</v>
      </c>
      <c r="B4457" s="4" t="s">
        <v>5</v>
      </c>
      <c r="C4457" s="4" t="s">
        <v>10</v>
      </c>
      <c r="D4457" s="4" t="s">
        <v>9</v>
      </c>
    </row>
    <row r="4458" spans="1:9">
      <c r="A4458" t="n">
        <v>45747</v>
      </c>
      <c r="B4458" s="76" t="n">
        <v>44</v>
      </c>
      <c r="C4458" s="7" t="n">
        <v>1562</v>
      </c>
      <c r="D4458" s="7" t="n">
        <v>128</v>
      </c>
    </row>
    <row r="4459" spans="1:9">
      <c r="A4459" t="s">
        <v>4</v>
      </c>
      <c r="B4459" s="4" t="s">
        <v>5</v>
      </c>
      <c r="C4459" s="4" t="s">
        <v>10</v>
      </c>
      <c r="D4459" s="4" t="s">
        <v>9</v>
      </c>
    </row>
    <row r="4460" spans="1:9">
      <c r="A4460" t="n">
        <v>45754</v>
      </c>
      <c r="B4460" s="76" t="n">
        <v>44</v>
      </c>
      <c r="C4460" s="7" t="n">
        <v>1563</v>
      </c>
      <c r="D4460" s="7" t="n">
        <v>128</v>
      </c>
    </row>
    <row r="4461" spans="1:9">
      <c r="A4461" t="s">
        <v>4</v>
      </c>
      <c r="B4461" s="4" t="s">
        <v>5</v>
      </c>
      <c r="C4461" s="4" t="s">
        <v>10</v>
      </c>
      <c r="D4461" s="4" t="s">
        <v>9</v>
      </c>
    </row>
    <row r="4462" spans="1:9">
      <c r="A4462" t="n">
        <v>45761</v>
      </c>
      <c r="B4462" s="76" t="n">
        <v>44</v>
      </c>
      <c r="C4462" s="7" t="n">
        <v>1564</v>
      </c>
      <c r="D4462" s="7" t="n">
        <v>128</v>
      </c>
    </row>
    <row r="4463" spans="1:9">
      <c r="A4463" t="s">
        <v>4</v>
      </c>
      <c r="B4463" s="4" t="s">
        <v>5</v>
      </c>
      <c r="C4463" s="4" t="s">
        <v>10</v>
      </c>
      <c r="D4463" s="4" t="s">
        <v>13</v>
      </c>
      <c r="E4463" s="4" t="s">
        <v>13</v>
      </c>
      <c r="F4463" s="4" t="s">
        <v>6</v>
      </c>
    </row>
    <row r="4464" spans="1:9">
      <c r="A4464" t="n">
        <v>45768</v>
      </c>
      <c r="B4464" s="18" t="n">
        <v>20</v>
      </c>
      <c r="C4464" s="7" t="n">
        <v>1560</v>
      </c>
      <c r="D4464" s="7" t="n">
        <v>2</v>
      </c>
      <c r="E4464" s="7" t="n">
        <v>11</v>
      </c>
      <c r="F4464" s="7" t="s">
        <v>472</v>
      </c>
    </row>
    <row r="4465" spans="1:6">
      <c r="A4465" t="s">
        <v>4</v>
      </c>
      <c r="B4465" s="4" t="s">
        <v>5</v>
      </c>
      <c r="C4465" s="4" t="s">
        <v>10</v>
      </c>
      <c r="D4465" s="4" t="s">
        <v>13</v>
      </c>
      <c r="E4465" s="4" t="s">
        <v>13</v>
      </c>
      <c r="F4465" s="4" t="s">
        <v>6</v>
      </c>
    </row>
    <row r="4466" spans="1:6">
      <c r="A4466" t="n">
        <v>45803</v>
      </c>
      <c r="B4466" s="18" t="n">
        <v>20</v>
      </c>
      <c r="C4466" s="7" t="n">
        <v>1561</v>
      </c>
      <c r="D4466" s="7" t="n">
        <v>2</v>
      </c>
      <c r="E4466" s="7" t="n">
        <v>11</v>
      </c>
      <c r="F4466" s="7" t="s">
        <v>473</v>
      </c>
    </row>
    <row r="4467" spans="1:6">
      <c r="A4467" t="s">
        <v>4</v>
      </c>
      <c r="B4467" s="4" t="s">
        <v>5</v>
      </c>
      <c r="C4467" s="4" t="s">
        <v>10</v>
      </c>
      <c r="D4467" s="4" t="s">
        <v>13</v>
      </c>
      <c r="E4467" s="4" t="s">
        <v>13</v>
      </c>
      <c r="F4467" s="4" t="s">
        <v>6</v>
      </c>
    </row>
    <row r="4468" spans="1:6">
      <c r="A4468" t="n">
        <v>45838</v>
      </c>
      <c r="B4468" s="18" t="n">
        <v>20</v>
      </c>
      <c r="C4468" s="7" t="n">
        <v>1562</v>
      </c>
      <c r="D4468" s="7" t="n">
        <v>2</v>
      </c>
      <c r="E4468" s="7" t="n">
        <v>11</v>
      </c>
      <c r="F4468" s="7" t="s">
        <v>474</v>
      </c>
    </row>
    <row r="4469" spans="1:6">
      <c r="A4469" t="s">
        <v>4</v>
      </c>
      <c r="B4469" s="4" t="s">
        <v>5</v>
      </c>
      <c r="C4469" s="4" t="s">
        <v>10</v>
      </c>
      <c r="D4469" s="4" t="s">
        <v>13</v>
      </c>
      <c r="E4469" s="4" t="s">
        <v>13</v>
      </c>
      <c r="F4469" s="4" t="s">
        <v>6</v>
      </c>
    </row>
    <row r="4470" spans="1:6">
      <c r="A4470" t="n">
        <v>45873</v>
      </c>
      <c r="B4470" s="18" t="n">
        <v>20</v>
      </c>
      <c r="C4470" s="7" t="n">
        <v>1563</v>
      </c>
      <c r="D4470" s="7" t="n">
        <v>2</v>
      </c>
      <c r="E4470" s="7" t="n">
        <v>11</v>
      </c>
      <c r="F4470" s="7" t="s">
        <v>475</v>
      </c>
    </row>
    <row r="4471" spans="1:6">
      <c r="A4471" t="s">
        <v>4</v>
      </c>
      <c r="B4471" s="4" t="s">
        <v>5</v>
      </c>
      <c r="C4471" s="4" t="s">
        <v>10</v>
      </c>
      <c r="D4471" s="4" t="s">
        <v>13</v>
      </c>
      <c r="E4471" s="4" t="s">
        <v>13</v>
      </c>
      <c r="F4471" s="4" t="s">
        <v>6</v>
      </c>
    </row>
    <row r="4472" spans="1:6">
      <c r="A4472" t="n">
        <v>45908</v>
      </c>
      <c r="B4472" s="18" t="n">
        <v>20</v>
      </c>
      <c r="C4472" s="7" t="n">
        <v>1564</v>
      </c>
      <c r="D4472" s="7" t="n">
        <v>2</v>
      </c>
      <c r="E4472" s="7" t="n">
        <v>11</v>
      </c>
      <c r="F4472" s="7" t="s">
        <v>476</v>
      </c>
    </row>
    <row r="4473" spans="1:6">
      <c r="A4473" t="s">
        <v>4</v>
      </c>
      <c r="B4473" s="4" t="s">
        <v>5</v>
      </c>
      <c r="C4473" s="4" t="s">
        <v>13</v>
      </c>
      <c r="D4473" s="4" t="s">
        <v>10</v>
      </c>
      <c r="E4473" s="4" t="s">
        <v>27</v>
      </c>
      <c r="F4473" s="4" t="s">
        <v>10</v>
      </c>
      <c r="G4473" s="4" t="s">
        <v>9</v>
      </c>
      <c r="H4473" s="4" t="s">
        <v>9</v>
      </c>
      <c r="I4473" s="4" t="s">
        <v>10</v>
      </c>
      <c r="J4473" s="4" t="s">
        <v>10</v>
      </c>
      <c r="K4473" s="4" t="s">
        <v>9</v>
      </c>
      <c r="L4473" s="4" t="s">
        <v>9</v>
      </c>
      <c r="M4473" s="4" t="s">
        <v>9</v>
      </c>
      <c r="N4473" s="4" t="s">
        <v>9</v>
      </c>
      <c r="O4473" s="4" t="s">
        <v>6</v>
      </c>
    </row>
    <row r="4474" spans="1:6">
      <c r="A4474" t="n">
        <v>45943</v>
      </c>
      <c r="B4474" s="17" t="n">
        <v>50</v>
      </c>
      <c r="C4474" s="7" t="n">
        <v>0</v>
      </c>
      <c r="D4474" s="7" t="n">
        <v>15110</v>
      </c>
      <c r="E4474" s="7" t="n">
        <v>1</v>
      </c>
      <c r="F4474" s="7" t="n">
        <v>2000</v>
      </c>
      <c r="G4474" s="7" t="n">
        <v>0</v>
      </c>
      <c r="H4474" s="7" t="n">
        <v>0</v>
      </c>
      <c r="I4474" s="7" t="n">
        <v>1</v>
      </c>
      <c r="J4474" s="7" t="n">
        <v>1561</v>
      </c>
      <c r="K4474" s="7" t="n">
        <v>0</v>
      </c>
      <c r="L4474" s="7" t="n">
        <v>0</v>
      </c>
      <c r="M4474" s="7" t="n">
        <v>0</v>
      </c>
      <c r="N4474" s="7" t="n">
        <v>1140457472</v>
      </c>
      <c r="O4474" s="7" t="s">
        <v>21</v>
      </c>
    </row>
    <row r="4475" spans="1:6">
      <c r="A4475" t="s">
        <v>4</v>
      </c>
      <c r="B4475" s="4" t="s">
        <v>5</v>
      </c>
      <c r="C4475" s="4" t="s">
        <v>13</v>
      </c>
      <c r="D4475" s="4" t="s">
        <v>13</v>
      </c>
      <c r="E4475" s="4" t="s">
        <v>27</v>
      </c>
      <c r="F4475" s="4" t="s">
        <v>27</v>
      </c>
      <c r="G4475" s="4" t="s">
        <v>27</v>
      </c>
      <c r="H4475" s="4" t="s">
        <v>10</v>
      </c>
    </row>
    <row r="4476" spans="1:6">
      <c r="A4476" t="n">
        <v>45982</v>
      </c>
      <c r="B4476" s="34" t="n">
        <v>45</v>
      </c>
      <c r="C4476" s="7" t="n">
        <v>2</v>
      </c>
      <c r="D4476" s="7" t="n">
        <v>3</v>
      </c>
      <c r="E4476" s="7" t="n">
        <v>-39.1199989318848</v>
      </c>
      <c r="F4476" s="7" t="n">
        <v>2.89000010490417</v>
      </c>
      <c r="G4476" s="7" t="n">
        <v>-32.8499984741211</v>
      </c>
      <c r="H4476" s="7" t="n">
        <v>4500</v>
      </c>
    </row>
    <row r="4477" spans="1:6">
      <c r="A4477" t="s">
        <v>4</v>
      </c>
      <c r="B4477" s="4" t="s">
        <v>5</v>
      </c>
      <c r="C4477" s="4" t="s">
        <v>13</v>
      </c>
      <c r="D4477" s="4" t="s">
        <v>13</v>
      </c>
      <c r="E4477" s="4" t="s">
        <v>27</v>
      </c>
      <c r="F4477" s="4" t="s">
        <v>27</v>
      </c>
      <c r="G4477" s="4" t="s">
        <v>27</v>
      </c>
      <c r="H4477" s="4" t="s">
        <v>10</v>
      </c>
      <c r="I4477" s="4" t="s">
        <v>13</v>
      </c>
    </row>
    <row r="4478" spans="1:6">
      <c r="A4478" t="n">
        <v>45999</v>
      </c>
      <c r="B4478" s="34" t="n">
        <v>45</v>
      </c>
      <c r="C4478" s="7" t="n">
        <v>4</v>
      </c>
      <c r="D4478" s="7" t="n">
        <v>3</v>
      </c>
      <c r="E4478" s="7" t="n">
        <v>359.880004882813</v>
      </c>
      <c r="F4478" s="7" t="n">
        <v>261.910003662109</v>
      </c>
      <c r="G4478" s="7" t="n">
        <v>0</v>
      </c>
      <c r="H4478" s="7" t="n">
        <v>4500</v>
      </c>
      <c r="I4478" s="7" t="n">
        <v>1</v>
      </c>
    </row>
    <row r="4479" spans="1:6">
      <c r="A4479" t="s">
        <v>4</v>
      </c>
      <c r="B4479" s="4" t="s">
        <v>5</v>
      </c>
      <c r="C4479" s="4" t="s">
        <v>13</v>
      </c>
      <c r="D4479" s="4" t="s">
        <v>13</v>
      </c>
      <c r="E4479" s="4" t="s">
        <v>27</v>
      </c>
      <c r="F4479" s="4" t="s">
        <v>10</v>
      </c>
    </row>
    <row r="4480" spans="1:6">
      <c r="A4480" t="n">
        <v>46017</v>
      </c>
      <c r="B4480" s="34" t="n">
        <v>45</v>
      </c>
      <c r="C4480" s="7" t="n">
        <v>5</v>
      </c>
      <c r="D4480" s="7" t="n">
        <v>3</v>
      </c>
      <c r="E4480" s="7" t="n">
        <v>5.59999990463257</v>
      </c>
      <c r="F4480" s="7" t="n">
        <v>4500</v>
      </c>
    </row>
    <row r="4481" spans="1:15">
      <c r="A4481" t="s">
        <v>4</v>
      </c>
      <c r="B4481" s="4" t="s">
        <v>5</v>
      </c>
      <c r="C4481" s="4" t="s">
        <v>13</v>
      </c>
      <c r="D4481" s="4" t="s">
        <v>13</v>
      </c>
      <c r="E4481" s="4" t="s">
        <v>27</v>
      </c>
      <c r="F4481" s="4" t="s">
        <v>10</v>
      </c>
    </row>
    <row r="4482" spans="1:15">
      <c r="A4482" t="n">
        <v>46026</v>
      </c>
      <c r="B4482" s="34" t="n">
        <v>45</v>
      </c>
      <c r="C4482" s="7" t="n">
        <v>11</v>
      </c>
      <c r="D4482" s="7" t="n">
        <v>3</v>
      </c>
      <c r="E4482" s="7" t="n">
        <v>42.4000015258789</v>
      </c>
      <c r="F4482" s="7" t="n">
        <v>4500</v>
      </c>
    </row>
    <row r="4483" spans="1:15">
      <c r="A4483" t="s">
        <v>4</v>
      </c>
      <c r="B4483" s="4" t="s">
        <v>5</v>
      </c>
      <c r="C4483" s="4" t="s">
        <v>13</v>
      </c>
      <c r="D4483" s="4" t="s">
        <v>10</v>
      </c>
      <c r="E4483" s="4" t="s">
        <v>27</v>
      </c>
      <c r="F4483" s="4" t="s">
        <v>10</v>
      </c>
      <c r="G4483" s="4" t="s">
        <v>9</v>
      </c>
      <c r="H4483" s="4" t="s">
        <v>9</v>
      </c>
      <c r="I4483" s="4" t="s">
        <v>10</v>
      </c>
      <c r="J4483" s="4" t="s">
        <v>10</v>
      </c>
      <c r="K4483" s="4" t="s">
        <v>9</v>
      </c>
      <c r="L4483" s="4" t="s">
        <v>9</v>
      </c>
      <c r="M4483" s="4" t="s">
        <v>9</v>
      </c>
      <c r="N4483" s="4" t="s">
        <v>9</v>
      </c>
      <c r="O4483" s="4" t="s">
        <v>6</v>
      </c>
    </row>
    <row r="4484" spans="1:15">
      <c r="A4484" t="n">
        <v>46035</v>
      </c>
      <c r="B4484" s="17" t="n">
        <v>50</v>
      </c>
      <c r="C4484" s="7" t="n">
        <v>0</v>
      </c>
      <c r="D4484" s="7" t="n">
        <v>8100</v>
      </c>
      <c r="E4484" s="7" t="n">
        <v>1</v>
      </c>
      <c r="F4484" s="7" t="n">
        <v>500</v>
      </c>
      <c r="G4484" s="7" t="n">
        <v>0</v>
      </c>
      <c r="H4484" s="7" t="n">
        <v>0</v>
      </c>
      <c r="I4484" s="7" t="n">
        <v>1</v>
      </c>
      <c r="J4484" s="7" t="n">
        <v>1654</v>
      </c>
      <c r="K4484" s="7" t="n">
        <v>0</v>
      </c>
      <c r="L4484" s="7" t="n">
        <v>0</v>
      </c>
      <c r="M4484" s="7" t="n">
        <v>0</v>
      </c>
      <c r="N4484" s="7" t="n">
        <v>1120403456</v>
      </c>
      <c r="O4484" s="7" t="s">
        <v>21</v>
      </c>
    </row>
    <row r="4485" spans="1:15">
      <c r="A4485" t="s">
        <v>4</v>
      </c>
      <c r="B4485" s="4" t="s">
        <v>5</v>
      </c>
      <c r="C4485" s="4" t="s">
        <v>13</v>
      </c>
      <c r="D4485" s="4" t="s">
        <v>10</v>
      </c>
    </row>
    <row r="4486" spans="1:15">
      <c r="A4486" t="n">
        <v>46074</v>
      </c>
      <c r="B4486" s="40" t="n">
        <v>58</v>
      </c>
      <c r="C4486" s="7" t="n">
        <v>255</v>
      </c>
      <c r="D4486" s="7" t="n">
        <v>0</v>
      </c>
    </row>
    <row r="4487" spans="1:15">
      <c r="A4487" t="s">
        <v>4</v>
      </c>
      <c r="B4487" s="4" t="s">
        <v>5</v>
      </c>
      <c r="C4487" s="4" t="s">
        <v>13</v>
      </c>
      <c r="D4487" s="4" t="s">
        <v>10</v>
      </c>
    </row>
    <row r="4488" spans="1:15">
      <c r="A4488" t="n">
        <v>46078</v>
      </c>
      <c r="B4488" s="34" t="n">
        <v>45</v>
      </c>
      <c r="C4488" s="7" t="n">
        <v>7</v>
      </c>
      <c r="D4488" s="7" t="n">
        <v>255</v>
      </c>
    </row>
    <row r="4489" spans="1:15">
      <c r="A4489" t="s">
        <v>4</v>
      </c>
      <c r="B4489" s="4" t="s">
        <v>5</v>
      </c>
      <c r="C4489" s="4" t="s">
        <v>13</v>
      </c>
      <c r="D4489" s="4" t="s">
        <v>10</v>
      </c>
      <c r="E4489" s="4" t="s">
        <v>10</v>
      </c>
    </row>
    <row r="4490" spans="1:15">
      <c r="A4490" t="n">
        <v>46082</v>
      </c>
      <c r="B4490" s="17" t="n">
        <v>50</v>
      </c>
      <c r="C4490" s="7" t="n">
        <v>1</v>
      </c>
      <c r="D4490" s="7" t="n">
        <v>1526</v>
      </c>
      <c r="E4490" s="7" t="n">
        <v>500</v>
      </c>
    </row>
    <row r="4491" spans="1:15">
      <c r="A4491" t="s">
        <v>4</v>
      </c>
      <c r="B4491" s="4" t="s">
        <v>5</v>
      </c>
      <c r="C4491" s="4" t="s">
        <v>13</v>
      </c>
      <c r="D4491" s="4" t="s">
        <v>10</v>
      </c>
      <c r="E4491" s="4" t="s">
        <v>27</v>
      </c>
    </row>
    <row r="4492" spans="1:15">
      <c r="A4492" t="n">
        <v>46088</v>
      </c>
      <c r="B4492" s="40" t="n">
        <v>58</v>
      </c>
      <c r="C4492" s="7" t="n">
        <v>101</v>
      </c>
      <c r="D4492" s="7" t="n">
        <v>500</v>
      </c>
      <c r="E4492" s="7" t="n">
        <v>1</v>
      </c>
    </row>
    <row r="4493" spans="1:15">
      <c r="A4493" t="s">
        <v>4</v>
      </c>
      <c r="B4493" s="4" t="s">
        <v>5</v>
      </c>
      <c r="C4493" s="4" t="s">
        <v>13</v>
      </c>
      <c r="D4493" s="4" t="s">
        <v>10</v>
      </c>
    </row>
    <row r="4494" spans="1:15">
      <c r="A4494" t="n">
        <v>46096</v>
      </c>
      <c r="B4494" s="40" t="n">
        <v>58</v>
      </c>
      <c r="C4494" s="7" t="n">
        <v>254</v>
      </c>
      <c r="D4494" s="7" t="n">
        <v>0</v>
      </c>
    </row>
    <row r="4495" spans="1:15">
      <c r="A4495" t="s">
        <v>4</v>
      </c>
      <c r="B4495" s="4" t="s">
        <v>5</v>
      </c>
      <c r="C4495" s="4" t="s">
        <v>13</v>
      </c>
      <c r="D4495" s="4" t="s">
        <v>13</v>
      </c>
      <c r="E4495" s="4" t="s">
        <v>27</v>
      </c>
      <c r="F4495" s="4" t="s">
        <v>27</v>
      </c>
      <c r="G4495" s="4" t="s">
        <v>27</v>
      </c>
      <c r="H4495" s="4" t="s">
        <v>10</v>
      </c>
    </row>
    <row r="4496" spans="1:15">
      <c r="A4496" t="n">
        <v>46100</v>
      </c>
      <c r="B4496" s="34" t="n">
        <v>45</v>
      </c>
      <c r="C4496" s="7" t="n">
        <v>2</v>
      </c>
      <c r="D4496" s="7" t="n">
        <v>3</v>
      </c>
      <c r="E4496" s="7" t="n">
        <v>182.089996337891</v>
      </c>
      <c r="F4496" s="7" t="n">
        <v>2.89000010490417</v>
      </c>
      <c r="G4496" s="7" t="n">
        <v>-16.8899993896484</v>
      </c>
      <c r="H4496" s="7" t="n">
        <v>0</v>
      </c>
    </row>
    <row r="4497" spans="1:15">
      <c r="A4497" t="s">
        <v>4</v>
      </c>
      <c r="B4497" s="4" t="s">
        <v>5</v>
      </c>
      <c r="C4497" s="4" t="s">
        <v>13</v>
      </c>
      <c r="D4497" s="4" t="s">
        <v>13</v>
      </c>
      <c r="E4497" s="4" t="s">
        <v>27</v>
      </c>
      <c r="F4497" s="4" t="s">
        <v>27</v>
      </c>
      <c r="G4497" s="4" t="s">
        <v>27</v>
      </c>
      <c r="H4497" s="4" t="s">
        <v>10</v>
      </c>
      <c r="I4497" s="4" t="s">
        <v>13</v>
      </c>
    </row>
    <row r="4498" spans="1:15">
      <c r="A4498" t="n">
        <v>46117</v>
      </c>
      <c r="B4498" s="34" t="n">
        <v>45</v>
      </c>
      <c r="C4498" s="7" t="n">
        <v>4</v>
      </c>
      <c r="D4498" s="7" t="n">
        <v>3</v>
      </c>
      <c r="E4498" s="7" t="n">
        <v>352.649993896484</v>
      </c>
      <c r="F4498" s="7" t="n">
        <v>264.5</v>
      </c>
      <c r="G4498" s="7" t="n">
        <v>0</v>
      </c>
      <c r="H4498" s="7" t="n">
        <v>0</v>
      </c>
      <c r="I4498" s="7" t="n">
        <v>0</v>
      </c>
    </row>
    <row r="4499" spans="1:15">
      <c r="A4499" t="s">
        <v>4</v>
      </c>
      <c r="B4499" s="4" t="s">
        <v>5</v>
      </c>
      <c r="C4499" s="4" t="s">
        <v>13</v>
      </c>
      <c r="D4499" s="4" t="s">
        <v>13</v>
      </c>
      <c r="E4499" s="4" t="s">
        <v>27</v>
      </c>
      <c r="F4499" s="4" t="s">
        <v>10</v>
      </c>
    </row>
    <row r="4500" spans="1:15">
      <c r="A4500" t="n">
        <v>46135</v>
      </c>
      <c r="B4500" s="34" t="n">
        <v>45</v>
      </c>
      <c r="C4500" s="7" t="n">
        <v>5</v>
      </c>
      <c r="D4500" s="7" t="n">
        <v>3</v>
      </c>
      <c r="E4500" s="7" t="n">
        <v>10.6999998092651</v>
      </c>
      <c r="F4500" s="7" t="n">
        <v>0</v>
      </c>
    </row>
    <row r="4501" spans="1:15">
      <c r="A4501" t="s">
        <v>4</v>
      </c>
      <c r="B4501" s="4" t="s">
        <v>5</v>
      </c>
      <c r="C4501" s="4" t="s">
        <v>13</v>
      </c>
      <c r="D4501" s="4" t="s">
        <v>13</v>
      </c>
      <c r="E4501" s="4" t="s">
        <v>27</v>
      </c>
      <c r="F4501" s="4" t="s">
        <v>10</v>
      </c>
    </row>
    <row r="4502" spans="1:15">
      <c r="A4502" t="n">
        <v>46144</v>
      </c>
      <c r="B4502" s="34" t="n">
        <v>45</v>
      </c>
      <c r="C4502" s="7" t="n">
        <v>11</v>
      </c>
      <c r="D4502" s="7" t="n">
        <v>3</v>
      </c>
      <c r="E4502" s="7" t="n">
        <v>40.0999984741211</v>
      </c>
      <c r="F4502" s="7" t="n">
        <v>0</v>
      </c>
    </row>
    <row r="4503" spans="1:15">
      <c r="A4503" t="s">
        <v>4</v>
      </c>
      <c r="B4503" s="4" t="s">
        <v>5</v>
      </c>
      <c r="C4503" s="4" t="s">
        <v>13</v>
      </c>
      <c r="D4503" s="4" t="s">
        <v>13</v>
      </c>
      <c r="E4503" s="4" t="s">
        <v>27</v>
      </c>
      <c r="F4503" s="4" t="s">
        <v>27</v>
      </c>
      <c r="G4503" s="4" t="s">
        <v>27</v>
      </c>
      <c r="H4503" s="4" t="s">
        <v>10</v>
      </c>
      <c r="I4503" s="4" t="s">
        <v>13</v>
      </c>
    </row>
    <row r="4504" spans="1:15">
      <c r="A4504" t="n">
        <v>46153</v>
      </c>
      <c r="B4504" s="34" t="n">
        <v>45</v>
      </c>
      <c r="C4504" s="7" t="n">
        <v>4</v>
      </c>
      <c r="D4504" s="7" t="n">
        <v>3</v>
      </c>
      <c r="E4504" s="7" t="n">
        <v>349.290008544922</v>
      </c>
      <c r="F4504" s="7" t="n">
        <v>273.380004882813</v>
      </c>
      <c r="G4504" s="7" t="n">
        <v>0</v>
      </c>
      <c r="H4504" s="7" t="n">
        <v>6000</v>
      </c>
      <c r="I4504" s="7" t="n">
        <v>1</v>
      </c>
    </row>
    <row r="4505" spans="1:15">
      <c r="A4505" t="s">
        <v>4</v>
      </c>
      <c r="B4505" s="4" t="s">
        <v>5</v>
      </c>
      <c r="C4505" s="4" t="s">
        <v>13</v>
      </c>
      <c r="D4505" s="4" t="s">
        <v>13</v>
      </c>
      <c r="E4505" s="4" t="s">
        <v>27</v>
      </c>
      <c r="F4505" s="4" t="s">
        <v>10</v>
      </c>
    </row>
    <row r="4506" spans="1:15">
      <c r="A4506" t="n">
        <v>46171</v>
      </c>
      <c r="B4506" s="34" t="n">
        <v>45</v>
      </c>
      <c r="C4506" s="7" t="n">
        <v>5</v>
      </c>
      <c r="D4506" s="7" t="n">
        <v>3</v>
      </c>
      <c r="E4506" s="7" t="n">
        <v>10.3999996185303</v>
      </c>
      <c r="F4506" s="7" t="n">
        <v>6000</v>
      </c>
    </row>
    <row r="4507" spans="1:15">
      <c r="A4507" t="s">
        <v>4</v>
      </c>
      <c r="B4507" s="4" t="s">
        <v>5</v>
      </c>
      <c r="C4507" s="4" t="s">
        <v>13</v>
      </c>
      <c r="D4507" s="4" t="s">
        <v>10</v>
      </c>
      <c r="E4507" s="4" t="s">
        <v>10</v>
      </c>
      <c r="F4507" s="4" t="s">
        <v>9</v>
      </c>
    </row>
    <row r="4508" spans="1:15">
      <c r="A4508" t="n">
        <v>46180</v>
      </c>
      <c r="B4508" s="73" t="n">
        <v>84</v>
      </c>
      <c r="C4508" s="7" t="n">
        <v>1</v>
      </c>
      <c r="D4508" s="7" t="n">
        <v>0</v>
      </c>
      <c r="E4508" s="7" t="n">
        <v>0</v>
      </c>
      <c r="F4508" s="7" t="n">
        <v>0</v>
      </c>
    </row>
    <row r="4509" spans="1:15">
      <c r="A4509" t="s">
        <v>4</v>
      </c>
      <c r="B4509" s="4" t="s">
        <v>5</v>
      </c>
      <c r="C4509" s="4" t="s">
        <v>13</v>
      </c>
      <c r="D4509" s="4" t="s">
        <v>10</v>
      </c>
      <c r="E4509" s="4" t="s">
        <v>10</v>
      </c>
      <c r="F4509" s="4" t="s">
        <v>9</v>
      </c>
    </row>
    <row r="4510" spans="1:15">
      <c r="A4510" t="n">
        <v>46190</v>
      </c>
      <c r="B4510" s="73" t="n">
        <v>84</v>
      </c>
      <c r="C4510" s="7" t="n">
        <v>0</v>
      </c>
      <c r="D4510" s="7" t="n">
        <v>0</v>
      </c>
      <c r="E4510" s="7" t="n">
        <v>0</v>
      </c>
      <c r="F4510" s="7" t="n">
        <v>1045220557</v>
      </c>
    </row>
    <row r="4511" spans="1:15">
      <c r="A4511" t="s">
        <v>4</v>
      </c>
      <c r="B4511" s="4" t="s">
        <v>5</v>
      </c>
      <c r="C4511" s="4" t="s">
        <v>13</v>
      </c>
      <c r="D4511" s="4" t="s">
        <v>10</v>
      </c>
    </row>
    <row r="4512" spans="1:15">
      <c r="A4512" t="n">
        <v>46200</v>
      </c>
      <c r="B4512" s="40" t="n">
        <v>58</v>
      </c>
      <c r="C4512" s="7" t="n">
        <v>255</v>
      </c>
      <c r="D4512" s="7" t="n">
        <v>0</v>
      </c>
    </row>
    <row r="4513" spans="1:9">
      <c r="A4513" t="s">
        <v>4</v>
      </c>
      <c r="B4513" s="4" t="s">
        <v>5</v>
      </c>
      <c r="C4513" s="4" t="s">
        <v>10</v>
      </c>
    </row>
    <row r="4514" spans="1:9">
      <c r="A4514" t="n">
        <v>46204</v>
      </c>
      <c r="B4514" s="43" t="n">
        <v>16</v>
      </c>
      <c r="C4514" s="7" t="n">
        <v>700</v>
      </c>
    </row>
    <row r="4515" spans="1:9">
      <c r="A4515" t="s">
        <v>4</v>
      </c>
      <c r="B4515" s="4" t="s">
        <v>5</v>
      </c>
      <c r="C4515" s="4" t="s">
        <v>13</v>
      </c>
      <c r="D4515" s="4" t="s">
        <v>13</v>
      </c>
      <c r="E4515" s="4" t="s">
        <v>13</v>
      </c>
      <c r="F4515" s="4" t="s">
        <v>13</v>
      </c>
    </row>
    <row r="4516" spans="1:9">
      <c r="A4516" t="n">
        <v>46207</v>
      </c>
      <c r="B4516" s="9" t="n">
        <v>14</v>
      </c>
      <c r="C4516" s="7" t="n">
        <v>0</v>
      </c>
      <c r="D4516" s="7" t="n">
        <v>1</v>
      </c>
      <c r="E4516" s="7" t="n">
        <v>0</v>
      </c>
      <c r="F4516" s="7" t="n">
        <v>0</v>
      </c>
    </row>
    <row r="4517" spans="1:9">
      <c r="A4517" t="s">
        <v>4</v>
      </c>
      <c r="B4517" s="4" t="s">
        <v>5</v>
      </c>
      <c r="C4517" s="4" t="s">
        <v>13</v>
      </c>
      <c r="D4517" s="4" t="s">
        <v>10</v>
      </c>
      <c r="E4517" s="4" t="s">
        <v>6</v>
      </c>
    </row>
    <row r="4518" spans="1:9">
      <c r="A4518" t="n">
        <v>46212</v>
      </c>
      <c r="B4518" s="42" t="n">
        <v>51</v>
      </c>
      <c r="C4518" s="7" t="n">
        <v>4</v>
      </c>
      <c r="D4518" s="7" t="n">
        <v>1561</v>
      </c>
      <c r="E4518" s="7" t="s">
        <v>106</v>
      </c>
    </row>
    <row r="4519" spans="1:9">
      <c r="A4519" t="s">
        <v>4</v>
      </c>
      <c r="B4519" s="4" t="s">
        <v>5</v>
      </c>
      <c r="C4519" s="4" t="s">
        <v>10</v>
      </c>
    </row>
    <row r="4520" spans="1:9">
      <c r="A4520" t="n">
        <v>46225</v>
      </c>
      <c r="B4520" s="43" t="n">
        <v>16</v>
      </c>
      <c r="C4520" s="7" t="n">
        <v>0</v>
      </c>
    </row>
    <row r="4521" spans="1:9">
      <c r="A4521" t="s">
        <v>4</v>
      </c>
      <c r="B4521" s="4" t="s">
        <v>5</v>
      </c>
      <c r="C4521" s="4" t="s">
        <v>10</v>
      </c>
      <c r="D4521" s="4" t="s">
        <v>104</v>
      </c>
      <c r="E4521" s="4" t="s">
        <v>13</v>
      </c>
      <c r="F4521" s="4" t="s">
        <v>13</v>
      </c>
      <c r="G4521" s="4" t="s">
        <v>13</v>
      </c>
    </row>
    <row r="4522" spans="1:9">
      <c r="A4522" t="n">
        <v>46228</v>
      </c>
      <c r="B4522" s="44" t="n">
        <v>26</v>
      </c>
      <c r="C4522" s="7" t="n">
        <v>1561</v>
      </c>
      <c r="D4522" s="7" t="s">
        <v>477</v>
      </c>
      <c r="E4522" s="7" t="n">
        <v>8</v>
      </c>
      <c r="F4522" s="7" t="n">
        <v>2</v>
      </c>
      <c r="G4522" s="7" t="n">
        <v>0</v>
      </c>
    </row>
    <row r="4523" spans="1:9">
      <c r="A4523" t="s">
        <v>4</v>
      </c>
      <c r="B4523" s="4" t="s">
        <v>5</v>
      </c>
      <c r="C4523" s="4" t="s">
        <v>10</v>
      </c>
    </row>
    <row r="4524" spans="1:9">
      <c r="A4524" t="n">
        <v>46267</v>
      </c>
      <c r="B4524" s="43" t="n">
        <v>16</v>
      </c>
      <c r="C4524" s="7" t="n">
        <v>2000</v>
      </c>
    </row>
    <row r="4525" spans="1:9">
      <c r="A4525" t="s">
        <v>4</v>
      </c>
      <c r="B4525" s="4" t="s">
        <v>5</v>
      </c>
      <c r="C4525" s="4" t="s">
        <v>6</v>
      </c>
      <c r="D4525" s="4" t="s">
        <v>10</v>
      </c>
    </row>
    <row r="4526" spans="1:9">
      <c r="A4526" t="n">
        <v>46270</v>
      </c>
      <c r="B4526" s="77" t="n">
        <v>29</v>
      </c>
      <c r="C4526" s="7" t="s">
        <v>21</v>
      </c>
      <c r="D4526" s="7" t="n">
        <v>65533</v>
      </c>
    </row>
    <row r="4527" spans="1:9">
      <c r="A4527" t="s">
        <v>4</v>
      </c>
      <c r="B4527" s="4" t="s">
        <v>5</v>
      </c>
      <c r="C4527" s="4" t="s">
        <v>10</v>
      </c>
      <c r="D4527" s="4" t="s">
        <v>13</v>
      </c>
    </row>
    <row r="4528" spans="1:9">
      <c r="A4528" t="n">
        <v>46274</v>
      </c>
      <c r="B4528" s="46" t="n">
        <v>89</v>
      </c>
      <c r="C4528" s="7" t="n">
        <v>65533</v>
      </c>
      <c r="D4528" s="7" t="n">
        <v>0</v>
      </c>
    </row>
    <row r="4529" spans="1:7">
      <c r="A4529" t="s">
        <v>4</v>
      </c>
      <c r="B4529" s="4" t="s">
        <v>5</v>
      </c>
      <c r="C4529" s="4" t="s">
        <v>10</v>
      </c>
      <c r="D4529" s="4" t="s">
        <v>13</v>
      </c>
    </row>
    <row r="4530" spans="1:7">
      <c r="A4530" t="n">
        <v>46278</v>
      </c>
      <c r="B4530" s="81" t="n">
        <v>56</v>
      </c>
      <c r="C4530" s="7" t="n">
        <v>1561</v>
      </c>
      <c r="D4530" s="7" t="n">
        <v>0</v>
      </c>
    </row>
    <row r="4531" spans="1:7">
      <c r="A4531" t="s">
        <v>4</v>
      </c>
      <c r="B4531" s="4" t="s">
        <v>5</v>
      </c>
      <c r="C4531" s="4" t="s">
        <v>13</v>
      </c>
      <c r="D4531" s="4" t="s">
        <v>10</v>
      </c>
      <c r="E4531" s="4" t="s">
        <v>6</v>
      </c>
    </row>
    <row r="4532" spans="1:7">
      <c r="A4532" t="n">
        <v>46282</v>
      </c>
      <c r="B4532" s="42" t="n">
        <v>51</v>
      </c>
      <c r="C4532" s="7" t="n">
        <v>4</v>
      </c>
      <c r="D4532" s="7" t="n">
        <v>1562</v>
      </c>
      <c r="E4532" s="7" t="s">
        <v>106</v>
      </c>
    </row>
    <row r="4533" spans="1:7">
      <c r="A4533" t="s">
        <v>4</v>
      </c>
      <c r="B4533" s="4" t="s">
        <v>5</v>
      </c>
      <c r="C4533" s="4" t="s">
        <v>10</v>
      </c>
    </row>
    <row r="4534" spans="1:7">
      <c r="A4534" t="n">
        <v>46295</v>
      </c>
      <c r="B4534" s="43" t="n">
        <v>16</v>
      </c>
      <c r="C4534" s="7" t="n">
        <v>0</v>
      </c>
    </row>
    <row r="4535" spans="1:7">
      <c r="A4535" t="s">
        <v>4</v>
      </c>
      <c r="B4535" s="4" t="s">
        <v>5</v>
      </c>
      <c r="C4535" s="4" t="s">
        <v>10</v>
      </c>
      <c r="D4535" s="4" t="s">
        <v>104</v>
      </c>
      <c r="E4535" s="4" t="s">
        <v>13</v>
      </c>
      <c r="F4535" s="4" t="s">
        <v>13</v>
      </c>
      <c r="G4535" s="4" t="s">
        <v>13</v>
      </c>
    </row>
    <row r="4536" spans="1:7">
      <c r="A4536" t="n">
        <v>46298</v>
      </c>
      <c r="B4536" s="44" t="n">
        <v>26</v>
      </c>
      <c r="C4536" s="7" t="n">
        <v>1562</v>
      </c>
      <c r="D4536" s="7" t="s">
        <v>478</v>
      </c>
      <c r="E4536" s="7" t="n">
        <v>8</v>
      </c>
      <c r="F4536" s="7" t="n">
        <v>2</v>
      </c>
      <c r="G4536" s="7" t="n">
        <v>0</v>
      </c>
    </row>
    <row r="4537" spans="1:7">
      <c r="A4537" t="s">
        <v>4</v>
      </c>
      <c r="B4537" s="4" t="s">
        <v>5</v>
      </c>
      <c r="C4537" s="4" t="s">
        <v>10</v>
      </c>
    </row>
    <row r="4538" spans="1:7">
      <c r="A4538" t="n">
        <v>46371</v>
      </c>
      <c r="B4538" s="43" t="n">
        <v>16</v>
      </c>
      <c r="C4538" s="7" t="n">
        <v>2000</v>
      </c>
    </row>
    <row r="4539" spans="1:7">
      <c r="A4539" t="s">
        <v>4</v>
      </c>
      <c r="B4539" s="4" t="s">
        <v>5</v>
      </c>
      <c r="C4539" s="4" t="s">
        <v>6</v>
      </c>
      <c r="D4539" s="4" t="s">
        <v>10</v>
      </c>
    </row>
    <row r="4540" spans="1:7">
      <c r="A4540" t="n">
        <v>46374</v>
      </c>
      <c r="B4540" s="77" t="n">
        <v>29</v>
      </c>
      <c r="C4540" s="7" t="s">
        <v>21</v>
      </c>
      <c r="D4540" s="7" t="n">
        <v>65533</v>
      </c>
    </row>
    <row r="4541" spans="1:7">
      <c r="A4541" t="s">
        <v>4</v>
      </c>
      <c r="B4541" s="4" t="s">
        <v>5</v>
      </c>
      <c r="C4541" s="4" t="s">
        <v>10</v>
      </c>
      <c r="D4541" s="4" t="s">
        <v>13</v>
      </c>
    </row>
    <row r="4542" spans="1:7">
      <c r="A4542" t="n">
        <v>46378</v>
      </c>
      <c r="B4542" s="46" t="n">
        <v>89</v>
      </c>
      <c r="C4542" s="7" t="n">
        <v>65533</v>
      </c>
      <c r="D4542" s="7" t="n">
        <v>0</v>
      </c>
    </row>
    <row r="4543" spans="1:7">
      <c r="A4543" t="s">
        <v>4</v>
      </c>
      <c r="B4543" s="4" t="s">
        <v>5</v>
      </c>
      <c r="C4543" s="4" t="s">
        <v>10</v>
      </c>
      <c r="D4543" s="4" t="s">
        <v>13</v>
      </c>
    </row>
    <row r="4544" spans="1:7">
      <c r="A4544" t="n">
        <v>46382</v>
      </c>
      <c r="B4544" s="46" t="n">
        <v>89</v>
      </c>
      <c r="C4544" s="7" t="n">
        <v>65533</v>
      </c>
      <c r="D4544" s="7" t="n">
        <v>1</v>
      </c>
    </row>
    <row r="4545" spans="1:7">
      <c r="A4545" t="s">
        <v>4</v>
      </c>
      <c r="B4545" s="4" t="s">
        <v>5</v>
      </c>
      <c r="C4545" s="4" t="s">
        <v>10</v>
      </c>
      <c r="D4545" s="4" t="s">
        <v>13</v>
      </c>
    </row>
    <row r="4546" spans="1:7">
      <c r="A4546" t="n">
        <v>46386</v>
      </c>
      <c r="B4546" s="81" t="n">
        <v>56</v>
      </c>
      <c r="C4546" s="7" t="n">
        <v>1562</v>
      </c>
      <c r="D4546" s="7" t="n">
        <v>0</v>
      </c>
    </row>
    <row r="4547" spans="1:7">
      <c r="A4547" t="s">
        <v>4</v>
      </c>
      <c r="B4547" s="4" t="s">
        <v>5</v>
      </c>
      <c r="C4547" s="4" t="s">
        <v>9</v>
      </c>
    </row>
    <row r="4548" spans="1:7">
      <c r="A4548" t="n">
        <v>46390</v>
      </c>
      <c r="B4548" s="45" t="n">
        <v>15</v>
      </c>
      <c r="C4548" s="7" t="n">
        <v>256</v>
      </c>
    </row>
    <row r="4549" spans="1:7">
      <c r="A4549" t="s">
        <v>4</v>
      </c>
      <c r="B4549" s="4" t="s">
        <v>5</v>
      </c>
      <c r="C4549" s="4" t="s">
        <v>10</v>
      </c>
    </row>
    <row r="4550" spans="1:7">
      <c r="A4550" t="n">
        <v>46395</v>
      </c>
      <c r="B4550" s="43" t="n">
        <v>16</v>
      </c>
      <c r="C4550" s="7" t="n">
        <v>1000</v>
      </c>
    </row>
    <row r="4551" spans="1:7">
      <c r="A4551" t="s">
        <v>4</v>
      </c>
      <c r="B4551" s="4" t="s">
        <v>5</v>
      </c>
      <c r="C4551" s="4" t="s">
        <v>13</v>
      </c>
      <c r="D4551" s="4" t="s">
        <v>10</v>
      </c>
      <c r="E4551" s="4" t="s">
        <v>27</v>
      </c>
    </row>
    <row r="4552" spans="1:7">
      <c r="A4552" t="n">
        <v>46398</v>
      </c>
      <c r="B4552" s="40" t="n">
        <v>58</v>
      </c>
      <c r="C4552" s="7" t="n">
        <v>101</v>
      </c>
      <c r="D4552" s="7" t="n">
        <v>300</v>
      </c>
      <c r="E4552" s="7" t="n">
        <v>1</v>
      </c>
    </row>
    <row r="4553" spans="1:7">
      <c r="A4553" t="s">
        <v>4</v>
      </c>
      <c r="B4553" s="4" t="s">
        <v>5</v>
      </c>
      <c r="C4553" s="4" t="s">
        <v>13</v>
      </c>
      <c r="D4553" s="4" t="s">
        <v>10</v>
      </c>
    </row>
    <row r="4554" spans="1:7">
      <c r="A4554" t="n">
        <v>46406</v>
      </c>
      <c r="B4554" s="40" t="n">
        <v>58</v>
      </c>
      <c r="C4554" s="7" t="n">
        <v>254</v>
      </c>
      <c r="D4554" s="7" t="n">
        <v>0</v>
      </c>
    </row>
    <row r="4555" spans="1:7">
      <c r="A4555" t="s">
        <v>4</v>
      </c>
      <c r="B4555" s="4" t="s">
        <v>5</v>
      </c>
      <c r="C4555" s="4" t="s">
        <v>13</v>
      </c>
      <c r="D4555" s="4" t="s">
        <v>10</v>
      </c>
      <c r="E4555" s="4" t="s">
        <v>10</v>
      </c>
      <c r="F4555" s="4" t="s">
        <v>9</v>
      </c>
    </row>
    <row r="4556" spans="1:7">
      <c r="A4556" t="n">
        <v>46410</v>
      </c>
      <c r="B4556" s="73" t="n">
        <v>84</v>
      </c>
      <c r="C4556" s="7" t="n">
        <v>1</v>
      </c>
      <c r="D4556" s="7" t="n">
        <v>0</v>
      </c>
      <c r="E4556" s="7" t="n">
        <v>0</v>
      </c>
      <c r="F4556" s="7" t="n">
        <v>0</v>
      </c>
    </row>
    <row r="4557" spans="1:7">
      <c r="A4557" t="s">
        <v>4</v>
      </c>
      <c r="B4557" s="4" t="s">
        <v>5</v>
      </c>
      <c r="C4557" s="4" t="s">
        <v>13</v>
      </c>
      <c r="D4557" s="4" t="s">
        <v>10</v>
      </c>
      <c r="E4557" s="4" t="s">
        <v>10</v>
      </c>
      <c r="F4557" s="4" t="s">
        <v>9</v>
      </c>
    </row>
    <row r="4558" spans="1:7">
      <c r="A4558" t="n">
        <v>46420</v>
      </c>
      <c r="B4558" s="73" t="n">
        <v>84</v>
      </c>
      <c r="C4558" s="7" t="n">
        <v>0</v>
      </c>
      <c r="D4558" s="7" t="n">
        <v>1</v>
      </c>
      <c r="E4558" s="7" t="n">
        <v>0</v>
      </c>
      <c r="F4558" s="7" t="n">
        <v>1060320051</v>
      </c>
    </row>
    <row r="4559" spans="1:7">
      <c r="A4559" t="s">
        <v>4</v>
      </c>
      <c r="B4559" s="4" t="s">
        <v>5</v>
      </c>
      <c r="C4559" s="4" t="s">
        <v>13</v>
      </c>
      <c r="D4559" s="4" t="s">
        <v>13</v>
      </c>
      <c r="E4559" s="4" t="s">
        <v>27</v>
      </c>
      <c r="F4559" s="4" t="s">
        <v>27</v>
      </c>
      <c r="G4559" s="4" t="s">
        <v>27</v>
      </c>
      <c r="H4559" s="4" t="s">
        <v>10</v>
      </c>
    </row>
    <row r="4560" spans="1:7">
      <c r="A4560" t="n">
        <v>46430</v>
      </c>
      <c r="B4560" s="34" t="n">
        <v>45</v>
      </c>
      <c r="C4560" s="7" t="n">
        <v>2</v>
      </c>
      <c r="D4560" s="7" t="n">
        <v>3</v>
      </c>
      <c r="E4560" s="7" t="n">
        <v>-75.2600021362305</v>
      </c>
      <c r="F4560" s="7" t="n">
        <v>2.41000008583069</v>
      </c>
      <c r="G4560" s="7" t="n">
        <v>-23.7299995422363</v>
      </c>
      <c r="H4560" s="7" t="n">
        <v>0</v>
      </c>
    </row>
    <row r="4561" spans="1:8">
      <c r="A4561" t="s">
        <v>4</v>
      </c>
      <c r="B4561" s="4" t="s">
        <v>5</v>
      </c>
      <c r="C4561" s="4" t="s">
        <v>13</v>
      </c>
      <c r="D4561" s="4" t="s">
        <v>13</v>
      </c>
      <c r="E4561" s="4" t="s">
        <v>27</v>
      </c>
      <c r="F4561" s="4" t="s">
        <v>27</v>
      </c>
      <c r="G4561" s="4" t="s">
        <v>27</v>
      </c>
      <c r="H4561" s="4" t="s">
        <v>10</v>
      </c>
      <c r="I4561" s="4" t="s">
        <v>13</v>
      </c>
    </row>
    <row r="4562" spans="1:8">
      <c r="A4562" t="n">
        <v>46447</v>
      </c>
      <c r="B4562" s="34" t="n">
        <v>45</v>
      </c>
      <c r="C4562" s="7" t="n">
        <v>4</v>
      </c>
      <c r="D4562" s="7" t="n">
        <v>3</v>
      </c>
      <c r="E4562" s="7" t="n">
        <v>2.25999999046326</v>
      </c>
      <c r="F4562" s="7" t="n">
        <v>262.059997558594</v>
      </c>
      <c r="G4562" s="7" t="n">
        <v>0</v>
      </c>
      <c r="H4562" s="7" t="n">
        <v>0</v>
      </c>
      <c r="I4562" s="7" t="n">
        <v>0</v>
      </c>
    </row>
    <row r="4563" spans="1:8">
      <c r="A4563" t="s">
        <v>4</v>
      </c>
      <c r="B4563" s="4" t="s">
        <v>5</v>
      </c>
      <c r="C4563" s="4" t="s">
        <v>13</v>
      </c>
      <c r="D4563" s="4" t="s">
        <v>13</v>
      </c>
      <c r="E4563" s="4" t="s">
        <v>27</v>
      </c>
      <c r="F4563" s="4" t="s">
        <v>10</v>
      </c>
    </row>
    <row r="4564" spans="1:8">
      <c r="A4564" t="n">
        <v>46465</v>
      </c>
      <c r="B4564" s="34" t="n">
        <v>45</v>
      </c>
      <c r="C4564" s="7" t="n">
        <v>5</v>
      </c>
      <c r="D4564" s="7" t="n">
        <v>3</v>
      </c>
      <c r="E4564" s="7" t="n">
        <v>24.5</v>
      </c>
      <c r="F4564" s="7" t="n">
        <v>0</v>
      </c>
    </row>
    <row r="4565" spans="1:8">
      <c r="A4565" t="s">
        <v>4</v>
      </c>
      <c r="B4565" s="4" t="s">
        <v>5</v>
      </c>
      <c r="C4565" s="4" t="s">
        <v>13</v>
      </c>
      <c r="D4565" s="4" t="s">
        <v>13</v>
      </c>
      <c r="E4565" s="4" t="s">
        <v>27</v>
      </c>
      <c r="F4565" s="4" t="s">
        <v>10</v>
      </c>
    </row>
    <row r="4566" spans="1:8">
      <c r="A4566" t="n">
        <v>46474</v>
      </c>
      <c r="B4566" s="34" t="n">
        <v>45</v>
      </c>
      <c r="C4566" s="7" t="n">
        <v>11</v>
      </c>
      <c r="D4566" s="7" t="n">
        <v>3</v>
      </c>
      <c r="E4566" s="7" t="n">
        <v>36.7000007629395</v>
      </c>
      <c r="F4566" s="7" t="n">
        <v>0</v>
      </c>
    </row>
    <row r="4567" spans="1:8">
      <c r="A4567" t="s">
        <v>4</v>
      </c>
      <c r="B4567" s="4" t="s">
        <v>5</v>
      </c>
      <c r="C4567" s="4" t="s">
        <v>13</v>
      </c>
    </row>
    <row r="4568" spans="1:8">
      <c r="A4568" t="n">
        <v>46483</v>
      </c>
      <c r="B4568" s="70" t="n">
        <v>116</v>
      </c>
      <c r="C4568" s="7" t="n">
        <v>0</v>
      </c>
    </row>
    <row r="4569" spans="1:8">
      <c r="A4569" t="s">
        <v>4</v>
      </c>
      <c r="B4569" s="4" t="s">
        <v>5</v>
      </c>
      <c r="C4569" s="4" t="s">
        <v>13</v>
      </c>
      <c r="D4569" s="4" t="s">
        <v>10</v>
      </c>
    </row>
    <row r="4570" spans="1:8">
      <c r="A4570" t="n">
        <v>46485</v>
      </c>
      <c r="B4570" s="70" t="n">
        <v>116</v>
      </c>
      <c r="C4570" s="7" t="n">
        <v>2</v>
      </c>
      <c r="D4570" s="7" t="n">
        <v>1</v>
      </c>
    </row>
    <row r="4571" spans="1:8">
      <c r="A4571" t="s">
        <v>4</v>
      </c>
      <c r="B4571" s="4" t="s">
        <v>5</v>
      </c>
      <c r="C4571" s="4" t="s">
        <v>13</v>
      </c>
      <c r="D4571" s="4" t="s">
        <v>9</v>
      </c>
    </row>
    <row r="4572" spans="1:8">
      <c r="A4572" t="n">
        <v>46489</v>
      </c>
      <c r="B4572" s="70" t="n">
        <v>116</v>
      </c>
      <c r="C4572" s="7" t="n">
        <v>5</v>
      </c>
      <c r="D4572" s="7" t="n">
        <v>1148846080</v>
      </c>
    </row>
    <row r="4573" spans="1:8">
      <c r="A4573" t="s">
        <v>4</v>
      </c>
      <c r="B4573" s="4" t="s">
        <v>5</v>
      </c>
      <c r="C4573" s="4" t="s">
        <v>13</v>
      </c>
      <c r="D4573" s="4" t="s">
        <v>10</v>
      </c>
    </row>
    <row r="4574" spans="1:8">
      <c r="A4574" t="n">
        <v>46495</v>
      </c>
      <c r="B4574" s="70" t="n">
        <v>116</v>
      </c>
      <c r="C4574" s="7" t="n">
        <v>6</v>
      </c>
      <c r="D4574" s="7" t="n">
        <v>1</v>
      </c>
    </row>
    <row r="4575" spans="1:8">
      <c r="A4575" t="s">
        <v>4</v>
      </c>
      <c r="B4575" s="4" t="s">
        <v>5</v>
      </c>
      <c r="C4575" s="4" t="s">
        <v>10</v>
      </c>
      <c r="D4575" s="4" t="s">
        <v>6</v>
      </c>
      <c r="E4575" s="4" t="s">
        <v>13</v>
      </c>
      <c r="F4575" s="4" t="s">
        <v>13</v>
      </c>
      <c r="G4575" s="4" t="s">
        <v>13</v>
      </c>
      <c r="H4575" s="4" t="s">
        <v>13</v>
      </c>
      <c r="I4575" s="4" t="s">
        <v>13</v>
      </c>
      <c r="J4575" s="4" t="s">
        <v>27</v>
      </c>
      <c r="K4575" s="4" t="s">
        <v>27</v>
      </c>
      <c r="L4575" s="4" t="s">
        <v>27</v>
      </c>
      <c r="M4575" s="4" t="s">
        <v>27</v>
      </c>
      <c r="N4575" s="4" t="s">
        <v>13</v>
      </c>
    </row>
    <row r="4576" spans="1:8">
      <c r="A4576" t="n">
        <v>46499</v>
      </c>
      <c r="B4576" s="62" t="n">
        <v>34</v>
      </c>
      <c r="C4576" s="7" t="n">
        <v>1640</v>
      </c>
      <c r="D4576" s="7" t="s">
        <v>479</v>
      </c>
      <c r="E4576" s="7" t="n">
        <v>0</v>
      </c>
      <c r="F4576" s="7" t="n">
        <v>0</v>
      </c>
      <c r="G4576" s="7" t="n">
        <v>0</v>
      </c>
      <c r="H4576" s="7" t="n">
        <v>0</v>
      </c>
      <c r="I4576" s="7" t="n">
        <v>0</v>
      </c>
      <c r="J4576" s="7" t="n">
        <v>0</v>
      </c>
      <c r="K4576" s="7" t="n">
        <v>-1</v>
      </c>
      <c r="L4576" s="7" t="n">
        <v>-1</v>
      </c>
      <c r="M4576" s="7" t="n">
        <v>-1</v>
      </c>
      <c r="N4576" s="7" t="n">
        <v>0</v>
      </c>
    </row>
    <row r="4577" spans="1:14">
      <c r="A4577" t="s">
        <v>4</v>
      </c>
      <c r="B4577" s="4" t="s">
        <v>5</v>
      </c>
      <c r="C4577" s="4" t="s">
        <v>10</v>
      </c>
      <c r="D4577" s="4" t="s">
        <v>6</v>
      </c>
      <c r="E4577" s="4" t="s">
        <v>13</v>
      </c>
      <c r="F4577" s="4" t="s">
        <v>13</v>
      </c>
      <c r="G4577" s="4" t="s">
        <v>13</v>
      </c>
      <c r="H4577" s="4" t="s">
        <v>13</v>
      </c>
      <c r="I4577" s="4" t="s">
        <v>13</v>
      </c>
      <c r="J4577" s="4" t="s">
        <v>27</v>
      </c>
      <c r="K4577" s="4" t="s">
        <v>27</v>
      </c>
      <c r="L4577" s="4" t="s">
        <v>27</v>
      </c>
      <c r="M4577" s="4" t="s">
        <v>27</v>
      </c>
      <c r="N4577" s="4" t="s">
        <v>13</v>
      </c>
    </row>
    <row r="4578" spans="1:14">
      <c r="A4578" t="n">
        <v>46529</v>
      </c>
      <c r="B4578" s="62" t="n">
        <v>34</v>
      </c>
      <c r="C4578" s="7" t="n">
        <v>1641</v>
      </c>
      <c r="D4578" s="7" t="s">
        <v>479</v>
      </c>
      <c r="E4578" s="7" t="n">
        <v>0</v>
      </c>
      <c r="F4578" s="7" t="n">
        <v>0</v>
      </c>
      <c r="G4578" s="7" t="n">
        <v>0</v>
      </c>
      <c r="H4578" s="7" t="n">
        <v>0</v>
      </c>
      <c r="I4578" s="7" t="n">
        <v>0</v>
      </c>
      <c r="J4578" s="7" t="n">
        <v>0</v>
      </c>
      <c r="K4578" s="7" t="n">
        <v>-1</v>
      </c>
      <c r="L4578" s="7" t="n">
        <v>-1</v>
      </c>
      <c r="M4578" s="7" t="n">
        <v>-1</v>
      </c>
      <c r="N4578" s="7" t="n">
        <v>0</v>
      </c>
    </row>
    <row r="4579" spans="1:14">
      <c r="A4579" t="s">
        <v>4</v>
      </c>
      <c r="B4579" s="4" t="s">
        <v>5</v>
      </c>
      <c r="C4579" s="4" t="s">
        <v>10</v>
      </c>
      <c r="D4579" s="4" t="s">
        <v>6</v>
      </c>
      <c r="E4579" s="4" t="s">
        <v>13</v>
      </c>
      <c r="F4579" s="4" t="s">
        <v>13</v>
      </c>
      <c r="G4579" s="4" t="s">
        <v>13</v>
      </c>
      <c r="H4579" s="4" t="s">
        <v>13</v>
      </c>
      <c r="I4579" s="4" t="s">
        <v>13</v>
      </c>
      <c r="J4579" s="4" t="s">
        <v>27</v>
      </c>
      <c r="K4579" s="4" t="s">
        <v>27</v>
      </c>
      <c r="L4579" s="4" t="s">
        <v>27</v>
      </c>
      <c r="M4579" s="4" t="s">
        <v>27</v>
      </c>
      <c r="N4579" s="4" t="s">
        <v>13</v>
      </c>
    </row>
    <row r="4580" spans="1:14">
      <c r="A4580" t="n">
        <v>46559</v>
      </c>
      <c r="B4580" s="62" t="n">
        <v>34</v>
      </c>
      <c r="C4580" s="7" t="n">
        <v>1642</v>
      </c>
      <c r="D4580" s="7" t="s">
        <v>479</v>
      </c>
      <c r="E4580" s="7" t="n">
        <v>0</v>
      </c>
      <c r="F4580" s="7" t="n">
        <v>0</v>
      </c>
      <c r="G4580" s="7" t="n">
        <v>0</v>
      </c>
      <c r="H4580" s="7" t="n">
        <v>0</v>
      </c>
      <c r="I4580" s="7" t="n">
        <v>0</v>
      </c>
      <c r="J4580" s="7" t="n">
        <v>0</v>
      </c>
      <c r="K4580" s="7" t="n">
        <v>-1</v>
      </c>
      <c r="L4580" s="7" t="n">
        <v>-1</v>
      </c>
      <c r="M4580" s="7" t="n">
        <v>-1</v>
      </c>
      <c r="N4580" s="7" t="n">
        <v>0</v>
      </c>
    </row>
    <row r="4581" spans="1:14">
      <c r="A4581" t="s">
        <v>4</v>
      </c>
      <c r="B4581" s="4" t="s">
        <v>5</v>
      </c>
      <c r="C4581" s="4" t="s">
        <v>10</v>
      </c>
      <c r="D4581" s="4" t="s">
        <v>27</v>
      </c>
      <c r="E4581" s="4" t="s">
        <v>27</v>
      </c>
      <c r="F4581" s="4" t="s">
        <v>13</v>
      </c>
    </row>
    <row r="4582" spans="1:14">
      <c r="A4582" t="n">
        <v>46589</v>
      </c>
      <c r="B4582" s="75" t="n">
        <v>52</v>
      </c>
      <c r="C4582" s="7" t="n">
        <v>1640</v>
      </c>
      <c r="D4582" s="7" t="n">
        <v>288.5</v>
      </c>
      <c r="E4582" s="7" t="n">
        <v>0</v>
      </c>
      <c r="F4582" s="7" t="n">
        <v>0</v>
      </c>
    </row>
    <row r="4583" spans="1:14">
      <c r="A4583" t="s">
        <v>4</v>
      </c>
      <c r="B4583" s="4" t="s">
        <v>5</v>
      </c>
      <c r="C4583" s="4" t="s">
        <v>10</v>
      </c>
      <c r="D4583" s="4" t="s">
        <v>27</v>
      </c>
      <c r="E4583" s="4" t="s">
        <v>27</v>
      </c>
      <c r="F4583" s="4" t="s">
        <v>13</v>
      </c>
    </row>
    <row r="4584" spans="1:14">
      <c r="A4584" t="n">
        <v>46601</v>
      </c>
      <c r="B4584" s="75" t="n">
        <v>52</v>
      </c>
      <c r="C4584" s="7" t="n">
        <v>1641</v>
      </c>
      <c r="D4584" s="7" t="n">
        <v>234.300003051758</v>
      </c>
      <c r="E4584" s="7" t="n">
        <v>0</v>
      </c>
      <c r="F4584" s="7" t="n">
        <v>0</v>
      </c>
    </row>
    <row r="4585" spans="1:14">
      <c r="A4585" t="s">
        <v>4</v>
      </c>
      <c r="B4585" s="4" t="s">
        <v>5</v>
      </c>
      <c r="C4585" s="4" t="s">
        <v>10</v>
      </c>
      <c r="D4585" s="4" t="s">
        <v>27</v>
      </c>
      <c r="E4585" s="4" t="s">
        <v>27</v>
      </c>
      <c r="F4585" s="4" t="s">
        <v>13</v>
      </c>
    </row>
    <row r="4586" spans="1:14">
      <c r="A4586" t="n">
        <v>46613</v>
      </c>
      <c r="B4586" s="75" t="n">
        <v>52</v>
      </c>
      <c r="C4586" s="7" t="n">
        <v>1642</v>
      </c>
      <c r="D4586" s="7" t="n">
        <v>331.100006103516</v>
      </c>
      <c r="E4586" s="7" t="n">
        <v>0</v>
      </c>
      <c r="F4586" s="7" t="n">
        <v>0</v>
      </c>
    </row>
    <row r="4587" spans="1:14">
      <c r="A4587" t="s">
        <v>4</v>
      </c>
      <c r="B4587" s="4" t="s">
        <v>5</v>
      </c>
      <c r="C4587" s="4" t="s">
        <v>10</v>
      </c>
      <c r="D4587" s="4" t="s">
        <v>13</v>
      </c>
      <c r="E4587" s="4" t="s">
        <v>13</v>
      </c>
      <c r="F4587" s="4" t="s">
        <v>6</v>
      </c>
    </row>
    <row r="4588" spans="1:14">
      <c r="A4588" t="n">
        <v>46625</v>
      </c>
      <c r="B4588" s="18" t="n">
        <v>20</v>
      </c>
      <c r="C4588" s="7" t="n">
        <v>1640</v>
      </c>
      <c r="D4588" s="7" t="n">
        <v>2</v>
      </c>
      <c r="E4588" s="7" t="n">
        <v>11</v>
      </c>
      <c r="F4588" s="7" t="s">
        <v>480</v>
      </c>
    </row>
    <row r="4589" spans="1:14">
      <c r="A4589" t="s">
        <v>4</v>
      </c>
      <c r="B4589" s="4" t="s">
        <v>5</v>
      </c>
      <c r="C4589" s="4" t="s">
        <v>10</v>
      </c>
      <c r="D4589" s="4" t="s">
        <v>13</v>
      </c>
      <c r="E4589" s="4" t="s">
        <v>13</v>
      </c>
      <c r="F4589" s="4" t="s">
        <v>6</v>
      </c>
    </row>
    <row r="4590" spans="1:14">
      <c r="A4590" t="n">
        <v>46655</v>
      </c>
      <c r="B4590" s="18" t="n">
        <v>20</v>
      </c>
      <c r="C4590" s="7" t="n">
        <v>1641</v>
      </c>
      <c r="D4590" s="7" t="n">
        <v>2</v>
      </c>
      <c r="E4590" s="7" t="n">
        <v>11</v>
      </c>
      <c r="F4590" s="7" t="s">
        <v>481</v>
      </c>
    </row>
    <row r="4591" spans="1:14">
      <c r="A4591" t="s">
        <v>4</v>
      </c>
      <c r="B4591" s="4" t="s">
        <v>5</v>
      </c>
      <c r="C4591" s="4" t="s">
        <v>10</v>
      </c>
      <c r="D4591" s="4" t="s">
        <v>13</v>
      </c>
      <c r="E4591" s="4" t="s">
        <v>13</v>
      </c>
      <c r="F4591" s="4" t="s">
        <v>6</v>
      </c>
    </row>
    <row r="4592" spans="1:14">
      <c r="A4592" t="n">
        <v>46685</v>
      </c>
      <c r="B4592" s="18" t="n">
        <v>20</v>
      </c>
      <c r="C4592" s="7" t="n">
        <v>1642</v>
      </c>
      <c r="D4592" s="7" t="n">
        <v>2</v>
      </c>
      <c r="E4592" s="7" t="n">
        <v>11</v>
      </c>
      <c r="F4592" s="7" t="s">
        <v>482</v>
      </c>
    </row>
    <row r="4593" spans="1:14">
      <c r="A4593" t="s">
        <v>4</v>
      </c>
      <c r="B4593" s="4" t="s">
        <v>5</v>
      </c>
      <c r="C4593" s="4" t="s">
        <v>13</v>
      </c>
      <c r="D4593" s="4" t="s">
        <v>10</v>
      </c>
      <c r="E4593" s="4" t="s">
        <v>27</v>
      </c>
      <c r="F4593" s="4" t="s">
        <v>10</v>
      </c>
      <c r="G4593" s="4" t="s">
        <v>9</v>
      </c>
      <c r="H4593" s="4" t="s">
        <v>9</v>
      </c>
      <c r="I4593" s="4" t="s">
        <v>10</v>
      </c>
      <c r="J4593" s="4" t="s">
        <v>10</v>
      </c>
      <c r="K4593" s="4" t="s">
        <v>9</v>
      </c>
      <c r="L4593" s="4" t="s">
        <v>9</v>
      </c>
      <c r="M4593" s="4" t="s">
        <v>9</v>
      </c>
      <c r="N4593" s="4" t="s">
        <v>9</v>
      </c>
      <c r="O4593" s="4" t="s">
        <v>6</v>
      </c>
    </row>
    <row r="4594" spans="1:14">
      <c r="A4594" t="n">
        <v>46715</v>
      </c>
      <c r="B4594" s="17" t="n">
        <v>50</v>
      </c>
      <c r="C4594" s="7" t="n">
        <v>0</v>
      </c>
      <c r="D4594" s="7" t="n">
        <v>1526</v>
      </c>
      <c r="E4594" s="7" t="n">
        <v>1</v>
      </c>
      <c r="F4594" s="7" t="n">
        <v>0</v>
      </c>
      <c r="G4594" s="7" t="n">
        <v>0</v>
      </c>
      <c r="H4594" s="7" t="n">
        <v>0</v>
      </c>
      <c r="I4594" s="7" t="n">
        <v>1</v>
      </c>
      <c r="J4594" s="7" t="n">
        <v>1641</v>
      </c>
      <c r="K4594" s="7" t="n">
        <v>0</v>
      </c>
      <c r="L4594" s="7" t="n">
        <v>0</v>
      </c>
      <c r="M4594" s="7" t="n">
        <v>0</v>
      </c>
      <c r="N4594" s="7" t="n">
        <v>1133903872</v>
      </c>
      <c r="O4594" s="7" t="s">
        <v>21</v>
      </c>
    </row>
    <row r="4595" spans="1:14">
      <c r="A4595" t="s">
        <v>4</v>
      </c>
      <c r="B4595" s="4" t="s">
        <v>5</v>
      </c>
      <c r="C4595" s="4" t="s">
        <v>13</v>
      </c>
      <c r="D4595" s="4" t="s">
        <v>10</v>
      </c>
      <c r="E4595" s="4" t="s">
        <v>27</v>
      </c>
      <c r="F4595" s="4" t="s">
        <v>10</v>
      </c>
      <c r="G4595" s="4" t="s">
        <v>9</v>
      </c>
      <c r="H4595" s="4" t="s">
        <v>9</v>
      </c>
      <c r="I4595" s="4" t="s">
        <v>10</v>
      </c>
      <c r="J4595" s="4" t="s">
        <v>10</v>
      </c>
      <c r="K4595" s="4" t="s">
        <v>9</v>
      </c>
      <c r="L4595" s="4" t="s">
        <v>9</v>
      </c>
      <c r="M4595" s="4" t="s">
        <v>9</v>
      </c>
      <c r="N4595" s="4" t="s">
        <v>9</v>
      </c>
      <c r="O4595" s="4" t="s">
        <v>6</v>
      </c>
    </row>
    <row r="4596" spans="1:14">
      <c r="A4596" t="n">
        <v>46754</v>
      </c>
      <c r="B4596" s="17" t="n">
        <v>50</v>
      </c>
      <c r="C4596" s="7" t="n">
        <v>0</v>
      </c>
      <c r="D4596" s="7" t="n">
        <v>5318</v>
      </c>
      <c r="E4596" s="7" t="n">
        <v>0.800000011920929</v>
      </c>
      <c r="F4596" s="7" t="n">
        <v>500</v>
      </c>
      <c r="G4596" s="7" t="n">
        <v>0</v>
      </c>
      <c r="H4596" s="7" t="n">
        <v>-1069547520</v>
      </c>
      <c r="I4596" s="7" t="n">
        <v>1</v>
      </c>
      <c r="J4596" s="7" t="n">
        <v>1641</v>
      </c>
      <c r="K4596" s="7" t="n">
        <v>0</v>
      </c>
      <c r="L4596" s="7" t="n">
        <v>0</v>
      </c>
      <c r="M4596" s="7" t="n">
        <v>0</v>
      </c>
      <c r="N4596" s="7" t="n">
        <v>1133903872</v>
      </c>
      <c r="O4596" s="7" t="s">
        <v>21</v>
      </c>
    </row>
    <row r="4597" spans="1:14">
      <c r="A4597" t="s">
        <v>4</v>
      </c>
      <c r="B4597" s="4" t="s">
        <v>5</v>
      </c>
      <c r="C4597" s="4" t="s">
        <v>13</v>
      </c>
      <c r="D4597" s="4" t="s">
        <v>13</v>
      </c>
      <c r="E4597" s="4" t="s">
        <v>27</v>
      </c>
      <c r="F4597" s="4" t="s">
        <v>27</v>
      </c>
      <c r="G4597" s="4" t="s">
        <v>27</v>
      </c>
      <c r="H4597" s="4" t="s">
        <v>10</v>
      </c>
    </row>
    <row r="4598" spans="1:14">
      <c r="A4598" t="n">
        <v>46793</v>
      </c>
      <c r="B4598" s="34" t="n">
        <v>45</v>
      </c>
      <c r="C4598" s="7" t="n">
        <v>2</v>
      </c>
      <c r="D4598" s="7" t="n">
        <v>3</v>
      </c>
      <c r="E4598" s="7" t="n">
        <v>-51.6199989318848</v>
      </c>
      <c r="F4598" s="7" t="n">
        <v>-0.75</v>
      </c>
      <c r="G4598" s="7" t="n">
        <v>-20.2000007629395</v>
      </c>
      <c r="H4598" s="7" t="n">
        <v>6300</v>
      </c>
    </row>
    <row r="4599" spans="1:14">
      <c r="A4599" t="s">
        <v>4</v>
      </c>
      <c r="B4599" s="4" t="s">
        <v>5</v>
      </c>
      <c r="C4599" s="4" t="s">
        <v>13</v>
      </c>
      <c r="D4599" s="4" t="s">
        <v>13</v>
      </c>
      <c r="E4599" s="4" t="s">
        <v>27</v>
      </c>
      <c r="F4599" s="4" t="s">
        <v>27</v>
      </c>
      <c r="G4599" s="4" t="s">
        <v>27</v>
      </c>
      <c r="H4599" s="4" t="s">
        <v>10</v>
      </c>
      <c r="I4599" s="4" t="s">
        <v>13</v>
      </c>
    </row>
    <row r="4600" spans="1:14">
      <c r="A4600" t="n">
        <v>46810</v>
      </c>
      <c r="B4600" s="34" t="n">
        <v>45</v>
      </c>
      <c r="C4600" s="7" t="n">
        <v>4</v>
      </c>
      <c r="D4600" s="7" t="n">
        <v>3</v>
      </c>
      <c r="E4600" s="7" t="n">
        <v>5.71999979019165</v>
      </c>
      <c r="F4600" s="7" t="n">
        <v>159.789993286133</v>
      </c>
      <c r="G4600" s="7" t="n">
        <v>0</v>
      </c>
      <c r="H4600" s="7" t="n">
        <v>6300</v>
      </c>
      <c r="I4600" s="7" t="n">
        <v>1</v>
      </c>
    </row>
    <row r="4601" spans="1:14">
      <c r="A4601" t="s">
        <v>4</v>
      </c>
      <c r="B4601" s="4" t="s">
        <v>5</v>
      </c>
      <c r="C4601" s="4" t="s">
        <v>13</v>
      </c>
      <c r="D4601" s="4" t="s">
        <v>13</v>
      </c>
      <c r="E4601" s="4" t="s">
        <v>27</v>
      </c>
      <c r="F4601" s="4" t="s">
        <v>10</v>
      </c>
    </row>
    <row r="4602" spans="1:14">
      <c r="A4602" t="n">
        <v>46828</v>
      </c>
      <c r="B4602" s="34" t="n">
        <v>45</v>
      </c>
      <c r="C4602" s="7" t="n">
        <v>5</v>
      </c>
      <c r="D4602" s="7" t="n">
        <v>3</v>
      </c>
      <c r="E4602" s="7" t="n">
        <v>33</v>
      </c>
      <c r="F4602" s="7" t="n">
        <v>6300</v>
      </c>
    </row>
    <row r="4603" spans="1:14">
      <c r="A4603" t="s">
        <v>4</v>
      </c>
      <c r="B4603" s="4" t="s">
        <v>5</v>
      </c>
      <c r="C4603" s="4" t="s">
        <v>13</v>
      </c>
      <c r="D4603" s="4" t="s">
        <v>13</v>
      </c>
      <c r="E4603" s="4" t="s">
        <v>27</v>
      </c>
      <c r="F4603" s="4" t="s">
        <v>10</v>
      </c>
    </row>
    <row r="4604" spans="1:14">
      <c r="A4604" t="n">
        <v>46837</v>
      </c>
      <c r="B4604" s="34" t="n">
        <v>45</v>
      </c>
      <c r="C4604" s="7" t="n">
        <v>11</v>
      </c>
      <c r="D4604" s="7" t="n">
        <v>3</v>
      </c>
      <c r="E4604" s="7" t="n">
        <v>36.7000007629395</v>
      </c>
      <c r="F4604" s="7" t="n">
        <v>6300</v>
      </c>
    </row>
    <row r="4605" spans="1:14">
      <c r="A4605" t="s">
        <v>4</v>
      </c>
      <c r="B4605" s="4" t="s">
        <v>5</v>
      </c>
      <c r="C4605" s="4" t="s">
        <v>13</v>
      </c>
      <c r="D4605" s="4" t="s">
        <v>10</v>
      </c>
    </row>
    <row r="4606" spans="1:14">
      <c r="A4606" t="n">
        <v>46846</v>
      </c>
      <c r="B4606" s="40" t="n">
        <v>58</v>
      </c>
      <c r="C4606" s="7" t="n">
        <v>255</v>
      </c>
      <c r="D4606" s="7" t="n">
        <v>0</v>
      </c>
    </row>
    <row r="4607" spans="1:14">
      <c r="A4607" t="s">
        <v>4</v>
      </c>
      <c r="B4607" s="4" t="s">
        <v>5</v>
      </c>
      <c r="C4607" s="4" t="s">
        <v>10</v>
      </c>
    </row>
    <row r="4608" spans="1:14">
      <c r="A4608" t="n">
        <v>46850</v>
      </c>
      <c r="B4608" s="43" t="n">
        <v>16</v>
      </c>
      <c r="C4608" s="7" t="n">
        <v>2500</v>
      </c>
    </row>
    <row r="4609" spans="1:15">
      <c r="A4609" t="s">
        <v>4</v>
      </c>
      <c r="B4609" s="4" t="s">
        <v>5</v>
      </c>
      <c r="C4609" s="4" t="s">
        <v>13</v>
      </c>
      <c r="D4609" s="4" t="s">
        <v>10</v>
      </c>
      <c r="E4609" s="4" t="s">
        <v>10</v>
      </c>
      <c r="F4609" s="4" t="s">
        <v>13</v>
      </c>
    </row>
    <row r="4610" spans="1:15">
      <c r="A4610" t="n">
        <v>46853</v>
      </c>
      <c r="B4610" s="36" t="n">
        <v>25</v>
      </c>
      <c r="C4610" s="7" t="n">
        <v>1</v>
      </c>
      <c r="D4610" s="7" t="n">
        <v>600</v>
      </c>
      <c r="E4610" s="7" t="n">
        <v>100</v>
      </c>
      <c r="F4610" s="7" t="n">
        <v>5</v>
      </c>
    </row>
    <row r="4611" spans="1:15">
      <c r="A4611" t="s">
        <v>4</v>
      </c>
      <c r="B4611" s="4" t="s">
        <v>5</v>
      </c>
      <c r="C4611" s="4" t="s">
        <v>6</v>
      </c>
      <c r="D4611" s="4" t="s">
        <v>10</v>
      </c>
    </row>
    <row r="4612" spans="1:15">
      <c r="A4612" t="n">
        <v>46860</v>
      </c>
      <c r="B4612" s="77" t="n">
        <v>29</v>
      </c>
      <c r="C4612" s="7" t="s">
        <v>483</v>
      </c>
      <c r="D4612" s="7" t="n">
        <v>65533</v>
      </c>
    </row>
    <row r="4613" spans="1:15">
      <c r="A4613" t="s">
        <v>4</v>
      </c>
      <c r="B4613" s="4" t="s">
        <v>5</v>
      </c>
      <c r="C4613" s="4" t="s">
        <v>13</v>
      </c>
      <c r="D4613" s="4" t="s">
        <v>10</v>
      </c>
      <c r="E4613" s="4" t="s">
        <v>6</v>
      </c>
    </row>
    <row r="4614" spans="1:15">
      <c r="A4614" t="n">
        <v>46884</v>
      </c>
      <c r="B4614" s="42" t="n">
        <v>51</v>
      </c>
      <c r="C4614" s="7" t="n">
        <v>4</v>
      </c>
      <c r="D4614" s="7" t="n">
        <v>1641</v>
      </c>
      <c r="E4614" s="7" t="s">
        <v>106</v>
      </c>
    </row>
    <row r="4615" spans="1:15">
      <c r="A4615" t="s">
        <v>4</v>
      </c>
      <c r="B4615" s="4" t="s">
        <v>5</v>
      </c>
      <c r="C4615" s="4" t="s">
        <v>10</v>
      </c>
    </row>
    <row r="4616" spans="1:15">
      <c r="A4616" t="n">
        <v>46897</v>
      </c>
      <c r="B4616" s="43" t="n">
        <v>16</v>
      </c>
      <c r="C4616" s="7" t="n">
        <v>0</v>
      </c>
    </row>
    <row r="4617" spans="1:15">
      <c r="A4617" t="s">
        <v>4</v>
      </c>
      <c r="B4617" s="4" t="s">
        <v>5</v>
      </c>
      <c r="C4617" s="4" t="s">
        <v>10</v>
      </c>
      <c r="D4617" s="4" t="s">
        <v>104</v>
      </c>
      <c r="E4617" s="4" t="s">
        <v>13</v>
      </c>
      <c r="F4617" s="4" t="s">
        <v>13</v>
      </c>
      <c r="G4617" s="4" t="s">
        <v>13</v>
      </c>
    </row>
    <row r="4618" spans="1:15">
      <c r="A4618" t="n">
        <v>46900</v>
      </c>
      <c r="B4618" s="44" t="n">
        <v>26</v>
      </c>
      <c r="C4618" s="7" t="n">
        <v>1641</v>
      </c>
      <c r="D4618" s="7" t="s">
        <v>484</v>
      </c>
      <c r="E4618" s="7" t="n">
        <v>8</v>
      </c>
      <c r="F4618" s="7" t="n">
        <v>2</v>
      </c>
      <c r="G4618" s="7" t="n">
        <v>0</v>
      </c>
    </row>
    <row r="4619" spans="1:15">
      <c r="A4619" t="s">
        <v>4</v>
      </c>
      <c r="B4619" s="4" t="s">
        <v>5</v>
      </c>
      <c r="C4619" s="4" t="s">
        <v>10</v>
      </c>
    </row>
    <row r="4620" spans="1:15">
      <c r="A4620" t="n">
        <v>46969</v>
      </c>
      <c r="B4620" s="43" t="n">
        <v>16</v>
      </c>
      <c r="C4620" s="7" t="n">
        <v>1000</v>
      </c>
    </row>
    <row r="4621" spans="1:15">
      <c r="A4621" t="s">
        <v>4</v>
      </c>
      <c r="B4621" s="4" t="s">
        <v>5</v>
      </c>
      <c r="C4621" s="4" t="s">
        <v>13</v>
      </c>
      <c r="D4621" s="4" t="s">
        <v>10</v>
      </c>
      <c r="E4621" s="4" t="s">
        <v>27</v>
      </c>
      <c r="F4621" s="4" t="s">
        <v>10</v>
      </c>
      <c r="G4621" s="4" t="s">
        <v>9</v>
      </c>
      <c r="H4621" s="4" t="s">
        <v>9</v>
      </c>
      <c r="I4621" s="4" t="s">
        <v>10</v>
      </c>
      <c r="J4621" s="4" t="s">
        <v>10</v>
      </c>
      <c r="K4621" s="4" t="s">
        <v>9</v>
      </c>
      <c r="L4621" s="4" t="s">
        <v>9</v>
      </c>
      <c r="M4621" s="4" t="s">
        <v>9</v>
      </c>
      <c r="N4621" s="4" t="s">
        <v>9</v>
      </c>
      <c r="O4621" s="4" t="s">
        <v>6</v>
      </c>
    </row>
    <row r="4622" spans="1:15">
      <c r="A4622" t="n">
        <v>46972</v>
      </c>
      <c r="B4622" s="17" t="n">
        <v>50</v>
      </c>
      <c r="C4622" s="7" t="n">
        <v>0</v>
      </c>
      <c r="D4622" s="7" t="n">
        <v>5318</v>
      </c>
      <c r="E4622" s="7" t="n">
        <v>0.800000011920929</v>
      </c>
      <c r="F4622" s="7" t="n">
        <v>500</v>
      </c>
      <c r="G4622" s="7" t="n">
        <v>0</v>
      </c>
      <c r="H4622" s="7" t="n">
        <v>-1069547520</v>
      </c>
      <c r="I4622" s="7" t="n">
        <v>1</v>
      </c>
      <c r="J4622" s="7" t="n">
        <v>1641</v>
      </c>
      <c r="K4622" s="7" t="n">
        <v>0</v>
      </c>
      <c r="L4622" s="7" t="n">
        <v>0</v>
      </c>
      <c r="M4622" s="7" t="n">
        <v>0</v>
      </c>
      <c r="N4622" s="7" t="n">
        <v>1133903872</v>
      </c>
      <c r="O4622" s="7" t="s">
        <v>21</v>
      </c>
    </row>
    <row r="4623" spans="1:15">
      <c r="A4623" t="s">
        <v>4</v>
      </c>
      <c r="B4623" s="4" t="s">
        <v>5</v>
      </c>
      <c r="C4623" s="4" t="s">
        <v>10</v>
      </c>
    </row>
    <row r="4624" spans="1:15">
      <c r="A4624" t="n">
        <v>47011</v>
      </c>
      <c r="B4624" s="43" t="n">
        <v>16</v>
      </c>
      <c r="C4624" s="7" t="n">
        <v>1000</v>
      </c>
    </row>
    <row r="4625" spans="1:15">
      <c r="A4625" t="s">
        <v>4</v>
      </c>
      <c r="B4625" s="4" t="s">
        <v>5</v>
      </c>
      <c r="C4625" s="4" t="s">
        <v>6</v>
      </c>
      <c r="D4625" s="4" t="s">
        <v>10</v>
      </c>
    </row>
    <row r="4626" spans="1:15">
      <c r="A4626" t="n">
        <v>47014</v>
      </c>
      <c r="B4626" s="77" t="n">
        <v>29</v>
      </c>
      <c r="C4626" s="7" t="s">
        <v>21</v>
      </c>
      <c r="D4626" s="7" t="n">
        <v>65533</v>
      </c>
    </row>
    <row r="4627" spans="1:15">
      <c r="A4627" t="s">
        <v>4</v>
      </c>
      <c r="B4627" s="4" t="s">
        <v>5</v>
      </c>
      <c r="C4627" s="4" t="s">
        <v>10</v>
      </c>
      <c r="D4627" s="4" t="s">
        <v>13</v>
      </c>
    </row>
    <row r="4628" spans="1:15">
      <c r="A4628" t="n">
        <v>47018</v>
      </c>
      <c r="B4628" s="46" t="n">
        <v>89</v>
      </c>
      <c r="C4628" s="7" t="n">
        <v>65533</v>
      </c>
      <c r="D4628" s="7" t="n">
        <v>0</v>
      </c>
    </row>
    <row r="4629" spans="1:15">
      <c r="A4629" t="s">
        <v>4</v>
      </c>
      <c r="B4629" s="4" t="s">
        <v>5</v>
      </c>
      <c r="C4629" s="4" t="s">
        <v>10</v>
      </c>
      <c r="D4629" s="4" t="s">
        <v>13</v>
      </c>
    </row>
    <row r="4630" spans="1:15">
      <c r="A4630" t="n">
        <v>47022</v>
      </c>
      <c r="B4630" s="46" t="n">
        <v>89</v>
      </c>
      <c r="C4630" s="7" t="n">
        <v>65533</v>
      </c>
      <c r="D4630" s="7" t="n">
        <v>1</v>
      </c>
    </row>
    <row r="4631" spans="1:15">
      <c r="A4631" t="s">
        <v>4</v>
      </c>
      <c r="B4631" s="4" t="s">
        <v>5</v>
      </c>
      <c r="C4631" s="4" t="s">
        <v>9</v>
      </c>
    </row>
    <row r="4632" spans="1:15">
      <c r="A4632" t="n">
        <v>47026</v>
      </c>
      <c r="B4632" s="45" t="n">
        <v>15</v>
      </c>
      <c r="C4632" s="7" t="n">
        <v>256</v>
      </c>
    </row>
    <row r="4633" spans="1:15">
      <c r="A4633" t="s">
        <v>4</v>
      </c>
      <c r="B4633" s="4" t="s">
        <v>5</v>
      </c>
      <c r="C4633" s="4" t="s">
        <v>13</v>
      </c>
      <c r="D4633" s="4" t="s">
        <v>10</v>
      </c>
      <c r="E4633" s="4" t="s">
        <v>10</v>
      </c>
      <c r="F4633" s="4" t="s">
        <v>13</v>
      </c>
    </row>
    <row r="4634" spans="1:15">
      <c r="A4634" t="n">
        <v>47031</v>
      </c>
      <c r="B4634" s="36" t="n">
        <v>25</v>
      </c>
      <c r="C4634" s="7" t="n">
        <v>1</v>
      </c>
      <c r="D4634" s="7" t="n">
        <v>800</v>
      </c>
      <c r="E4634" s="7" t="n">
        <v>150</v>
      </c>
      <c r="F4634" s="7" t="n">
        <v>5</v>
      </c>
    </row>
    <row r="4635" spans="1:15">
      <c r="A4635" t="s">
        <v>4</v>
      </c>
      <c r="B4635" s="4" t="s">
        <v>5</v>
      </c>
      <c r="C4635" s="4" t="s">
        <v>6</v>
      </c>
      <c r="D4635" s="4" t="s">
        <v>10</v>
      </c>
    </row>
    <row r="4636" spans="1:15">
      <c r="A4636" t="n">
        <v>47038</v>
      </c>
      <c r="B4636" s="77" t="n">
        <v>29</v>
      </c>
      <c r="C4636" s="7" t="s">
        <v>485</v>
      </c>
      <c r="D4636" s="7" t="n">
        <v>65533</v>
      </c>
    </row>
    <row r="4637" spans="1:15">
      <c r="A4637" t="s">
        <v>4</v>
      </c>
      <c r="B4637" s="4" t="s">
        <v>5</v>
      </c>
      <c r="C4637" s="4" t="s">
        <v>13</v>
      </c>
      <c r="D4637" s="4" t="s">
        <v>10</v>
      </c>
      <c r="E4637" s="4" t="s">
        <v>6</v>
      </c>
    </row>
    <row r="4638" spans="1:15">
      <c r="A4638" t="n">
        <v>47068</v>
      </c>
      <c r="B4638" s="42" t="n">
        <v>51</v>
      </c>
      <c r="C4638" s="7" t="n">
        <v>4</v>
      </c>
      <c r="D4638" s="7" t="n">
        <v>1640</v>
      </c>
      <c r="E4638" s="7" t="s">
        <v>106</v>
      </c>
    </row>
    <row r="4639" spans="1:15">
      <c r="A4639" t="s">
        <v>4</v>
      </c>
      <c r="B4639" s="4" t="s">
        <v>5</v>
      </c>
      <c r="C4639" s="4" t="s">
        <v>10</v>
      </c>
    </row>
    <row r="4640" spans="1:15">
      <c r="A4640" t="n">
        <v>47081</v>
      </c>
      <c r="B4640" s="43" t="n">
        <v>16</v>
      </c>
      <c r="C4640" s="7" t="n">
        <v>0</v>
      </c>
    </row>
    <row r="4641" spans="1:6">
      <c r="A4641" t="s">
        <v>4</v>
      </c>
      <c r="B4641" s="4" t="s">
        <v>5</v>
      </c>
      <c r="C4641" s="4" t="s">
        <v>10</v>
      </c>
      <c r="D4641" s="4" t="s">
        <v>104</v>
      </c>
      <c r="E4641" s="4" t="s">
        <v>13</v>
      </c>
      <c r="F4641" s="4" t="s">
        <v>13</v>
      </c>
      <c r="G4641" s="4" t="s">
        <v>13</v>
      </c>
    </row>
    <row r="4642" spans="1:6">
      <c r="A4642" t="n">
        <v>47084</v>
      </c>
      <c r="B4642" s="44" t="n">
        <v>26</v>
      </c>
      <c r="C4642" s="7" t="n">
        <v>1640</v>
      </c>
      <c r="D4642" s="7" t="s">
        <v>486</v>
      </c>
      <c r="E4642" s="7" t="n">
        <v>8</v>
      </c>
      <c r="F4642" s="7" t="n">
        <v>2</v>
      </c>
      <c r="G4642" s="7" t="n">
        <v>0</v>
      </c>
    </row>
    <row r="4643" spans="1:6">
      <c r="A4643" t="s">
        <v>4</v>
      </c>
      <c r="B4643" s="4" t="s">
        <v>5</v>
      </c>
      <c r="C4643" s="4" t="s">
        <v>10</v>
      </c>
    </row>
    <row r="4644" spans="1:6">
      <c r="A4644" t="n">
        <v>47146</v>
      </c>
      <c r="B4644" s="43" t="n">
        <v>16</v>
      </c>
      <c r="C4644" s="7" t="n">
        <v>2000</v>
      </c>
    </row>
    <row r="4645" spans="1:6">
      <c r="A4645" t="s">
        <v>4</v>
      </c>
      <c r="B4645" s="4" t="s">
        <v>5</v>
      </c>
      <c r="C4645" s="4" t="s">
        <v>6</v>
      </c>
      <c r="D4645" s="4" t="s">
        <v>10</v>
      </c>
    </row>
    <row r="4646" spans="1:6">
      <c r="A4646" t="n">
        <v>47149</v>
      </c>
      <c r="B4646" s="77" t="n">
        <v>29</v>
      </c>
      <c r="C4646" s="7" t="s">
        <v>21</v>
      </c>
      <c r="D4646" s="7" t="n">
        <v>65533</v>
      </c>
    </row>
    <row r="4647" spans="1:6">
      <c r="A4647" t="s">
        <v>4</v>
      </c>
      <c r="B4647" s="4" t="s">
        <v>5</v>
      </c>
      <c r="C4647" s="4" t="s">
        <v>10</v>
      </c>
      <c r="D4647" s="4" t="s">
        <v>13</v>
      </c>
    </row>
    <row r="4648" spans="1:6">
      <c r="A4648" t="n">
        <v>47153</v>
      </c>
      <c r="B4648" s="46" t="n">
        <v>89</v>
      </c>
      <c r="C4648" s="7" t="n">
        <v>65533</v>
      </c>
      <c r="D4648" s="7" t="n">
        <v>0</v>
      </c>
    </row>
    <row r="4649" spans="1:6">
      <c r="A4649" t="s">
        <v>4</v>
      </c>
      <c r="B4649" s="4" t="s">
        <v>5</v>
      </c>
      <c r="C4649" s="4" t="s">
        <v>10</v>
      </c>
      <c r="D4649" s="4" t="s">
        <v>13</v>
      </c>
    </row>
    <row r="4650" spans="1:6">
      <c r="A4650" t="n">
        <v>47157</v>
      </c>
      <c r="B4650" s="46" t="n">
        <v>89</v>
      </c>
      <c r="C4650" s="7" t="n">
        <v>65533</v>
      </c>
      <c r="D4650" s="7" t="n">
        <v>1</v>
      </c>
    </row>
    <row r="4651" spans="1:6">
      <c r="A4651" t="s">
        <v>4</v>
      </c>
      <c r="B4651" s="4" t="s">
        <v>5</v>
      </c>
      <c r="C4651" s="4" t="s">
        <v>13</v>
      </c>
      <c r="D4651" s="4" t="s">
        <v>10</v>
      </c>
      <c r="E4651" s="4" t="s">
        <v>10</v>
      </c>
      <c r="F4651" s="4" t="s">
        <v>13</v>
      </c>
    </row>
    <row r="4652" spans="1:6">
      <c r="A4652" t="n">
        <v>47161</v>
      </c>
      <c r="B4652" s="36" t="n">
        <v>25</v>
      </c>
      <c r="C4652" s="7" t="n">
        <v>1</v>
      </c>
      <c r="D4652" s="7" t="n">
        <v>65535</v>
      </c>
      <c r="E4652" s="7" t="n">
        <v>65535</v>
      </c>
      <c r="F4652" s="7" t="n">
        <v>0</v>
      </c>
    </row>
    <row r="4653" spans="1:6">
      <c r="A4653" t="s">
        <v>4</v>
      </c>
      <c r="B4653" s="4" t="s">
        <v>5</v>
      </c>
      <c r="C4653" s="4" t="s">
        <v>10</v>
      </c>
      <c r="D4653" s="4" t="s">
        <v>13</v>
      </c>
    </row>
    <row r="4654" spans="1:6">
      <c r="A4654" t="n">
        <v>47168</v>
      </c>
      <c r="B4654" s="80" t="n">
        <v>67</v>
      </c>
      <c r="C4654" s="7" t="n">
        <v>1640</v>
      </c>
      <c r="D4654" s="7" t="n">
        <v>2</v>
      </c>
    </row>
    <row r="4655" spans="1:6">
      <c r="A4655" t="s">
        <v>4</v>
      </c>
      <c r="B4655" s="4" t="s">
        <v>5</v>
      </c>
      <c r="C4655" s="4" t="s">
        <v>10</v>
      </c>
      <c r="D4655" s="4" t="s">
        <v>13</v>
      </c>
    </row>
    <row r="4656" spans="1:6">
      <c r="A4656" t="n">
        <v>47172</v>
      </c>
      <c r="B4656" s="80" t="n">
        <v>67</v>
      </c>
      <c r="C4656" s="7" t="n">
        <v>1641</v>
      </c>
      <c r="D4656" s="7" t="n">
        <v>2</v>
      </c>
    </row>
    <row r="4657" spans="1:7">
      <c r="A4657" t="s">
        <v>4</v>
      </c>
      <c r="B4657" s="4" t="s">
        <v>5</v>
      </c>
      <c r="C4657" s="4" t="s">
        <v>10</v>
      </c>
      <c r="D4657" s="4" t="s">
        <v>13</v>
      </c>
    </row>
    <row r="4658" spans="1:7">
      <c r="A4658" t="n">
        <v>47176</v>
      </c>
      <c r="B4658" s="80" t="n">
        <v>67</v>
      </c>
      <c r="C4658" s="7" t="n">
        <v>1642</v>
      </c>
      <c r="D4658" s="7" t="n">
        <v>2</v>
      </c>
    </row>
    <row r="4659" spans="1:7">
      <c r="A4659" t="s">
        <v>4</v>
      </c>
      <c r="B4659" s="4" t="s">
        <v>5</v>
      </c>
      <c r="C4659" s="4" t="s">
        <v>13</v>
      </c>
      <c r="D4659" s="4" t="s">
        <v>13</v>
      </c>
      <c r="E4659" s="4" t="s">
        <v>27</v>
      </c>
      <c r="F4659" s="4" t="s">
        <v>10</v>
      </c>
    </row>
    <row r="4660" spans="1:7">
      <c r="A4660" t="n">
        <v>47180</v>
      </c>
      <c r="B4660" s="34" t="n">
        <v>45</v>
      </c>
      <c r="C4660" s="7" t="n">
        <v>5</v>
      </c>
      <c r="D4660" s="7" t="n">
        <v>3</v>
      </c>
      <c r="E4660" s="7" t="n">
        <v>33.2999992370605</v>
      </c>
      <c r="F4660" s="7" t="n">
        <v>2500</v>
      </c>
    </row>
    <row r="4661" spans="1:7">
      <c r="A4661" t="s">
        <v>4</v>
      </c>
      <c r="B4661" s="4" t="s">
        <v>5</v>
      </c>
      <c r="C4661" s="4" t="s">
        <v>13</v>
      </c>
      <c r="D4661" s="4" t="s">
        <v>10</v>
      </c>
      <c r="E4661" s="4" t="s">
        <v>10</v>
      </c>
      <c r="F4661" s="4" t="s">
        <v>10</v>
      </c>
      <c r="G4661" s="4" t="s">
        <v>10</v>
      </c>
      <c r="H4661" s="4" t="s">
        <v>10</v>
      </c>
      <c r="I4661" s="4" t="s">
        <v>6</v>
      </c>
      <c r="J4661" s="4" t="s">
        <v>27</v>
      </c>
      <c r="K4661" s="4" t="s">
        <v>27</v>
      </c>
      <c r="L4661" s="4" t="s">
        <v>27</v>
      </c>
      <c r="M4661" s="4" t="s">
        <v>9</v>
      </c>
      <c r="N4661" s="4" t="s">
        <v>9</v>
      </c>
      <c r="O4661" s="4" t="s">
        <v>27</v>
      </c>
      <c r="P4661" s="4" t="s">
        <v>27</v>
      </c>
      <c r="Q4661" s="4" t="s">
        <v>27</v>
      </c>
      <c r="R4661" s="4" t="s">
        <v>27</v>
      </c>
      <c r="S4661" s="4" t="s">
        <v>13</v>
      </c>
    </row>
    <row r="4662" spans="1:7">
      <c r="A4662" t="n">
        <v>47189</v>
      </c>
      <c r="B4662" s="29" t="n">
        <v>39</v>
      </c>
      <c r="C4662" s="7" t="n">
        <v>12</v>
      </c>
      <c r="D4662" s="7" t="n">
        <v>65533</v>
      </c>
      <c r="E4662" s="7" t="n">
        <v>202</v>
      </c>
      <c r="F4662" s="7" t="n">
        <v>0</v>
      </c>
      <c r="G4662" s="7" t="n">
        <v>1563</v>
      </c>
      <c r="H4662" s="7" t="n">
        <v>259</v>
      </c>
      <c r="I4662" s="7" t="s">
        <v>487</v>
      </c>
      <c r="J4662" s="7" t="n">
        <v>0</v>
      </c>
      <c r="K4662" s="7" t="n">
        <v>0</v>
      </c>
      <c r="L4662" s="7" t="n">
        <v>0</v>
      </c>
      <c r="M4662" s="7" t="n">
        <v>0</v>
      </c>
      <c r="N4662" s="7" t="n">
        <v>0</v>
      </c>
      <c r="O4662" s="7" t="n">
        <v>0</v>
      </c>
      <c r="P4662" s="7" t="n">
        <v>1</v>
      </c>
      <c r="Q4662" s="7" t="n">
        <v>1</v>
      </c>
      <c r="R4662" s="7" t="n">
        <v>1</v>
      </c>
      <c r="S4662" s="7" t="n">
        <v>101</v>
      </c>
    </row>
    <row r="4663" spans="1:7">
      <c r="A4663" t="s">
        <v>4</v>
      </c>
      <c r="B4663" s="4" t="s">
        <v>5</v>
      </c>
      <c r="C4663" s="4" t="s">
        <v>13</v>
      </c>
      <c r="D4663" s="4" t="s">
        <v>10</v>
      </c>
      <c r="E4663" s="4" t="s">
        <v>10</v>
      </c>
      <c r="F4663" s="4" t="s">
        <v>10</v>
      </c>
      <c r="G4663" s="4" t="s">
        <v>10</v>
      </c>
      <c r="H4663" s="4" t="s">
        <v>10</v>
      </c>
      <c r="I4663" s="4" t="s">
        <v>6</v>
      </c>
      <c r="J4663" s="4" t="s">
        <v>27</v>
      </c>
      <c r="K4663" s="4" t="s">
        <v>27</v>
      </c>
      <c r="L4663" s="4" t="s">
        <v>27</v>
      </c>
      <c r="M4663" s="4" t="s">
        <v>9</v>
      </c>
      <c r="N4663" s="4" t="s">
        <v>9</v>
      </c>
      <c r="O4663" s="4" t="s">
        <v>27</v>
      </c>
      <c r="P4663" s="4" t="s">
        <v>27</v>
      </c>
      <c r="Q4663" s="4" t="s">
        <v>27</v>
      </c>
      <c r="R4663" s="4" t="s">
        <v>27</v>
      </c>
      <c r="S4663" s="4" t="s">
        <v>13</v>
      </c>
    </row>
    <row r="4664" spans="1:7">
      <c r="A4664" t="n">
        <v>47247</v>
      </c>
      <c r="B4664" s="29" t="n">
        <v>39</v>
      </c>
      <c r="C4664" s="7" t="n">
        <v>12</v>
      </c>
      <c r="D4664" s="7" t="n">
        <v>65533</v>
      </c>
      <c r="E4664" s="7" t="n">
        <v>202</v>
      </c>
      <c r="F4664" s="7" t="n">
        <v>0</v>
      </c>
      <c r="G4664" s="7" t="n">
        <v>1564</v>
      </c>
      <c r="H4664" s="7" t="n">
        <v>259</v>
      </c>
      <c r="I4664" s="7" t="s">
        <v>487</v>
      </c>
      <c r="J4664" s="7" t="n">
        <v>0</v>
      </c>
      <c r="K4664" s="7" t="n">
        <v>0</v>
      </c>
      <c r="L4664" s="7" t="n">
        <v>0</v>
      </c>
      <c r="M4664" s="7" t="n">
        <v>0</v>
      </c>
      <c r="N4664" s="7" t="n">
        <v>0</v>
      </c>
      <c r="O4664" s="7" t="n">
        <v>0</v>
      </c>
      <c r="P4664" s="7" t="n">
        <v>1</v>
      </c>
      <c r="Q4664" s="7" t="n">
        <v>1</v>
      </c>
      <c r="R4664" s="7" t="n">
        <v>1</v>
      </c>
      <c r="S4664" s="7" t="n">
        <v>102</v>
      </c>
    </row>
    <row r="4665" spans="1:7">
      <c r="A4665" t="s">
        <v>4</v>
      </c>
      <c r="B4665" s="4" t="s">
        <v>5</v>
      </c>
      <c r="C4665" s="4" t="s">
        <v>10</v>
      </c>
      <c r="D4665" s="4" t="s">
        <v>13</v>
      </c>
      <c r="E4665" s="4" t="s">
        <v>13</v>
      </c>
      <c r="F4665" s="4" t="s">
        <v>6</v>
      </c>
    </row>
    <row r="4666" spans="1:7">
      <c r="A4666" t="n">
        <v>47305</v>
      </c>
      <c r="B4666" s="18" t="n">
        <v>20</v>
      </c>
      <c r="C4666" s="7" t="n">
        <v>0</v>
      </c>
      <c r="D4666" s="7" t="n">
        <v>2</v>
      </c>
      <c r="E4666" s="7" t="n">
        <v>11</v>
      </c>
      <c r="F4666" s="7" t="s">
        <v>488</v>
      </c>
    </row>
    <row r="4667" spans="1:7">
      <c r="A4667" t="s">
        <v>4</v>
      </c>
      <c r="B4667" s="4" t="s">
        <v>5</v>
      </c>
      <c r="C4667" s="4" t="s">
        <v>13</v>
      </c>
      <c r="D4667" s="4" t="s">
        <v>27</v>
      </c>
      <c r="E4667" s="4" t="s">
        <v>27</v>
      </c>
      <c r="F4667" s="4" t="s">
        <v>27</v>
      </c>
    </row>
    <row r="4668" spans="1:7">
      <c r="A4668" t="n">
        <v>47334</v>
      </c>
      <c r="B4668" s="34" t="n">
        <v>45</v>
      </c>
      <c r="C4668" s="7" t="n">
        <v>9</v>
      </c>
      <c r="D4668" s="7" t="n">
        <v>0.00999999977648258</v>
      </c>
      <c r="E4668" s="7" t="n">
        <v>0.00999999977648258</v>
      </c>
      <c r="F4668" s="7" t="n">
        <v>2.5</v>
      </c>
    </row>
    <row r="4669" spans="1:7">
      <c r="A4669" t="s">
        <v>4</v>
      </c>
      <c r="B4669" s="4" t="s">
        <v>5</v>
      </c>
      <c r="C4669" s="4" t="s">
        <v>10</v>
      </c>
    </row>
    <row r="4670" spans="1:7">
      <c r="A4670" t="n">
        <v>47348</v>
      </c>
      <c r="B4670" s="43" t="n">
        <v>16</v>
      </c>
      <c r="C4670" s="7" t="n">
        <v>2500</v>
      </c>
    </row>
    <row r="4671" spans="1:7">
      <c r="A4671" t="s">
        <v>4</v>
      </c>
      <c r="B4671" s="4" t="s">
        <v>5</v>
      </c>
      <c r="C4671" s="4" t="s">
        <v>13</v>
      </c>
      <c r="D4671" s="4" t="s">
        <v>10</v>
      </c>
      <c r="E4671" s="4" t="s">
        <v>27</v>
      </c>
    </row>
    <row r="4672" spans="1:7">
      <c r="A4672" t="n">
        <v>47351</v>
      </c>
      <c r="B4672" s="40" t="n">
        <v>58</v>
      </c>
      <c r="C4672" s="7" t="n">
        <v>101</v>
      </c>
      <c r="D4672" s="7" t="n">
        <v>300</v>
      </c>
      <c r="E4672" s="7" t="n">
        <v>1</v>
      </c>
    </row>
    <row r="4673" spans="1:19">
      <c r="A4673" t="s">
        <v>4</v>
      </c>
      <c r="B4673" s="4" t="s">
        <v>5</v>
      </c>
      <c r="C4673" s="4" t="s">
        <v>13</v>
      </c>
      <c r="D4673" s="4" t="s">
        <v>10</v>
      </c>
    </row>
    <row r="4674" spans="1:19">
      <c r="A4674" t="n">
        <v>47359</v>
      </c>
      <c r="B4674" s="40" t="n">
        <v>58</v>
      </c>
      <c r="C4674" s="7" t="n">
        <v>254</v>
      </c>
      <c r="D4674" s="7" t="n">
        <v>0</v>
      </c>
    </row>
    <row r="4675" spans="1:19">
      <c r="A4675" t="s">
        <v>4</v>
      </c>
      <c r="B4675" s="4" t="s">
        <v>5</v>
      </c>
      <c r="C4675" s="4" t="s">
        <v>13</v>
      </c>
      <c r="D4675" s="4" t="s">
        <v>13</v>
      </c>
      <c r="E4675" s="4" t="s">
        <v>27</v>
      </c>
      <c r="F4675" s="4" t="s">
        <v>27</v>
      </c>
      <c r="G4675" s="4" t="s">
        <v>27</v>
      </c>
      <c r="H4675" s="4" t="s">
        <v>10</v>
      </c>
    </row>
    <row r="4676" spans="1:19">
      <c r="A4676" t="n">
        <v>47363</v>
      </c>
      <c r="B4676" s="34" t="n">
        <v>45</v>
      </c>
      <c r="C4676" s="7" t="n">
        <v>2</v>
      </c>
      <c r="D4676" s="7" t="n">
        <v>3</v>
      </c>
      <c r="E4676" s="7" t="n">
        <v>70.879997253418</v>
      </c>
      <c r="F4676" s="7" t="n">
        <v>-1.91999995708466</v>
      </c>
      <c r="G4676" s="7" t="n">
        <v>-32.0200004577637</v>
      </c>
      <c r="H4676" s="7" t="n">
        <v>0</v>
      </c>
    </row>
    <row r="4677" spans="1:19">
      <c r="A4677" t="s">
        <v>4</v>
      </c>
      <c r="B4677" s="4" t="s">
        <v>5</v>
      </c>
      <c r="C4677" s="4" t="s">
        <v>13</v>
      </c>
      <c r="D4677" s="4" t="s">
        <v>13</v>
      </c>
      <c r="E4677" s="4" t="s">
        <v>27</v>
      </c>
      <c r="F4677" s="4" t="s">
        <v>27</v>
      </c>
      <c r="G4677" s="4" t="s">
        <v>27</v>
      </c>
      <c r="H4677" s="4" t="s">
        <v>10</v>
      </c>
      <c r="I4677" s="4" t="s">
        <v>13</v>
      </c>
    </row>
    <row r="4678" spans="1:19">
      <c r="A4678" t="n">
        <v>47380</v>
      </c>
      <c r="B4678" s="34" t="n">
        <v>45</v>
      </c>
      <c r="C4678" s="7" t="n">
        <v>4</v>
      </c>
      <c r="D4678" s="7" t="n">
        <v>3</v>
      </c>
      <c r="E4678" s="7" t="n">
        <v>356.070007324219</v>
      </c>
      <c r="F4678" s="7" t="n">
        <v>251.630004882813</v>
      </c>
      <c r="G4678" s="7" t="n">
        <v>0</v>
      </c>
      <c r="H4678" s="7" t="n">
        <v>0</v>
      </c>
      <c r="I4678" s="7" t="n">
        <v>0</v>
      </c>
    </row>
    <row r="4679" spans="1:19">
      <c r="A4679" t="s">
        <v>4</v>
      </c>
      <c r="B4679" s="4" t="s">
        <v>5</v>
      </c>
      <c r="C4679" s="4" t="s">
        <v>13</v>
      </c>
      <c r="D4679" s="4" t="s">
        <v>13</v>
      </c>
      <c r="E4679" s="4" t="s">
        <v>27</v>
      </c>
      <c r="F4679" s="4" t="s">
        <v>10</v>
      </c>
    </row>
    <row r="4680" spans="1:19">
      <c r="A4680" t="n">
        <v>47398</v>
      </c>
      <c r="B4680" s="34" t="n">
        <v>45</v>
      </c>
      <c r="C4680" s="7" t="n">
        <v>5</v>
      </c>
      <c r="D4680" s="7" t="n">
        <v>3</v>
      </c>
      <c r="E4680" s="7" t="n">
        <v>11.1000003814697</v>
      </c>
      <c r="F4680" s="7" t="n">
        <v>0</v>
      </c>
    </row>
    <row r="4681" spans="1:19">
      <c r="A4681" t="s">
        <v>4</v>
      </c>
      <c r="B4681" s="4" t="s">
        <v>5</v>
      </c>
      <c r="C4681" s="4" t="s">
        <v>13</v>
      </c>
      <c r="D4681" s="4" t="s">
        <v>13</v>
      </c>
      <c r="E4681" s="4" t="s">
        <v>27</v>
      </c>
      <c r="F4681" s="4" t="s">
        <v>10</v>
      </c>
    </row>
    <row r="4682" spans="1:19">
      <c r="A4682" t="n">
        <v>47407</v>
      </c>
      <c r="B4682" s="34" t="n">
        <v>45</v>
      </c>
      <c r="C4682" s="7" t="n">
        <v>11</v>
      </c>
      <c r="D4682" s="7" t="n">
        <v>3</v>
      </c>
      <c r="E4682" s="7" t="n">
        <v>36.7000007629395</v>
      </c>
      <c r="F4682" s="7" t="n">
        <v>0</v>
      </c>
    </row>
    <row r="4683" spans="1:19">
      <c r="A4683" t="s">
        <v>4</v>
      </c>
      <c r="B4683" s="4" t="s">
        <v>5</v>
      </c>
      <c r="C4683" s="4" t="s">
        <v>13</v>
      </c>
    </row>
    <row r="4684" spans="1:19">
      <c r="A4684" t="n">
        <v>47416</v>
      </c>
      <c r="B4684" s="70" t="n">
        <v>116</v>
      </c>
      <c r="C4684" s="7" t="n">
        <v>1</v>
      </c>
    </row>
    <row r="4685" spans="1:19">
      <c r="A4685" t="s">
        <v>4</v>
      </c>
      <c r="B4685" s="4" t="s">
        <v>5</v>
      </c>
      <c r="C4685" s="4" t="s">
        <v>10</v>
      </c>
      <c r="D4685" s="4" t="s">
        <v>27</v>
      </c>
      <c r="E4685" s="4" t="s">
        <v>27</v>
      </c>
      <c r="F4685" s="4" t="s">
        <v>27</v>
      </c>
      <c r="G4685" s="4" t="s">
        <v>27</v>
      </c>
    </row>
    <row r="4686" spans="1:19">
      <c r="A4686" t="n">
        <v>47418</v>
      </c>
      <c r="B4686" s="57" t="n">
        <v>46</v>
      </c>
      <c r="C4686" s="7" t="n">
        <v>1560</v>
      </c>
      <c r="D4686" s="7" t="n">
        <v>139.279998779297</v>
      </c>
      <c r="E4686" s="7" t="n">
        <v>-4.05000019073486</v>
      </c>
      <c r="F4686" s="7" t="n">
        <v>-20.4799995422363</v>
      </c>
      <c r="G4686" s="7" t="n">
        <v>266.399993896484</v>
      </c>
    </row>
    <row r="4687" spans="1:19">
      <c r="A4687" t="s">
        <v>4</v>
      </c>
      <c r="B4687" s="4" t="s">
        <v>5</v>
      </c>
      <c r="C4687" s="4" t="s">
        <v>10</v>
      </c>
      <c r="D4687" s="4" t="s">
        <v>27</v>
      </c>
      <c r="E4687" s="4" t="s">
        <v>27</v>
      </c>
      <c r="F4687" s="4" t="s">
        <v>27</v>
      </c>
      <c r="G4687" s="4" t="s">
        <v>27</v>
      </c>
    </row>
    <row r="4688" spans="1:19">
      <c r="A4688" t="n">
        <v>47437</v>
      </c>
      <c r="B4688" s="57" t="n">
        <v>46</v>
      </c>
      <c r="C4688" s="7" t="n">
        <v>1561</v>
      </c>
      <c r="D4688" s="7" t="n">
        <v>93.4700012207031</v>
      </c>
      <c r="E4688" s="7" t="n">
        <v>-5.42000007629395</v>
      </c>
      <c r="F4688" s="7" t="n">
        <v>-33.310001373291</v>
      </c>
      <c r="G4688" s="7" t="n">
        <v>227.800003051758</v>
      </c>
    </row>
    <row r="4689" spans="1:9">
      <c r="A4689" t="s">
        <v>4</v>
      </c>
      <c r="B4689" s="4" t="s">
        <v>5</v>
      </c>
      <c r="C4689" s="4" t="s">
        <v>10</v>
      </c>
      <c r="D4689" s="4" t="s">
        <v>27</v>
      </c>
      <c r="E4689" s="4" t="s">
        <v>27</v>
      </c>
      <c r="F4689" s="4" t="s">
        <v>27</v>
      </c>
      <c r="G4689" s="4" t="s">
        <v>27</v>
      </c>
    </row>
    <row r="4690" spans="1:9">
      <c r="A4690" t="n">
        <v>47456</v>
      </c>
      <c r="B4690" s="57" t="n">
        <v>46</v>
      </c>
      <c r="C4690" s="7" t="n">
        <v>1562</v>
      </c>
      <c r="D4690" s="7" t="n">
        <v>101.069999694824</v>
      </c>
      <c r="E4690" s="7" t="n">
        <v>-4.75</v>
      </c>
      <c r="F4690" s="7" t="n">
        <v>-9.22000026702881</v>
      </c>
      <c r="G4690" s="7" t="n">
        <v>306.5</v>
      </c>
    </row>
    <row r="4691" spans="1:9">
      <c r="A4691" t="s">
        <v>4</v>
      </c>
      <c r="B4691" s="4" t="s">
        <v>5</v>
      </c>
      <c r="C4691" s="4" t="s">
        <v>10</v>
      </c>
      <c r="D4691" s="4" t="s">
        <v>27</v>
      </c>
      <c r="E4691" s="4" t="s">
        <v>27</v>
      </c>
      <c r="F4691" s="4" t="s">
        <v>27</v>
      </c>
      <c r="G4691" s="4" t="s">
        <v>27</v>
      </c>
    </row>
    <row r="4692" spans="1:9">
      <c r="A4692" t="n">
        <v>47475</v>
      </c>
      <c r="B4692" s="57" t="n">
        <v>46</v>
      </c>
      <c r="C4692" s="7" t="n">
        <v>1563</v>
      </c>
      <c r="D4692" s="7" t="n">
        <v>124.720001220703</v>
      </c>
      <c r="E4692" s="7" t="n">
        <v>-4.6100001335144</v>
      </c>
      <c r="F4692" s="7" t="n">
        <v>-16.9599990844727</v>
      </c>
      <c r="G4692" s="7" t="n">
        <v>267.299987792969</v>
      </c>
    </row>
    <row r="4693" spans="1:9">
      <c r="A4693" t="s">
        <v>4</v>
      </c>
      <c r="B4693" s="4" t="s">
        <v>5</v>
      </c>
      <c r="C4693" s="4" t="s">
        <v>10</v>
      </c>
      <c r="D4693" s="4" t="s">
        <v>27</v>
      </c>
      <c r="E4693" s="4" t="s">
        <v>27</v>
      </c>
      <c r="F4693" s="4" t="s">
        <v>27</v>
      </c>
      <c r="G4693" s="4" t="s">
        <v>27</v>
      </c>
    </row>
    <row r="4694" spans="1:9">
      <c r="A4694" t="n">
        <v>47494</v>
      </c>
      <c r="B4694" s="57" t="n">
        <v>46</v>
      </c>
      <c r="C4694" s="7" t="n">
        <v>1564</v>
      </c>
      <c r="D4694" s="7" t="n">
        <v>124.379997253418</v>
      </c>
      <c r="E4694" s="7" t="n">
        <v>-5.03999996185303</v>
      </c>
      <c r="F4694" s="7" t="n">
        <v>-26.5</v>
      </c>
      <c r="G4694" s="7" t="n">
        <v>264.100006103516</v>
      </c>
    </row>
    <row r="4695" spans="1:9">
      <c r="A4695" t="s">
        <v>4</v>
      </c>
      <c r="B4695" s="4" t="s">
        <v>5</v>
      </c>
      <c r="C4695" s="4" t="s">
        <v>10</v>
      </c>
      <c r="D4695" s="4" t="s">
        <v>27</v>
      </c>
      <c r="E4695" s="4" t="s">
        <v>27</v>
      </c>
      <c r="F4695" s="4" t="s">
        <v>13</v>
      </c>
    </row>
    <row r="4696" spans="1:9">
      <c r="A4696" t="n">
        <v>47513</v>
      </c>
      <c r="B4696" s="75" t="n">
        <v>52</v>
      </c>
      <c r="C4696" s="7" t="n">
        <v>1642</v>
      </c>
      <c r="D4696" s="7" t="n">
        <v>90.9000015258789</v>
      </c>
      <c r="E4696" s="7" t="n">
        <v>0</v>
      </c>
      <c r="F4696" s="7" t="n">
        <v>0</v>
      </c>
    </row>
    <row r="4697" spans="1:9">
      <c r="A4697" t="s">
        <v>4</v>
      </c>
      <c r="B4697" s="4" t="s">
        <v>5</v>
      </c>
      <c r="C4697" s="4" t="s">
        <v>10</v>
      </c>
      <c r="D4697" s="4" t="s">
        <v>13</v>
      </c>
      <c r="E4697" s="4" t="s">
        <v>6</v>
      </c>
      <c r="F4697" s="4" t="s">
        <v>27</v>
      </c>
      <c r="G4697" s="4" t="s">
        <v>27</v>
      </c>
      <c r="H4697" s="4" t="s">
        <v>27</v>
      </c>
    </row>
    <row r="4698" spans="1:9">
      <c r="A4698" t="n">
        <v>47525</v>
      </c>
      <c r="B4698" s="64" t="n">
        <v>48</v>
      </c>
      <c r="C4698" s="7" t="n">
        <v>1563</v>
      </c>
      <c r="D4698" s="7" t="n">
        <v>0</v>
      </c>
      <c r="E4698" s="7" t="s">
        <v>443</v>
      </c>
      <c r="F4698" s="7" t="n">
        <v>-1</v>
      </c>
      <c r="G4698" s="7" t="n">
        <v>1</v>
      </c>
      <c r="H4698" s="7" t="n">
        <v>1.40129846432482e-45</v>
      </c>
    </row>
    <row r="4699" spans="1:9">
      <c r="A4699" t="s">
        <v>4</v>
      </c>
      <c r="B4699" s="4" t="s">
        <v>5</v>
      </c>
      <c r="C4699" s="4" t="s">
        <v>10</v>
      </c>
      <c r="D4699" s="4" t="s">
        <v>13</v>
      </c>
      <c r="E4699" s="4" t="s">
        <v>6</v>
      </c>
      <c r="F4699" s="4" t="s">
        <v>27</v>
      </c>
      <c r="G4699" s="4" t="s">
        <v>27</v>
      </c>
      <c r="H4699" s="4" t="s">
        <v>27</v>
      </c>
    </row>
    <row r="4700" spans="1:9">
      <c r="A4700" t="n">
        <v>47554</v>
      </c>
      <c r="B4700" s="64" t="n">
        <v>48</v>
      </c>
      <c r="C4700" s="7" t="n">
        <v>1564</v>
      </c>
      <c r="D4700" s="7" t="n">
        <v>0</v>
      </c>
      <c r="E4700" s="7" t="s">
        <v>443</v>
      </c>
      <c r="F4700" s="7" t="n">
        <v>-1</v>
      </c>
      <c r="G4700" s="7" t="n">
        <v>1</v>
      </c>
      <c r="H4700" s="7" t="n">
        <v>1.40129846432482e-45</v>
      </c>
    </row>
    <row r="4701" spans="1:9">
      <c r="A4701" t="s">
        <v>4</v>
      </c>
      <c r="B4701" s="4" t="s">
        <v>5</v>
      </c>
      <c r="C4701" s="4" t="s">
        <v>13</v>
      </c>
      <c r="D4701" s="4" t="s">
        <v>13</v>
      </c>
      <c r="E4701" s="4" t="s">
        <v>27</v>
      </c>
      <c r="F4701" s="4" t="s">
        <v>27</v>
      </c>
      <c r="G4701" s="4" t="s">
        <v>27</v>
      </c>
      <c r="H4701" s="4" t="s">
        <v>10</v>
      </c>
    </row>
    <row r="4702" spans="1:9">
      <c r="A4702" t="n">
        <v>47583</v>
      </c>
      <c r="B4702" s="34" t="n">
        <v>45</v>
      </c>
      <c r="C4702" s="7" t="n">
        <v>2</v>
      </c>
      <c r="D4702" s="7" t="n">
        <v>3</v>
      </c>
      <c r="E4702" s="7" t="n">
        <v>39.6100006103516</v>
      </c>
      <c r="F4702" s="7" t="n">
        <v>-1.91999995708466</v>
      </c>
      <c r="G4702" s="7" t="n">
        <v>-19.4200000762939</v>
      </c>
      <c r="H4702" s="7" t="n">
        <v>3800</v>
      </c>
    </row>
    <row r="4703" spans="1:9">
      <c r="A4703" t="s">
        <v>4</v>
      </c>
      <c r="B4703" s="4" t="s">
        <v>5</v>
      </c>
      <c r="C4703" s="4" t="s">
        <v>13</v>
      </c>
      <c r="D4703" s="4" t="s">
        <v>13</v>
      </c>
      <c r="E4703" s="4" t="s">
        <v>27</v>
      </c>
      <c r="F4703" s="4" t="s">
        <v>27</v>
      </c>
      <c r="G4703" s="4" t="s">
        <v>27</v>
      </c>
      <c r="H4703" s="4" t="s">
        <v>10</v>
      </c>
      <c r="I4703" s="4" t="s">
        <v>13</v>
      </c>
    </row>
    <row r="4704" spans="1:9">
      <c r="A4704" t="n">
        <v>47600</v>
      </c>
      <c r="B4704" s="34" t="n">
        <v>45</v>
      </c>
      <c r="C4704" s="7" t="n">
        <v>4</v>
      </c>
      <c r="D4704" s="7" t="n">
        <v>3</v>
      </c>
      <c r="E4704" s="7" t="n">
        <v>356.329986572266</v>
      </c>
      <c r="F4704" s="7" t="n">
        <v>269.899993896484</v>
      </c>
      <c r="G4704" s="7" t="n">
        <v>0</v>
      </c>
      <c r="H4704" s="7" t="n">
        <v>3800</v>
      </c>
      <c r="I4704" s="7" t="n">
        <v>1</v>
      </c>
    </row>
    <row r="4705" spans="1:9">
      <c r="A4705" t="s">
        <v>4</v>
      </c>
      <c r="B4705" s="4" t="s">
        <v>5</v>
      </c>
      <c r="C4705" s="4" t="s">
        <v>13</v>
      </c>
      <c r="D4705" s="4" t="s">
        <v>13</v>
      </c>
      <c r="E4705" s="4" t="s">
        <v>27</v>
      </c>
      <c r="F4705" s="4" t="s">
        <v>10</v>
      </c>
    </row>
    <row r="4706" spans="1:9">
      <c r="A4706" t="n">
        <v>47618</v>
      </c>
      <c r="B4706" s="34" t="n">
        <v>45</v>
      </c>
      <c r="C4706" s="7" t="n">
        <v>5</v>
      </c>
      <c r="D4706" s="7" t="n">
        <v>3</v>
      </c>
      <c r="E4706" s="7" t="n">
        <v>11.6000003814697</v>
      </c>
      <c r="F4706" s="7" t="n">
        <v>3800</v>
      </c>
    </row>
    <row r="4707" spans="1:9">
      <c r="A4707" t="s">
        <v>4</v>
      </c>
      <c r="B4707" s="4" t="s">
        <v>5</v>
      </c>
      <c r="C4707" s="4" t="s">
        <v>13</v>
      </c>
      <c r="D4707" s="4" t="s">
        <v>13</v>
      </c>
      <c r="E4707" s="4" t="s">
        <v>27</v>
      </c>
      <c r="F4707" s="4" t="s">
        <v>10</v>
      </c>
    </row>
    <row r="4708" spans="1:9">
      <c r="A4708" t="n">
        <v>47627</v>
      </c>
      <c r="B4708" s="34" t="n">
        <v>45</v>
      </c>
      <c r="C4708" s="7" t="n">
        <v>11</v>
      </c>
      <c r="D4708" s="7" t="n">
        <v>3</v>
      </c>
      <c r="E4708" s="7" t="n">
        <v>36.7000007629395</v>
      </c>
      <c r="F4708" s="7" t="n">
        <v>3800</v>
      </c>
    </row>
    <row r="4709" spans="1:9">
      <c r="A4709" t="s">
        <v>4</v>
      </c>
      <c r="B4709" s="4" t="s">
        <v>5</v>
      </c>
      <c r="C4709" s="4" t="s">
        <v>10</v>
      </c>
      <c r="D4709" s="4" t="s">
        <v>13</v>
      </c>
      <c r="E4709" s="4" t="s">
        <v>13</v>
      </c>
      <c r="F4709" s="4" t="s">
        <v>6</v>
      </c>
    </row>
    <row r="4710" spans="1:9">
      <c r="A4710" t="n">
        <v>47636</v>
      </c>
      <c r="B4710" s="18" t="n">
        <v>20</v>
      </c>
      <c r="C4710" s="7" t="n">
        <v>1560</v>
      </c>
      <c r="D4710" s="7" t="n">
        <v>2</v>
      </c>
      <c r="E4710" s="7" t="n">
        <v>11</v>
      </c>
      <c r="F4710" s="7" t="s">
        <v>489</v>
      </c>
    </row>
    <row r="4711" spans="1:9">
      <c r="A4711" t="s">
        <v>4</v>
      </c>
      <c r="B4711" s="4" t="s">
        <v>5</v>
      </c>
      <c r="C4711" s="4" t="s">
        <v>10</v>
      </c>
      <c r="D4711" s="4" t="s">
        <v>13</v>
      </c>
      <c r="E4711" s="4" t="s">
        <v>13</v>
      </c>
      <c r="F4711" s="4" t="s">
        <v>6</v>
      </c>
    </row>
    <row r="4712" spans="1:9">
      <c r="A4712" t="n">
        <v>47671</v>
      </c>
      <c r="B4712" s="18" t="n">
        <v>20</v>
      </c>
      <c r="C4712" s="7" t="n">
        <v>1561</v>
      </c>
      <c r="D4712" s="7" t="n">
        <v>2</v>
      </c>
      <c r="E4712" s="7" t="n">
        <v>11</v>
      </c>
      <c r="F4712" s="7" t="s">
        <v>490</v>
      </c>
    </row>
    <row r="4713" spans="1:9">
      <c r="A4713" t="s">
        <v>4</v>
      </c>
      <c r="B4713" s="4" t="s">
        <v>5</v>
      </c>
      <c r="C4713" s="4" t="s">
        <v>10</v>
      </c>
      <c r="D4713" s="4" t="s">
        <v>13</v>
      </c>
      <c r="E4713" s="4" t="s">
        <v>13</v>
      </c>
      <c r="F4713" s="4" t="s">
        <v>6</v>
      </c>
    </row>
    <row r="4714" spans="1:9">
      <c r="A4714" t="n">
        <v>47706</v>
      </c>
      <c r="B4714" s="18" t="n">
        <v>20</v>
      </c>
      <c r="C4714" s="7" t="n">
        <v>1562</v>
      </c>
      <c r="D4714" s="7" t="n">
        <v>2</v>
      </c>
      <c r="E4714" s="7" t="n">
        <v>11</v>
      </c>
      <c r="F4714" s="7" t="s">
        <v>491</v>
      </c>
    </row>
    <row r="4715" spans="1:9">
      <c r="A4715" t="s">
        <v>4</v>
      </c>
      <c r="B4715" s="4" t="s">
        <v>5</v>
      </c>
      <c r="C4715" s="4" t="s">
        <v>10</v>
      </c>
      <c r="D4715" s="4" t="s">
        <v>13</v>
      </c>
      <c r="E4715" s="4" t="s">
        <v>13</v>
      </c>
      <c r="F4715" s="4" t="s">
        <v>6</v>
      </c>
    </row>
    <row r="4716" spans="1:9">
      <c r="A4716" t="n">
        <v>47741</v>
      </c>
      <c r="B4716" s="18" t="n">
        <v>20</v>
      </c>
      <c r="C4716" s="7" t="n">
        <v>1563</v>
      </c>
      <c r="D4716" s="7" t="n">
        <v>2</v>
      </c>
      <c r="E4716" s="7" t="n">
        <v>11</v>
      </c>
      <c r="F4716" s="7" t="s">
        <v>492</v>
      </c>
    </row>
    <row r="4717" spans="1:9">
      <c r="A4717" t="s">
        <v>4</v>
      </c>
      <c r="B4717" s="4" t="s">
        <v>5</v>
      </c>
      <c r="C4717" s="4" t="s">
        <v>10</v>
      </c>
      <c r="D4717" s="4" t="s">
        <v>13</v>
      </c>
      <c r="E4717" s="4" t="s">
        <v>13</v>
      </c>
      <c r="F4717" s="4" t="s">
        <v>6</v>
      </c>
    </row>
    <row r="4718" spans="1:9">
      <c r="A4718" t="n">
        <v>47776</v>
      </c>
      <c r="B4718" s="18" t="n">
        <v>20</v>
      </c>
      <c r="C4718" s="7" t="n">
        <v>1564</v>
      </c>
      <c r="D4718" s="7" t="n">
        <v>2</v>
      </c>
      <c r="E4718" s="7" t="n">
        <v>11</v>
      </c>
      <c r="F4718" s="7" t="s">
        <v>493</v>
      </c>
    </row>
    <row r="4719" spans="1:9">
      <c r="A4719" t="s">
        <v>4</v>
      </c>
      <c r="B4719" s="4" t="s">
        <v>5</v>
      </c>
      <c r="C4719" s="4" t="s">
        <v>10</v>
      </c>
      <c r="D4719" s="4" t="s">
        <v>13</v>
      </c>
      <c r="E4719" s="4" t="s">
        <v>13</v>
      </c>
      <c r="F4719" s="4" t="s">
        <v>6</v>
      </c>
    </row>
    <row r="4720" spans="1:9">
      <c r="A4720" t="n">
        <v>47811</v>
      </c>
      <c r="B4720" s="18" t="n">
        <v>20</v>
      </c>
      <c r="C4720" s="7" t="n">
        <v>65533</v>
      </c>
      <c r="D4720" s="7" t="n">
        <v>1</v>
      </c>
      <c r="E4720" s="7" t="n">
        <v>11</v>
      </c>
      <c r="F4720" s="7" t="s">
        <v>494</v>
      </c>
    </row>
    <row r="4721" spans="1:6">
      <c r="A4721" t="s">
        <v>4</v>
      </c>
      <c r="B4721" s="4" t="s">
        <v>5</v>
      </c>
      <c r="C4721" s="4" t="s">
        <v>13</v>
      </c>
      <c r="D4721" s="4" t="s">
        <v>10</v>
      </c>
      <c r="E4721" s="4" t="s">
        <v>27</v>
      </c>
      <c r="F4721" s="4" t="s">
        <v>10</v>
      </c>
      <c r="G4721" s="4" t="s">
        <v>9</v>
      </c>
      <c r="H4721" s="4" t="s">
        <v>9</v>
      </c>
      <c r="I4721" s="4" t="s">
        <v>10</v>
      </c>
      <c r="J4721" s="4" t="s">
        <v>10</v>
      </c>
      <c r="K4721" s="4" t="s">
        <v>9</v>
      </c>
      <c r="L4721" s="4" t="s">
        <v>9</v>
      </c>
      <c r="M4721" s="4" t="s">
        <v>9</v>
      </c>
      <c r="N4721" s="4" t="s">
        <v>9</v>
      </c>
      <c r="O4721" s="4" t="s">
        <v>6</v>
      </c>
    </row>
    <row r="4722" spans="1:6">
      <c r="A4722" t="n">
        <v>47846</v>
      </c>
      <c r="B4722" s="17" t="n">
        <v>50</v>
      </c>
      <c r="C4722" s="7" t="n">
        <v>0</v>
      </c>
      <c r="D4722" s="7" t="n">
        <v>15110</v>
      </c>
      <c r="E4722" s="7" t="n">
        <v>1</v>
      </c>
      <c r="F4722" s="7" t="n">
        <v>1000</v>
      </c>
      <c r="G4722" s="7" t="n">
        <v>0</v>
      </c>
      <c r="H4722" s="7" t="n">
        <v>0</v>
      </c>
      <c r="I4722" s="7" t="n">
        <v>1</v>
      </c>
      <c r="J4722" s="7" t="n">
        <v>1561</v>
      </c>
      <c r="K4722" s="7" t="n">
        <v>0</v>
      </c>
      <c r="L4722" s="7" t="n">
        <v>0</v>
      </c>
      <c r="M4722" s="7" t="n">
        <v>0</v>
      </c>
      <c r="N4722" s="7" t="n">
        <v>1140457472</v>
      </c>
      <c r="O4722" s="7" t="s">
        <v>21</v>
      </c>
    </row>
    <row r="4723" spans="1:6">
      <c r="A4723" t="s">
        <v>4</v>
      </c>
      <c r="B4723" s="4" t="s">
        <v>5</v>
      </c>
      <c r="C4723" s="4" t="s">
        <v>13</v>
      </c>
      <c r="D4723" s="4" t="s">
        <v>10</v>
      </c>
      <c r="E4723" s="4" t="s">
        <v>27</v>
      </c>
      <c r="F4723" s="4" t="s">
        <v>10</v>
      </c>
      <c r="G4723" s="4" t="s">
        <v>9</v>
      </c>
      <c r="H4723" s="4" t="s">
        <v>9</v>
      </c>
      <c r="I4723" s="4" t="s">
        <v>10</v>
      </c>
      <c r="J4723" s="4" t="s">
        <v>10</v>
      </c>
      <c r="K4723" s="4" t="s">
        <v>9</v>
      </c>
      <c r="L4723" s="4" t="s">
        <v>9</v>
      </c>
      <c r="M4723" s="4" t="s">
        <v>9</v>
      </c>
      <c r="N4723" s="4" t="s">
        <v>9</v>
      </c>
      <c r="O4723" s="4" t="s">
        <v>6</v>
      </c>
    </row>
    <row r="4724" spans="1:6">
      <c r="A4724" t="n">
        <v>47885</v>
      </c>
      <c r="B4724" s="17" t="n">
        <v>50</v>
      </c>
      <c r="C4724" s="7" t="n">
        <v>0</v>
      </c>
      <c r="D4724" s="7" t="n">
        <v>15110</v>
      </c>
      <c r="E4724" s="7" t="n">
        <v>1</v>
      </c>
      <c r="F4724" s="7" t="n">
        <v>1000</v>
      </c>
      <c r="G4724" s="7" t="n">
        <v>0</v>
      </c>
      <c r="H4724" s="7" t="n">
        <v>0</v>
      </c>
      <c r="I4724" s="7" t="n">
        <v>1</v>
      </c>
      <c r="J4724" s="7" t="n">
        <v>1562</v>
      </c>
      <c r="K4724" s="7" t="n">
        <v>0</v>
      </c>
      <c r="L4724" s="7" t="n">
        <v>0</v>
      </c>
      <c r="M4724" s="7" t="n">
        <v>0</v>
      </c>
      <c r="N4724" s="7" t="n">
        <v>1140457472</v>
      </c>
      <c r="O4724" s="7" t="s">
        <v>21</v>
      </c>
    </row>
    <row r="4725" spans="1:6">
      <c r="A4725" t="s">
        <v>4</v>
      </c>
      <c r="B4725" s="4" t="s">
        <v>5</v>
      </c>
      <c r="C4725" s="4" t="s">
        <v>13</v>
      </c>
      <c r="D4725" s="4" t="s">
        <v>10</v>
      </c>
    </row>
    <row r="4726" spans="1:6">
      <c r="A4726" t="n">
        <v>47924</v>
      </c>
      <c r="B4726" s="40" t="n">
        <v>58</v>
      </c>
      <c r="C4726" s="7" t="n">
        <v>255</v>
      </c>
      <c r="D4726" s="7" t="n">
        <v>0</v>
      </c>
    </row>
    <row r="4727" spans="1:6">
      <c r="A4727" t="s">
        <v>4</v>
      </c>
      <c r="B4727" s="4" t="s">
        <v>5</v>
      </c>
      <c r="C4727" s="4" t="s">
        <v>13</v>
      </c>
      <c r="D4727" s="4" t="s">
        <v>10</v>
      </c>
    </row>
    <row r="4728" spans="1:6">
      <c r="A4728" t="n">
        <v>47928</v>
      </c>
      <c r="B4728" s="34" t="n">
        <v>45</v>
      </c>
      <c r="C4728" s="7" t="n">
        <v>7</v>
      </c>
      <c r="D4728" s="7" t="n">
        <v>255</v>
      </c>
    </row>
    <row r="4729" spans="1:6">
      <c r="A4729" t="s">
        <v>4</v>
      </c>
      <c r="B4729" s="4" t="s">
        <v>5</v>
      </c>
      <c r="C4729" s="4" t="s">
        <v>13</v>
      </c>
      <c r="D4729" s="4" t="s">
        <v>10</v>
      </c>
      <c r="E4729" s="4" t="s">
        <v>27</v>
      </c>
    </row>
    <row r="4730" spans="1:6">
      <c r="A4730" t="n">
        <v>47932</v>
      </c>
      <c r="B4730" s="40" t="n">
        <v>58</v>
      </c>
      <c r="C4730" s="7" t="n">
        <v>101</v>
      </c>
      <c r="D4730" s="7" t="n">
        <v>300</v>
      </c>
      <c r="E4730" s="7" t="n">
        <v>1</v>
      </c>
    </row>
    <row r="4731" spans="1:6">
      <c r="A4731" t="s">
        <v>4</v>
      </c>
      <c r="B4731" s="4" t="s">
        <v>5</v>
      </c>
      <c r="C4731" s="4" t="s">
        <v>13</v>
      </c>
      <c r="D4731" s="4" t="s">
        <v>10</v>
      </c>
    </row>
    <row r="4732" spans="1:6">
      <c r="A4732" t="n">
        <v>47940</v>
      </c>
      <c r="B4732" s="40" t="n">
        <v>58</v>
      </c>
      <c r="C4732" s="7" t="n">
        <v>254</v>
      </c>
      <c r="D4732" s="7" t="n">
        <v>0</v>
      </c>
    </row>
    <row r="4733" spans="1:6">
      <c r="A4733" t="s">
        <v>4</v>
      </c>
      <c r="B4733" s="4" t="s">
        <v>5</v>
      </c>
      <c r="C4733" s="4" t="s">
        <v>13</v>
      </c>
      <c r="D4733" s="4" t="s">
        <v>13</v>
      </c>
      <c r="E4733" s="4" t="s">
        <v>27</v>
      </c>
      <c r="F4733" s="4" t="s">
        <v>27</v>
      </c>
      <c r="G4733" s="4" t="s">
        <v>27</v>
      </c>
      <c r="H4733" s="4" t="s">
        <v>10</v>
      </c>
    </row>
    <row r="4734" spans="1:6">
      <c r="A4734" t="n">
        <v>47944</v>
      </c>
      <c r="B4734" s="34" t="n">
        <v>45</v>
      </c>
      <c r="C4734" s="7" t="n">
        <v>2</v>
      </c>
      <c r="D4734" s="7" t="n">
        <v>3</v>
      </c>
      <c r="E4734" s="7" t="n">
        <v>90.129997253418</v>
      </c>
      <c r="F4734" s="7" t="n">
        <v>-1.91999995708466</v>
      </c>
      <c r="G4734" s="7" t="n">
        <v>-31.8199996948242</v>
      </c>
      <c r="H4734" s="7" t="n">
        <v>0</v>
      </c>
    </row>
    <row r="4735" spans="1:6">
      <c r="A4735" t="s">
        <v>4</v>
      </c>
      <c r="B4735" s="4" t="s">
        <v>5</v>
      </c>
      <c r="C4735" s="4" t="s">
        <v>13</v>
      </c>
      <c r="D4735" s="4" t="s">
        <v>13</v>
      </c>
      <c r="E4735" s="4" t="s">
        <v>27</v>
      </c>
      <c r="F4735" s="4" t="s">
        <v>27</v>
      </c>
      <c r="G4735" s="4" t="s">
        <v>27</v>
      </c>
      <c r="H4735" s="4" t="s">
        <v>10</v>
      </c>
      <c r="I4735" s="4" t="s">
        <v>13</v>
      </c>
    </row>
    <row r="4736" spans="1:6">
      <c r="A4736" t="n">
        <v>47961</v>
      </c>
      <c r="B4736" s="34" t="n">
        <v>45</v>
      </c>
      <c r="C4736" s="7" t="n">
        <v>4</v>
      </c>
      <c r="D4736" s="7" t="n">
        <v>3</v>
      </c>
      <c r="E4736" s="7" t="n">
        <v>344.570007324219</v>
      </c>
      <c r="F4736" s="7" t="n">
        <v>223.220001220703</v>
      </c>
      <c r="G4736" s="7" t="n">
        <v>0</v>
      </c>
      <c r="H4736" s="7" t="n">
        <v>0</v>
      </c>
      <c r="I4736" s="7" t="n">
        <v>0</v>
      </c>
    </row>
    <row r="4737" spans="1:15">
      <c r="A4737" t="s">
        <v>4</v>
      </c>
      <c r="B4737" s="4" t="s">
        <v>5</v>
      </c>
      <c r="C4737" s="4" t="s">
        <v>13</v>
      </c>
      <c r="D4737" s="4" t="s">
        <v>13</v>
      </c>
      <c r="E4737" s="4" t="s">
        <v>27</v>
      </c>
      <c r="F4737" s="4" t="s">
        <v>10</v>
      </c>
    </row>
    <row r="4738" spans="1:15">
      <c r="A4738" t="n">
        <v>47979</v>
      </c>
      <c r="B4738" s="34" t="n">
        <v>45</v>
      </c>
      <c r="C4738" s="7" t="n">
        <v>5</v>
      </c>
      <c r="D4738" s="7" t="n">
        <v>3</v>
      </c>
      <c r="E4738" s="7" t="n">
        <v>11.6000003814697</v>
      </c>
      <c r="F4738" s="7" t="n">
        <v>0</v>
      </c>
    </row>
    <row r="4739" spans="1:15">
      <c r="A4739" t="s">
        <v>4</v>
      </c>
      <c r="B4739" s="4" t="s">
        <v>5</v>
      </c>
      <c r="C4739" s="4" t="s">
        <v>13</v>
      </c>
      <c r="D4739" s="4" t="s">
        <v>13</v>
      </c>
      <c r="E4739" s="4" t="s">
        <v>27</v>
      </c>
      <c r="F4739" s="4" t="s">
        <v>10</v>
      </c>
    </row>
    <row r="4740" spans="1:15">
      <c r="A4740" t="n">
        <v>47988</v>
      </c>
      <c r="B4740" s="34" t="n">
        <v>45</v>
      </c>
      <c r="C4740" s="7" t="n">
        <v>11</v>
      </c>
      <c r="D4740" s="7" t="n">
        <v>3</v>
      </c>
      <c r="E4740" s="7" t="n">
        <v>36.7000007629395</v>
      </c>
      <c r="F4740" s="7" t="n">
        <v>0</v>
      </c>
    </row>
    <row r="4741" spans="1:15">
      <c r="A4741" t="s">
        <v>4</v>
      </c>
      <c r="B4741" s="4" t="s">
        <v>5</v>
      </c>
      <c r="C4741" s="4" t="s">
        <v>13</v>
      </c>
      <c r="D4741" s="4" t="s">
        <v>13</v>
      </c>
      <c r="E4741" s="4" t="s">
        <v>27</v>
      </c>
      <c r="F4741" s="4" t="s">
        <v>27</v>
      </c>
      <c r="G4741" s="4" t="s">
        <v>27</v>
      </c>
      <c r="H4741" s="4" t="s">
        <v>10</v>
      </c>
    </row>
    <row r="4742" spans="1:15">
      <c r="A4742" t="n">
        <v>47997</v>
      </c>
      <c r="B4742" s="34" t="n">
        <v>45</v>
      </c>
      <c r="C4742" s="7" t="n">
        <v>2</v>
      </c>
      <c r="D4742" s="7" t="n">
        <v>3</v>
      </c>
      <c r="E4742" s="7" t="n">
        <v>97.9400024414063</v>
      </c>
      <c r="F4742" s="7" t="n">
        <v>-1.3400000333786</v>
      </c>
      <c r="G4742" s="7" t="n">
        <v>-30.2000007629395</v>
      </c>
      <c r="H4742" s="7" t="n">
        <v>3500</v>
      </c>
    </row>
    <row r="4743" spans="1:15">
      <c r="A4743" t="s">
        <v>4</v>
      </c>
      <c r="B4743" s="4" t="s">
        <v>5</v>
      </c>
      <c r="C4743" s="4" t="s">
        <v>13</v>
      </c>
      <c r="D4743" s="4" t="s">
        <v>13</v>
      </c>
      <c r="E4743" s="4" t="s">
        <v>27</v>
      </c>
      <c r="F4743" s="4" t="s">
        <v>27</v>
      </c>
      <c r="G4743" s="4" t="s">
        <v>27</v>
      </c>
      <c r="H4743" s="4" t="s">
        <v>10</v>
      </c>
      <c r="I4743" s="4" t="s">
        <v>13</v>
      </c>
    </row>
    <row r="4744" spans="1:15">
      <c r="A4744" t="n">
        <v>48014</v>
      </c>
      <c r="B4744" s="34" t="n">
        <v>45</v>
      </c>
      <c r="C4744" s="7" t="n">
        <v>4</v>
      </c>
      <c r="D4744" s="7" t="n">
        <v>3</v>
      </c>
      <c r="E4744" s="7" t="n">
        <v>349.799987792969</v>
      </c>
      <c r="F4744" s="7" t="n">
        <v>111.440002441406</v>
      </c>
      <c r="G4744" s="7" t="n">
        <v>0</v>
      </c>
      <c r="H4744" s="7" t="n">
        <v>3500</v>
      </c>
      <c r="I4744" s="7" t="n">
        <v>1</v>
      </c>
    </row>
    <row r="4745" spans="1:15">
      <c r="A4745" t="s">
        <v>4</v>
      </c>
      <c r="B4745" s="4" t="s">
        <v>5</v>
      </c>
      <c r="C4745" s="4" t="s">
        <v>13</v>
      </c>
      <c r="D4745" s="4" t="s">
        <v>13</v>
      </c>
      <c r="E4745" s="4" t="s">
        <v>27</v>
      </c>
      <c r="F4745" s="4" t="s">
        <v>10</v>
      </c>
    </row>
    <row r="4746" spans="1:15">
      <c r="A4746" t="n">
        <v>48032</v>
      </c>
      <c r="B4746" s="34" t="n">
        <v>45</v>
      </c>
      <c r="C4746" s="7" t="n">
        <v>5</v>
      </c>
      <c r="D4746" s="7" t="n">
        <v>3</v>
      </c>
      <c r="E4746" s="7" t="n">
        <v>11.6000003814697</v>
      </c>
      <c r="F4746" s="7" t="n">
        <v>3500</v>
      </c>
    </row>
    <row r="4747" spans="1:15">
      <c r="A4747" t="s">
        <v>4</v>
      </c>
      <c r="B4747" s="4" t="s">
        <v>5</v>
      </c>
      <c r="C4747" s="4" t="s">
        <v>13</v>
      </c>
      <c r="D4747" s="4" t="s">
        <v>13</v>
      </c>
      <c r="E4747" s="4" t="s">
        <v>27</v>
      </c>
      <c r="F4747" s="4" t="s">
        <v>10</v>
      </c>
    </row>
    <row r="4748" spans="1:15">
      <c r="A4748" t="n">
        <v>48041</v>
      </c>
      <c r="B4748" s="34" t="n">
        <v>45</v>
      </c>
      <c r="C4748" s="7" t="n">
        <v>11</v>
      </c>
      <c r="D4748" s="7" t="n">
        <v>3</v>
      </c>
      <c r="E4748" s="7" t="n">
        <v>36.7000007629395</v>
      </c>
      <c r="F4748" s="7" t="n">
        <v>3500</v>
      </c>
    </row>
    <row r="4749" spans="1:15">
      <c r="A4749" t="s">
        <v>4</v>
      </c>
      <c r="B4749" s="4" t="s">
        <v>5</v>
      </c>
      <c r="C4749" s="4" t="s">
        <v>13</v>
      </c>
      <c r="D4749" s="4" t="s">
        <v>10</v>
      </c>
    </row>
    <row r="4750" spans="1:15">
      <c r="A4750" t="n">
        <v>48050</v>
      </c>
      <c r="B4750" s="40" t="n">
        <v>58</v>
      </c>
      <c r="C4750" s="7" t="n">
        <v>255</v>
      </c>
      <c r="D4750" s="7" t="n">
        <v>0</v>
      </c>
    </row>
    <row r="4751" spans="1:15">
      <c r="A4751" t="s">
        <v>4</v>
      </c>
      <c r="B4751" s="4" t="s">
        <v>5</v>
      </c>
      <c r="C4751" s="4" t="s">
        <v>13</v>
      </c>
      <c r="D4751" s="4" t="s">
        <v>10</v>
      </c>
    </row>
    <row r="4752" spans="1:15">
      <c r="A4752" t="n">
        <v>48054</v>
      </c>
      <c r="B4752" s="34" t="n">
        <v>45</v>
      </c>
      <c r="C4752" s="7" t="n">
        <v>7</v>
      </c>
      <c r="D4752" s="7" t="n">
        <v>255</v>
      </c>
    </row>
    <row r="4753" spans="1:9">
      <c r="A4753" t="s">
        <v>4</v>
      </c>
      <c r="B4753" s="4" t="s">
        <v>5</v>
      </c>
      <c r="C4753" s="4" t="s">
        <v>13</v>
      </c>
      <c r="D4753" s="4" t="s">
        <v>10</v>
      </c>
      <c r="E4753" s="4" t="s">
        <v>27</v>
      </c>
    </row>
    <row r="4754" spans="1:9">
      <c r="A4754" t="n">
        <v>48058</v>
      </c>
      <c r="B4754" s="40" t="n">
        <v>58</v>
      </c>
      <c r="C4754" s="7" t="n">
        <v>101</v>
      </c>
      <c r="D4754" s="7" t="n">
        <v>300</v>
      </c>
      <c r="E4754" s="7" t="n">
        <v>1</v>
      </c>
    </row>
    <row r="4755" spans="1:9">
      <c r="A4755" t="s">
        <v>4</v>
      </c>
      <c r="B4755" s="4" t="s">
        <v>5</v>
      </c>
      <c r="C4755" s="4" t="s">
        <v>13</v>
      </c>
      <c r="D4755" s="4" t="s">
        <v>10</v>
      </c>
    </row>
    <row r="4756" spans="1:9">
      <c r="A4756" t="n">
        <v>48066</v>
      </c>
      <c r="B4756" s="40" t="n">
        <v>58</v>
      </c>
      <c r="C4756" s="7" t="n">
        <v>254</v>
      </c>
      <c r="D4756" s="7" t="n">
        <v>0</v>
      </c>
    </row>
    <row r="4757" spans="1:9">
      <c r="A4757" t="s">
        <v>4</v>
      </c>
      <c r="B4757" s="4" t="s">
        <v>5</v>
      </c>
      <c r="C4757" s="4" t="s">
        <v>13</v>
      </c>
      <c r="D4757" s="4" t="s">
        <v>13</v>
      </c>
      <c r="E4757" s="4" t="s">
        <v>27</v>
      </c>
      <c r="F4757" s="4" t="s">
        <v>27</v>
      </c>
      <c r="G4757" s="4" t="s">
        <v>27</v>
      </c>
      <c r="H4757" s="4" t="s">
        <v>10</v>
      </c>
    </row>
    <row r="4758" spans="1:9">
      <c r="A4758" t="n">
        <v>48070</v>
      </c>
      <c r="B4758" s="34" t="n">
        <v>45</v>
      </c>
      <c r="C4758" s="7" t="n">
        <v>2</v>
      </c>
      <c r="D4758" s="7" t="n">
        <v>3</v>
      </c>
      <c r="E4758" s="7" t="n">
        <v>-54.5</v>
      </c>
      <c r="F4758" s="7" t="n">
        <v>3.41000008583069</v>
      </c>
      <c r="G4758" s="7" t="n">
        <v>-22.9799995422363</v>
      </c>
      <c r="H4758" s="7" t="n">
        <v>0</v>
      </c>
    </row>
    <row r="4759" spans="1:9">
      <c r="A4759" t="s">
        <v>4</v>
      </c>
      <c r="B4759" s="4" t="s">
        <v>5</v>
      </c>
      <c r="C4759" s="4" t="s">
        <v>13</v>
      </c>
      <c r="D4759" s="4" t="s">
        <v>13</v>
      </c>
      <c r="E4759" s="4" t="s">
        <v>27</v>
      </c>
      <c r="F4759" s="4" t="s">
        <v>27</v>
      </c>
      <c r="G4759" s="4" t="s">
        <v>27</v>
      </c>
      <c r="H4759" s="4" t="s">
        <v>10</v>
      </c>
      <c r="I4759" s="4" t="s">
        <v>13</v>
      </c>
    </row>
    <row r="4760" spans="1:9">
      <c r="A4760" t="n">
        <v>48087</v>
      </c>
      <c r="B4760" s="34" t="n">
        <v>45</v>
      </c>
      <c r="C4760" s="7" t="n">
        <v>4</v>
      </c>
      <c r="D4760" s="7" t="n">
        <v>3</v>
      </c>
      <c r="E4760" s="7" t="n">
        <v>10.539999961853</v>
      </c>
      <c r="F4760" s="7" t="n">
        <v>297.640014648438</v>
      </c>
      <c r="G4760" s="7" t="n">
        <v>0</v>
      </c>
      <c r="H4760" s="7" t="n">
        <v>0</v>
      </c>
      <c r="I4760" s="7" t="n">
        <v>0</v>
      </c>
    </row>
    <row r="4761" spans="1:9">
      <c r="A4761" t="s">
        <v>4</v>
      </c>
      <c r="B4761" s="4" t="s">
        <v>5</v>
      </c>
      <c r="C4761" s="4" t="s">
        <v>13</v>
      </c>
      <c r="D4761" s="4" t="s">
        <v>13</v>
      </c>
      <c r="E4761" s="4" t="s">
        <v>27</v>
      </c>
      <c r="F4761" s="4" t="s">
        <v>10</v>
      </c>
    </row>
    <row r="4762" spans="1:9">
      <c r="A4762" t="n">
        <v>48105</v>
      </c>
      <c r="B4762" s="34" t="n">
        <v>45</v>
      </c>
      <c r="C4762" s="7" t="n">
        <v>5</v>
      </c>
      <c r="D4762" s="7" t="n">
        <v>3</v>
      </c>
      <c r="E4762" s="7" t="n">
        <v>11.6000003814697</v>
      </c>
      <c r="F4762" s="7" t="n">
        <v>0</v>
      </c>
    </row>
    <row r="4763" spans="1:9">
      <c r="A4763" t="s">
        <v>4</v>
      </c>
      <c r="B4763" s="4" t="s">
        <v>5</v>
      </c>
      <c r="C4763" s="4" t="s">
        <v>13</v>
      </c>
      <c r="D4763" s="4" t="s">
        <v>13</v>
      </c>
      <c r="E4763" s="4" t="s">
        <v>27</v>
      </c>
      <c r="F4763" s="4" t="s">
        <v>10</v>
      </c>
    </row>
    <row r="4764" spans="1:9">
      <c r="A4764" t="n">
        <v>48114</v>
      </c>
      <c r="B4764" s="34" t="n">
        <v>45</v>
      </c>
      <c r="C4764" s="7" t="n">
        <v>11</v>
      </c>
      <c r="D4764" s="7" t="n">
        <v>3</v>
      </c>
      <c r="E4764" s="7" t="n">
        <v>36.7000007629395</v>
      </c>
      <c r="F4764" s="7" t="n">
        <v>0</v>
      </c>
    </row>
    <row r="4765" spans="1:9">
      <c r="A4765" t="s">
        <v>4</v>
      </c>
      <c r="B4765" s="4" t="s">
        <v>5</v>
      </c>
      <c r="C4765" s="4" t="s">
        <v>13</v>
      </c>
      <c r="D4765" s="4" t="s">
        <v>13</v>
      </c>
      <c r="E4765" s="4" t="s">
        <v>27</v>
      </c>
      <c r="F4765" s="4" t="s">
        <v>27</v>
      </c>
      <c r="G4765" s="4" t="s">
        <v>27</v>
      </c>
      <c r="H4765" s="4" t="s">
        <v>10</v>
      </c>
    </row>
    <row r="4766" spans="1:9">
      <c r="A4766" t="n">
        <v>48123</v>
      </c>
      <c r="B4766" s="34" t="n">
        <v>45</v>
      </c>
      <c r="C4766" s="7" t="n">
        <v>2</v>
      </c>
      <c r="D4766" s="7" t="n">
        <v>3</v>
      </c>
      <c r="E4766" s="7" t="n">
        <v>-53.1599998474121</v>
      </c>
      <c r="F4766" s="7" t="n">
        <v>3.41000008583069</v>
      </c>
      <c r="G4766" s="7" t="n">
        <v>-21.3799991607666</v>
      </c>
      <c r="H4766" s="7" t="n">
        <v>1500</v>
      </c>
    </row>
    <row r="4767" spans="1:9">
      <c r="A4767" t="s">
        <v>4</v>
      </c>
      <c r="B4767" s="4" t="s">
        <v>5</v>
      </c>
      <c r="C4767" s="4" t="s">
        <v>13</v>
      </c>
      <c r="D4767" s="4" t="s">
        <v>13</v>
      </c>
      <c r="E4767" s="4" t="s">
        <v>27</v>
      </c>
      <c r="F4767" s="4" t="s">
        <v>27</v>
      </c>
      <c r="G4767" s="4" t="s">
        <v>27</v>
      </c>
      <c r="H4767" s="4" t="s">
        <v>10</v>
      </c>
      <c r="I4767" s="4" t="s">
        <v>13</v>
      </c>
    </row>
    <row r="4768" spans="1:9">
      <c r="A4768" t="n">
        <v>48140</v>
      </c>
      <c r="B4768" s="34" t="n">
        <v>45</v>
      </c>
      <c r="C4768" s="7" t="n">
        <v>4</v>
      </c>
      <c r="D4768" s="7" t="n">
        <v>3</v>
      </c>
      <c r="E4768" s="7" t="n">
        <v>10.539999961853</v>
      </c>
      <c r="F4768" s="7" t="n">
        <v>300.75</v>
      </c>
      <c r="G4768" s="7" t="n">
        <v>0</v>
      </c>
      <c r="H4768" s="7" t="n">
        <v>1500</v>
      </c>
      <c r="I4768" s="7" t="n">
        <v>1</v>
      </c>
    </row>
    <row r="4769" spans="1:9">
      <c r="A4769" t="s">
        <v>4</v>
      </c>
      <c r="B4769" s="4" t="s">
        <v>5</v>
      </c>
      <c r="C4769" s="4" t="s">
        <v>13</v>
      </c>
      <c r="D4769" s="4" t="s">
        <v>13</v>
      </c>
      <c r="E4769" s="4" t="s">
        <v>27</v>
      </c>
      <c r="F4769" s="4" t="s">
        <v>10</v>
      </c>
    </row>
    <row r="4770" spans="1:9">
      <c r="A4770" t="n">
        <v>48158</v>
      </c>
      <c r="B4770" s="34" t="n">
        <v>45</v>
      </c>
      <c r="C4770" s="7" t="n">
        <v>5</v>
      </c>
      <c r="D4770" s="7" t="n">
        <v>3</v>
      </c>
      <c r="E4770" s="7" t="n">
        <v>10</v>
      </c>
      <c r="F4770" s="7" t="n">
        <v>1500</v>
      </c>
    </row>
    <row r="4771" spans="1:9">
      <c r="A4771" t="s">
        <v>4</v>
      </c>
      <c r="B4771" s="4" t="s">
        <v>5</v>
      </c>
      <c r="C4771" s="4" t="s">
        <v>13</v>
      </c>
      <c r="D4771" s="4" t="s">
        <v>13</v>
      </c>
      <c r="E4771" s="4" t="s">
        <v>27</v>
      </c>
      <c r="F4771" s="4" t="s">
        <v>10</v>
      </c>
    </row>
    <row r="4772" spans="1:9">
      <c r="A4772" t="n">
        <v>48167</v>
      </c>
      <c r="B4772" s="34" t="n">
        <v>45</v>
      </c>
      <c r="C4772" s="7" t="n">
        <v>11</v>
      </c>
      <c r="D4772" s="7" t="n">
        <v>3</v>
      </c>
      <c r="E4772" s="7" t="n">
        <v>36.7000007629395</v>
      </c>
      <c r="F4772" s="7" t="n">
        <v>1500</v>
      </c>
    </row>
    <row r="4773" spans="1:9">
      <c r="A4773" t="s">
        <v>4</v>
      </c>
      <c r="B4773" s="4" t="s">
        <v>5</v>
      </c>
      <c r="C4773" s="4" t="s">
        <v>13</v>
      </c>
    </row>
    <row r="4774" spans="1:9">
      <c r="A4774" t="n">
        <v>48176</v>
      </c>
      <c r="B4774" s="70" t="n">
        <v>116</v>
      </c>
      <c r="C4774" s="7" t="n">
        <v>0</v>
      </c>
    </row>
    <row r="4775" spans="1:9">
      <c r="A4775" t="s">
        <v>4</v>
      </c>
      <c r="B4775" s="4" t="s">
        <v>5</v>
      </c>
      <c r="C4775" s="4" t="s">
        <v>13</v>
      </c>
      <c r="D4775" s="4" t="s">
        <v>10</v>
      </c>
    </row>
    <row r="4776" spans="1:9">
      <c r="A4776" t="n">
        <v>48178</v>
      </c>
      <c r="B4776" s="70" t="n">
        <v>116</v>
      </c>
      <c r="C4776" s="7" t="n">
        <v>2</v>
      </c>
      <c r="D4776" s="7" t="n">
        <v>1</v>
      </c>
    </row>
    <row r="4777" spans="1:9">
      <c r="A4777" t="s">
        <v>4</v>
      </c>
      <c r="B4777" s="4" t="s">
        <v>5</v>
      </c>
      <c r="C4777" s="4" t="s">
        <v>13</v>
      </c>
      <c r="D4777" s="4" t="s">
        <v>9</v>
      </c>
    </row>
    <row r="4778" spans="1:9">
      <c r="A4778" t="n">
        <v>48182</v>
      </c>
      <c r="B4778" s="70" t="n">
        <v>116</v>
      </c>
      <c r="C4778" s="7" t="n">
        <v>5</v>
      </c>
      <c r="D4778" s="7" t="n">
        <v>1133903872</v>
      </c>
    </row>
    <row r="4779" spans="1:9">
      <c r="A4779" t="s">
        <v>4</v>
      </c>
      <c r="B4779" s="4" t="s">
        <v>5</v>
      </c>
      <c r="C4779" s="4" t="s">
        <v>13</v>
      </c>
      <c r="D4779" s="4" t="s">
        <v>10</v>
      </c>
    </row>
    <row r="4780" spans="1:9">
      <c r="A4780" t="n">
        <v>48188</v>
      </c>
      <c r="B4780" s="70" t="n">
        <v>116</v>
      </c>
      <c r="C4780" s="7" t="n">
        <v>6</v>
      </c>
      <c r="D4780" s="7" t="n">
        <v>1</v>
      </c>
    </row>
    <row r="4781" spans="1:9">
      <c r="A4781" t="s">
        <v>4</v>
      </c>
      <c r="B4781" s="4" t="s">
        <v>5</v>
      </c>
      <c r="C4781" s="4" t="s">
        <v>13</v>
      </c>
      <c r="D4781" s="4" t="s">
        <v>10</v>
      </c>
    </row>
    <row r="4782" spans="1:9">
      <c r="A4782" t="n">
        <v>48192</v>
      </c>
      <c r="B4782" s="40" t="n">
        <v>58</v>
      </c>
      <c r="C4782" s="7" t="n">
        <v>255</v>
      </c>
      <c r="D4782" s="7" t="n">
        <v>0</v>
      </c>
    </row>
    <row r="4783" spans="1:9">
      <c r="A4783" t="s">
        <v>4</v>
      </c>
      <c r="B4783" s="4" t="s">
        <v>5</v>
      </c>
      <c r="C4783" s="4" t="s">
        <v>13</v>
      </c>
      <c r="D4783" s="4" t="s">
        <v>10</v>
      </c>
    </row>
    <row r="4784" spans="1:9">
      <c r="A4784" t="n">
        <v>48196</v>
      </c>
      <c r="B4784" s="34" t="n">
        <v>45</v>
      </c>
      <c r="C4784" s="7" t="n">
        <v>7</v>
      </c>
      <c r="D4784" s="7" t="n">
        <v>255</v>
      </c>
    </row>
    <row r="4785" spans="1:6">
      <c r="A4785" t="s">
        <v>4</v>
      </c>
      <c r="B4785" s="4" t="s">
        <v>5</v>
      </c>
      <c r="C4785" s="4" t="s">
        <v>13</v>
      </c>
      <c r="D4785" s="4" t="s">
        <v>10</v>
      </c>
      <c r="E4785" s="4" t="s">
        <v>27</v>
      </c>
    </row>
    <row r="4786" spans="1:6">
      <c r="A4786" t="n">
        <v>48200</v>
      </c>
      <c r="B4786" s="40" t="n">
        <v>58</v>
      </c>
      <c r="C4786" s="7" t="n">
        <v>101</v>
      </c>
      <c r="D4786" s="7" t="n">
        <v>300</v>
      </c>
      <c r="E4786" s="7" t="n">
        <v>1</v>
      </c>
    </row>
    <row r="4787" spans="1:6">
      <c r="A4787" t="s">
        <v>4</v>
      </c>
      <c r="B4787" s="4" t="s">
        <v>5</v>
      </c>
      <c r="C4787" s="4" t="s">
        <v>13</v>
      </c>
      <c r="D4787" s="4" t="s">
        <v>10</v>
      </c>
    </row>
    <row r="4788" spans="1:6">
      <c r="A4788" t="n">
        <v>48208</v>
      </c>
      <c r="B4788" s="40" t="n">
        <v>58</v>
      </c>
      <c r="C4788" s="7" t="n">
        <v>254</v>
      </c>
      <c r="D4788" s="7" t="n">
        <v>0</v>
      </c>
    </row>
    <row r="4789" spans="1:6">
      <c r="A4789" t="s">
        <v>4</v>
      </c>
      <c r="B4789" s="4" t="s">
        <v>5</v>
      </c>
      <c r="C4789" s="4" t="s">
        <v>13</v>
      </c>
      <c r="D4789" s="4" t="s">
        <v>13</v>
      </c>
      <c r="E4789" s="4" t="s">
        <v>27</v>
      </c>
      <c r="F4789" s="4" t="s">
        <v>27</v>
      </c>
      <c r="G4789" s="4" t="s">
        <v>27</v>
      </c>
      <c r="H4789" s="4" t="s">
        <v>10</v>
      </c>
    </row>
    <row r="4790" spans="1:6">
      <c r="A4790" t="n">
        <v>48212</v>
      </c>
      <c r="B4790" s="34" t="n">
        <v>45</v>
      </c>
      <c r="C4790" s="7" t="n">
        <v>2</v>
      </c>
      <c r="D4790" s="7" t="n">
        <v>3</v>
      </c>
      <c r="E4790" s="7" t="n">
        <v>-45.8800010681152</v>
      </c>
      <c r="F4790" s="7" t="n">
        <v>3.52999997138977</v>
      </c>
      <c r="G4790" s="7" t="n">
        <v>-24.1900005340576</v>
      </c>
      <c r="H4790" s="7" t="n">
        <v>0</v>
      </c>
    </row>
    <row r="4791" spans="1:6">
      <c r="A4791" t="s">
        <v>4</v>
      </c>
      <c r="B4791" s="4" t="s">
        <v>5</v>
      </c>
      <c r="C4791" s="4" t="s">
        <v>13</v>
      </c>
      <c r="D4791" s="4" t="s">
        <v>13</v>
      </c>
      <c r="E4791" s="4" t="s">
        <v>27</v>
      </c>
      <c r="F4791" s="4" t="s">
        <v>27</v>
      </c>
      <c r="G4791" s="4" t="s">
        <v>27</v>
      </c>
      <c r="H4791" s="4" t="s">
        <v>10</v>
      </c>
      <c r="I4791" s="4" t="s">
        <v>13</v>
      </c>
    </row>
    <row r="4792" spans="1:6">
      <c r="A4792" t="n">
        <v>48229</v>
      </c>
      <c r="B4792" s="34" t="n">
        <v>45</v>
      </c>
      <c r="C4792" s="7" t="n">
        <v>4</v>
      </c>
      <c r="D4792" s="7" t="n">
        <v>3</v>
      </c>
      <c r="E4792" s="7" t="n">
        <v>344.179992675781</v>
      </c>
      <c r="F4792" s="7" t="n">
        <v>353.239990234375</v>
      </c>
      <c r="G4792" s="7" t="n">
        <v>0</v>
      </c>
      <c r="H4792" s="7" t="n">
        <v>0</v>
      </c>
      <c r="I4792" s="7" t="n">
        <v>0</v>
      </c>
    </row>
    <row r="4793" spans="1:6">
      <c r="A4793" t="s">
        <v>4</v>
      </c>
      <c r="B4793" s="4" t="s">
        <v>5</v>
      </c>
      <c r="C4793" s="4" t="s">
        <v>13</v>
      </c>
      <c r="D4793" s="4" t="s">
        <v>13</v>
      </c>
      <c r="E4793" s="4" t="s">
        <v>27</v>
      </c>
      <c r="F4793" s="4" t="s">
        <v>10</v>
      </c>
    </row>
    <row r="4794" spans="1:6">
      <c r="A4794" t="n">
        <v>48247</v>
      </c>
      <c r="B4794" s="34" t="n">
        <v>45</v>
      </c>
      <c r="C4794" s="7" t="n">
        <v>5</v>
      </c>
      <c r="D4794" s="7" t="n">
        <v>3</v>
      </c>
      <c r="E4794" s="7" t="n">
        <v>11.6000003814697</v>
      </c>
      <c r="F4794" s="7" t="n">
        <v>0</v>
      </c>
    </row>
    <row r="4795" spans="1:6">
      <c r="A4795" t="s">
        <v>4</v>
      </c>
      <c r="B4795" s="4" t="s">
        <v>5</v>
      </c>
      <c r="C4795" s="4" t="s">
        <v>13</v>
      </c>
      <c r="D4795" s="4" t="s">
        <v>13</v>
      </c>
      <c r="E4795" s="4" t="s">
        <v>27</v>
      </c>
      <c r="F4795" s="4" t="s">
        <v>10</v>
      </c>
    </row>
    <row r="4796" spans="1:6">
      <c r="A4796" t="n">
        <v>48256</v>
      </c>
      <c r="B4796" s="34" t="n">
        <v>45</v>
      </c>
      <c r="C4796" s="7" t="n">
        <v>11</v>
      </c>
      <c r="D4796" s="7" t="n">
        <v>3</v>
      </c>
      <c r="E4796" s="7" t="n">
        <v>36.7000007629395</v>
      </c>
      <c r="F4796" s="7" t="n">
        <v>0</v>
      </c>
    </row>
    <row r="4797" spans="1:6">
      <c r="A4797" t="s">
        <v>4</v>
      </c>
      <c r="B4797" s="4" t="s">
        <v>5</v>
      </c>
      <c r="C4797" s="4" t="s">
        <v>13</v>
      </c>
    </row>
    <row r="4798" spans="1:6">
      <c r="A4798" t="n">
        <v>48265</v>
      </c>
      <c r="B4798" s="70" t="n">
        <v>116</v>
      </c>
      <c r="C4798" s="7" t="n">
        <v>1</v>
      </c>
    </row>
    <row r="4799" spans="1:6">
      <c r="A4799" t="s">
        <v>4</v>
      </c>
      <c r="B4799" s="4" t="s">
        <v>5</v>
      </c>
      <c r="C4799" s="4" t="s">
        <v>13</v>
      </c>
      <c r="D4799" s="4" t="s">
        <v>10</v>
      </c>
      <c r="E4799" s="4" t="s">
        <v>10</v>
      </c>
      <c r="F4799" s="4" t="s">
        <v>9</v>
      </c>
    </row>
    <row r="4800" spans="1:6">
      <c r="A4800" t="n">
        <v>48267</v>
      </c>
      <c r="B4800" s="73" t="n">
        <v>84</v>
      </c>
      <c r="C4800" s="7" t="n">
        <v>1</v>
      </c>
      <c r="D4800" s="7" t="n">
        <v>0</v>
      </c>
      <c r="E4800" s="7" t="n">
        <v>0</v>
      </c>
      <c r="F4800" s="7" t="n">
        <v>0</v>
      </c>
    </row>
    <row r="4801" spans="1:9">
      <c r="A4801" t="s">
        <v>4</v>
      </c>
      <c r="B4801" s="4" t="s">
        <v>5</v>
      </c>
      <c r="C4801" s="4" t="s">
        <v>13</v>
      </c>
      <c r="D4801" s="4" t="s">
        <v>10</v>
      </c>
      <c r="E4801" s="4" t="s">
        <v>10</v>
      </c>
      <c r="F4801" s="4" t="s">
        <v>9</v>
      </c>
    </row>
    <row r="4802" spans="1:9">
      <c r="A4802" t="n">
        <v>48277</v>
      </c>
      <c r="B4802" s="73" t="n">
        <v>84</v>
      </c>
      <c r="C4802" s="7" t="n">
        <v>0</v>
      </c>
      <c r="D4802" s="7" t="n">
        <v>0</v>
      </c>
      <c r="E4802" s="7" t="n">
        <v>0</v>
      </c>
      <c r="F4802" s="7" t="n">
        <v>1045220557</v>
      </c>
    </row>
    <row r="4803" spans="1:9">
      <c r="A4803" t="s">
        <v>4</v>
      </c>
      <c r="B4803" s="4" t="s">
        <v>5</v>
      </c>
      <c r="C4803" s="4" t="s">
        <v>10</v>
      </c>
      <c r="D4803" s="4" t="s">
        <v>13</v>
      </c>
    </row>
    <row r="4804" spans="1:9">
      <c r="A4804" t="n">
        <v>48287</v>
      </c>
      <c r="B4804" s="59" t="n">
        <v>21</v>
      </c>
      <c r="C4804" s="7" t="n">
        <v>1562</v>
      </c>
      <c r="D4804" s="7" t="n">
        <v>2</v>
      </c>
    </row>
    <row r="4805" spans="1:9">
      <c r="A4805" t="s">
        <v>4</v>
      </c>
      <c r="B4805" s="4" t="s">
        <v>5</v>
      </c>
      <c r="C4805" s="4" t="s">
        <v>10</v>
      </c>
      <c r="D4805" s="4" t="s">
        <v>13</v>
      </c>
    </row>
    <row r="4806" spans="1:9">
      <c r="A4806" t="n">
        <v>48291</v>
      </c>
      <c r="B4806" s="81" t="n">
        <v>56</v>
      </c>
      <c r="C4806" s="7" t="n">
        <v>1562</v>
      </c>
      <c r="D4806" s="7" t="n">
        <v>1</v>
      </c>
    </row>
    <row r="4807" spans="1:9">
      <c r="A4807" t="s">
        <v>4</v>
      </c>
      <c r="B4807" s="4" t="s">
        <v>5</v>
      </c>
      <c r="C4807" s="4" t="s">
        <v>10</v>
      </c>
      <c r="D4807" s="4" t="s">
        <v>27</v>
      </c>
      <c r="E4807" s="4" t="s">
        <v>27</v>
      </c>
      <c r="F4807" s="4" t="s">
        <v>27</v>
      </c>
      <c r="G4807" s="4" t="s">
        <v>27</v>
      </c>
    </row>
    <row r="4808" spans="1:9">
      <c r="A4808" t="n">
        <v>48295</v>
      </c>
      <c r="B4808" s="57" t="n">
        <v>46</v>
      </c>
      <c r="C4808" s="7" t="n">
        <v>1562</v>
      </c>
      <c r="D4808" s="7" t="n">
        <v>-8.03999996185303</v>
      </c>
      <c r="E4808" s="7" t="n">
        <v>-2.39000010490417</v>
      </c>
      <c r="F4808" s="7" t="n">
        <v>-50.5499992370605</v>
      </c>
      <c r="G4808" s="7" t="n">
        <v>-86.8000030517578</v>
      </c>
    </row>
    <row r="4809" spans="1:9">
      <c r="A4809" t="s">
        <v>4</v>
      </c>
      <c r="B4809" s="4" t="s">
        <v>5</v>
      </c>
      <c r="C4809" s="4" t="s">
        <v>13</v>
      </c>
      <c r="D4809" s="4" t="s">
        <v>10</v>
      </c>
    </row>
    <row r="4810" spans="1:9">
      <c r="A4810" t="n">
        <v>48314</v>
      </c>
      <c r="B4810" s="40" t="n">
        <v>58</v>
      </c>
      <c r="C4810" s="7" t="n">
        <v>255</v>
      </c>
      <c r="D4810" s="7" t="n">
        <v>0</v>
      </c>
    </row>
    <row r="4811" spans="1:9">
      <c r="A4811" t="s">
        <v>4</v>
      </c>
      <c r="B4811" s="4" t="s">
        <v>5</v>
      </c>
      <c r="C4811" s="4" t="s">
        <v>10</v>
      </c>
      <c r="D4811" s="4" t="s">
        <v>13</v>
      </c>
    </row>
    <row r="4812" spans="1:9">
      <c r="A4812" t="n">
        <v>48318</v>
      </c>
      <c r="B4812" s="80" t="n">
        <v>67</v>
      </c>
      <c r="C4812" s="7" t="n">
        <v>1561</v>
      </c>
      <c r="D4812" s="7" t="n">
        <v>2</v>
      </c>
    </row>
    <row r="4813" spans="1:9">
      <c r="A4813" t="s">
        <v>4</v>
      </c>
      <c r="B4813" s="4" t="s">
        <v>5</v>
      </c>
      <c r="C4813" s="4" t="s">
        <v>10</v>
      </c>
      <c r="D4813" s="4" t="s">
        <v>13</v>
      </c>
      <c r="E4813" s="4" t="s">
        <v>6</v>
      </c>
      <c r="F4813" s="4" t="s">
        <v>27</v>
      </c>
      <c r="G4813" s="4" t="s">
        <v>27</v>
      </c>
      <c r="H4813" s="4" t="s">
        <v>27</v>
      </c>
    </row>
    <row r="4814" spans="1:9">
      <c r="A4814" t="n">
        <v>48322</v>
      </c>
      <c r="B4814" s="64" t="n">
        <v>48</v>
      </c>
      <c r="C4814" s="7" t="n">
        <v>1561</v>
      </c>
      <c r="D4814" s="7" t="n">
        <v>0</v>
      </c>
      <c r="E4814" s="7" t="s">
        <v>438</v>
      </c>
      <c r="F4814" s="7" t="n">
        <v>-1</v>
      </c>
      <c r="G4814" s="7" t="n">
        <v>1</v>
      </c>
      <c r="H4814" s="7" t="n">
        <v>0</v>
      </c>
    </row>
    <row r="4815" spans="1:9">
      <c r="A4815" t="s">
        <v>4</v>
      </c>
      <c r="B4815" s="4" t="s">
        <v>5</v>
      </c>
      <c r="C4815" s="4" t="s">
        <v>13</v>
      </c>
      <c r="D4815" s="4" t="s">
        <v>10</v>
      </c>
      <c r="E4815" s="4" t="s">
        <v>27</v>
      </c>
      <c r="F4815" s="4" t="s">
        <v>10</v>
      </c>
      <c r="G4815" s="4" t="s">
        <v>9</v>
      </c>
      <c r="H4815" s="4" t="s">
        <v>9</v>
      </c>
      <c r="I4815" s="4" t="s">
        <v>10</v>
      </c>
      <c r="J4815" s="4" t="s">
        <v>10</v>
      </c>
      <c r="K4815" s="4" t="s">
        <v>9</v>
      </c>
      <c r="L4815" s="4" t="s">
        <v>9</v>
      </c>
      <c r="M4815" s="4" t="s">
        <v>9</v>
      </c>
      <c r="N4815" s="4" t="s">
        <v>9</v>
      </c>
      <c r="O4815" s="4" t="s">
        <v>6</v>
      </c>
    </row>
    <row r="4816" spans="1:9">
      <c r="A4816" t="n">
        <v>48351</v>
      </c>
      <c r="B4816" s="17" t="n">
        <v>50</v>
      </c>
      <c r="C4816" s="7" t="n">
        <v>0</v>
      </c>
      <c r="D4816" s="7" t="n">
        <v>2119</v>
      </c>
      <c r="E4816" s="7" t="n">
        <v>0.800000011920929</v>
      </c>
      <c r="F4816" s="7" t="n">
        <v>300</v>
      </c>
      <c r="G4816" s="7" t="n">
        <v>0</v>
      </c>
      <c r="H4816" s="7" t="n">
        <v>0</v>
      </c>
      <c r="I4816" s="7" t="n">
        <v>0</v>
      </c>
      <c r="J4816" s="7" t="n">
        <v>65533</v>
      </c>
      <c r="K4816" s="7" t="n">
        <v>0</v>
      </c>
      <c r="L4816" s="7" t="n">
        <v>0</v>
      </c>
      <c r="M4816" s="7" t="n">
        <v>0</v>
      </c>
      <c r="N4816" s="7" t="n">
        <v>0</v>
      </c>
      <c r="O4816" s="7" t="s">
        <v>21</v>
      </c>
    </row>
    <row r="4817" spans="1:15">
      <c r="A4817" t="s">
        <v>4</v>
      </c>
      <c r="B4817" s="4" t="s">
        <v>5</v>
      </c>
      <c r="C4817" s="4" t="s">
        <v>13</v>
      </c>
      <c r="D4817" s="4" t="s">
        <v>10</v>
      </c>
      <c r="E4817" s="4" t="s">
        <v>27</v>
      </c>
      <c r="F4817" s="4" t="s">
        <v>10</v>
      </c>
      <c r="G4817" s="4" t="s">
        <v>9</v>
      </c>
      <c r="H4817" s="4" t="s">
        <v>9</v>
      </c>
      <c r="I4817" s="4" t="s">
        <v>10</v>
      </c>
      <c r="J4817" s="4" t="s">
        <v>10</v>
      </c>
      <c r="K4817" s="4" t="s">
        <v>9</v>
      </c>
      <c r="L4817" s="4" t="s">
        <v>9</v>
      </c>
      <c r="M4817" s="4" t="s">
        <v>9</v>
      </c>
      <c r="N4817" s="4" t="s">
        <v>9</v>
      </c>
      <c r="O4817" s="4" t="s">
        <v>6</v>
      </c>
    </row>
    <row r="4818" spans="1:15">
      <c r="A4818" t="n">
        <v>48390</v>
      </c>
      <c r="B4818" s="17" t="n">
        <v>50</v>
      </c>
      <c r="C4818" s="7" t="n">
        <v>0</v>
      </c>
      <c r="D4818" s="7" t="n">
        <v>4400</v>
      </c>
      <c r="E4818" s="7" t="n">
        <v>1</v>
      </c>
      <c r="F4818" s="7" t="n">
        <v>100</v>
      </c>
      <c r="G4818" s="7" t="n">
        <v>0</v>
      </c>
      <c r="H4818" s="7" t="n">
        <v>-1069547520</v>
      </c>
      <c r="I4818" s="7" t="n">
        <v>0</v>
      </c>
      <c r="J4818" s="7" t="n">
        <v>65533</v>
      </c>
      <c r="K4818" s="7" t="n">
        <v>0</v>
      </c>
      <c r="L4818" s="7" t="n">
        <v>0</v>
      </c>
      <c r="M4818" s="7" t="n">
        <v>0</v>
      </c>
      <c r="N4818" s="7" t="n">
        <v>0</v>
      </c>
      <c r="O4818" s="7" t="s">
        <v>21</v>
      </c>
    </row>
    <row r="4819" spans="1:15">
      <c r="A4819" t="s">
        <v>4</v>
      </c>
      <c r="B4819" s="4" t="s">
        <v>5</v>
      </c>
      <c r="C4819" s="4" t="s">
        <v>10</v>
      </c>
    </row>
    <row r="4820" spans="1:15">
      <c r="A4820" t="n">
        <v>48429</v>
      </c>
      <c r="B4820" s="43" t="n">
        <v>16</v>
      </c>
      <c r="C4820" s="7" t="n">
        <v>1200</v>
      </c>
    </row>
    <row r="4821" spans="1:15">
      <c r="A4821" t="s">
        <v>4</v>
      </c>
      <c r="B4821" s="4" t="s">
        <v>5</v>
      </c>
      <c r="C4821" s="4" t="s">
        <v>13</v>
      </c>
      <c r="D4821" s="4" t="s">
        <v>27</v>
      </c>
      <c r="E4821" s="4" t="s">
        <v>27</v>
      </c>
      <c r="F4821" s="4" t="s">
        <v>27</v>
      </c>
    </row>
    <row r="4822" spans="1:15">
      <c r="A4822" t="n">
        <v>48432</v>
      </c>
      <c r="B4822" s="34" t="n">
        <v>45</v>
      </c>
      <c r="C4822" s="7" t="n">
        <v>9</v>
      </c>
      <c r="D4822" s="7" t="n">
        <v>0.0199999995529652</v>
      </c>
      <c r="E4822" s="7" t="n">
        <v>0.0199999995529652</v>
      </c>
      <c r="F4822" s="7" t="n">
        <v>0.5</v>
      </c>
    </row>
    <row r="4823" spans="1:15">
      <c r="A4823" t="s">
        <v>4</v>
      </c>
      <c r="B4823" s="4" t="s">
        <v>5</v>
      </c>
      <c r="C4823" s="4" t="s">
        <v>13</v>
      </c>
      <c r="D4823" s="4" t="s">
        <v>10</v>
      </c>
      <c r="E4823" s="4" t="s">
        <v>6</v>
      </c>
    </row>
    <row r="4824" spans="1:15">
      <c r="A4824" t="n">
        <v>48446</v>
      </c>
      <c r="B4824" s="42" t="n">
        <v>51</v>
      </c>
      <c r="C4824" s="7" t="n">
        <v>4</v>
      </c>
      <c r="D4824" s="7" t="n">
        <v>1561</v>
      </c>
      <c r="E4824" s="7" t="s">
        <v>106</v>
      </c>
    </row>
    <row r="4825" spans="1:15">
      <c r="A4825" t="s">
        <v>4</v>
      </c>
      <c r="B4825" s="4" t="s">
        <v>5</v>
      </c>
      <c r="C4825" s="4" t="s">
        <v>10</v>
      </c>
    </row>
    <row r="4826" spans="1:15">
      <c r="A4826" t="n">
        <v>48459</v>
      </c>
      <c r="B4826" s="43" t="n">
        <v>16</v>
      </c>
      <c r="C4826" s="7" t="n">
        <v>0</v>
      </c>
    </row>
    <row r="4827" spans="1:15">
      <c r="A4827" t="s">
        <v>4</v>
      </c>
      <c r="B4827" s="4" t="s">
        <v>5</v>
      </c>
      <c r="C4827" s="4" t="s">
        <v>10</v>
      </c>
      <c r="D4827" s="4" t="s">
        <v>104</v>
      </c>
      <c r="E4827" s="4" t="s">
        <v>13</v>
      </c>
      <c r="F4827" s="4" t="s">
        <v>13</v>
      </c>
      <c r="G4827" s="4" t="s">
        <v>13</v>
      </c>
    </row>
    <row r="4828" spans="1:15">
      <c r="A4828" t="n">
        <v>48462</v>
      </c>
      <c r="B4828" s="44" t="n">
        <v>26</v>
      </c>
      <c r="C4828" s="7" t="n">
        <v>1561</v>
      </c>
      <c r="D4828" s="7" t="s">
        <v>495</v>
      </c>
      <c r="E4828" s="7" t="n">
        <v>8</v>
      </c>
      <c r="F4828" s="7" t="n">
        <v>2</v>
      </c>
      <c r="G4828" s="7" t="n">
        <v>0</v>
      </c>
    </row>
    <row r="4829" spans="1:15">
      <c r="A4829" t="s">
        <v>4</v>
      </c>
      <c r="B4829" s="4" t="s">
        <v>5</v>
      </c>
      <c r="C4829" s="4" t="s">
        <v>10</v>
      </c>
    </row>
    <row r="4830" spans="1:15">
      <c r="A4830" t="n">
        <v>48493</v>
      </c>
      <c r="B4830" s="43" t="n">
        <v>16</v>
      </c>
      <c r="C4830" s="7" t="n">
        <v>1500</v>
      </c>
    </row>
    <row r="4831" spans="1:15">
      <c r="A4831" t="s">
        <v>4</v>
      </c>
      <c r="B4831" s="4" t="s">
        <v>5</v>
      </c>
      <c r="C4831" s="4" t="s">
        <v>6</v>
      </c>
      <c r="D4831" s="4" t="s">
        <v>10</v>
      </c>
    </row>
    <row r="4832" spans="1:15">
      <c r="A4832" t="n">
        <v>48496</v>
      </c>
      <c r="B4832" s="77" t="n">
        <v>29</v>
      </c>
      <c r="C4832" s="7" t="s">
        <v>21</v>
      </c>
      <c r="D4832" s="7" t="n">
        <v>65533</v>
      </c>
    </row>
    <row r="4833" spans="1:15">
      <c r="A4833" t="s">
        <v>4</v>
      </c>
      <c r="B4833" s="4" t="s">
        <v>5</v>
      </c>
      <c r="C4833" s="4" t="s">
        <v>10</v>
      </c>
      <c r="D4833" s="4" t="s">
        <v>13</v>
      </c>
    </row>
    <row r="4834" spans="1:15">
      <c r="A4834" t="n">
        <v>48500</v>
      </c>
      <c r="B4834" s="46" t="n">
        <v>89</v>
      </c>
      <c r="C4834" s="7" t="n">
        <v>65533</v>
      </c>
      <c r="D4834" s="7" t="n">
        <v>0</v>
      </c>
    </row>
    <row r="4835" spans="1:15">
      <c r="A4835" t="s">
        <v>4</v>
      </c>
      <c r="B4835" s="4" t="s">
        <v>5</v>
      </c>
      <c r="C4835" s="4" t="s">
        <v>13</v>
      </c>
      <c r="D4835" s="4" t="s">
        <v>10</v>
      </c>
      <c r="E4835" s="4" t="s">
        <v>10</v>
      </c>
      <c r="F4835" s="4" t="s">
        <v>9</v>
      </c>
    </row>
    <row r="4836" spans="1:15">
      <c r="A4836" t="n">
        <v>48504</v>
      </c>
      <c r="B4836" s="73" t="n">
        <v>84</v>
      </c>
      <c r="C4836" s="7" t="n">
        <v>0</v>
      </c>
      <c r="D4836" s="7" t="n">
        <v>2</v>
      </c>
      <c r="E4836" s="7" t="n">
        <v>0</v>
      </c>
      <c r="F4836" s="7" t="n">
        <v>1045220557</v>
      </c>
    </row>
    <row r="4837" spans="1:15">
      <c r="A4837" t="s">
        <v>4</v>
      </c>
      <c r="B4837" s="4" t="s">
        <v>5</v>
      </c>
      <c r="C4837" s="4" t="s">
        <v>13</v>
      </c>
      <c r="D4837" s="4" t="s">
        <v>10</v>
      </c>
      <c r="E4837" s="4" t="s">
        <v>10</v>
      </c>
      <c r="F4837" s="4" t="s">
        <v>10</v>
      </c>
      <c r="G4837" s="4" t="s">
        <v>10</v>
      </c>
      <c r="H4837" s="4" t="s">
        <v>10</v>
      </c>
      <c r="I4837" s="4" t="s">
        <v>6</v>
      </c>
      <c r="J4837" s="4" t="s">
        <v>27</v>
      </c>
      <c r="K4837" s="4" t="s">
        <v>27</v>
      </c>
      <c r="L4837" s="4" t="s">
        <v>27</v>
      </c>
      <c r="M4837" s="4" t="s">
        <v>9</v>
      </c>
      <c r="N4837" s="4" t="s">
        <v>9</v>
      </c>
      <c r="O4837" s="4" t="s">
        <v>27</v>
      </c>
      <c r="P4837" s="4" t="s">
        <v>27</v>
      </c>
      <c r="Q4837" s="4" t="s">
        <v>27</v>
      </c>
      <c r="R4837" s="4" t="s">
        <v>27</v>
      </c>
      <c r="S4837" s="4" t="s">
        <v>13</v>
      </c>
    </row>
    <row r="4838" spans="1:15">
      <c r="A4838" t="n">
        <v>48514</v>
      </c>
      <c r="B4838" s="29" t="n">
        <v>39</v>
      </c>
      <c r="C4838" s="7" t="n">
        <v>12</v>
      </c>
      <c r="D4838" s="7" t="n">
        <v>65533</v>
      </c>
      <c r="E4838" s="7" t="n">
        <v>205</v>
      </c>
      <c r="F4838" s="7" t="n">
        <v>0</v>
      </c>
      <c r="G4838" s="7" t="n">
        <v>1561</v>
      </c>
      <c r="H4838" s="7" t="n">
        <v>12</v>
      </c>
      <c r="I4838" s="7" t="s">
        <v>496</v>
      </c>
      <c r="J4838" s="7" t="n">
        <v>0</v>
      </c>
      <c r="K4838" s="7" t="n">
        <v>0</v>
      </c>
      <c r="L4838" s="7" t="n">
        <v>0</v>
      </c>
      <c r="M4838" s="7" t="n">
        <v>0</v>
      </c>
      <c r="N4838" s="7" t="n">
        <v>0</v>
      </c>
      <c r="O4838" s="7" t="n">
        <v>0</v>
      </c>
      <c r="P4838" s="7" t="n">
        <v>2</v>
      </c>
      <c r="Q4838" s="7" t="n">
        <v>2</v>
      </c>
      <c r="R4838" s="7" t="n">
        <v>2</v>
      </c>
      <c r="S4838" s="7" t="n">
        <v>2</v>
      </c>
    </row>
    <row r="4839" spans="1:15">
      <c r="A4839" t="s">
        <v>4</v>
      </c>
      <c r="B4839" s="4" t="s">
        <v>5</v>
      </c>
      <c r="C4839" s="4" t="s">
        <v>10</v>
      </c>
    </row>
    <row r="4840" spans="1:15">
      <c r="A4840" t="n">
        <v>48575</v>
      </c>
      <c r="B4840" s="43" t="n">
        <v>16</v>
      </c>
      <c r="C4840" s="7" t="n">
        <v>500</v>
      </c>
    </row>
    <row r="4841" spans="1:15">
      <c r="A4841" t="s">
        <v>4</v>
      </c>
      <c r="B4841" s="4" t="s">
        <v>5</v>
      </c>
      <c r="C4841" s="4" t="s">
        <v>13</v>
      </c>
      <c r="D4841" s="4" t="s">
        <v>10</v>
      </c>
      <c r="E4841" s="4" t="s">
        <v>27</v>
      </c>
      <c r="F4841" s="4" t="s">
        <v>10</v>
      </c>
      <c r="G4841" s="4" t="s">
        <v>9</v>
      </c>
      <c r="H4841" s="4" t="s">
        <v>9</v>
      </c>
      <c r="I4841" s="4" t="s">
        <v>10</v>
      </c>
      <c r="J4841" s="4" t="s">
        <v>10</v>
      </c>
      <c r="K4841" s="4" t="s">
        <v>9</v>
      </c>
      <c r="L4841" s="4" t="s">
        <v>9</v>
      </c>
      <c r="M4841" s="4" t="s">
        <v>9</v>
      </c>
      <c r="N4841" s="4" t="s">
        <v>9</v>
      </c>
      <c r="O4841" s="4" t="s">
        <v>6</v>
      </c>
    </row>
    <row r="4842" spans="1:15">
      <c r="A4842" t="n">
        <v>48578</v>
      </c>
      <c r="B4842" s="17" t="n">
        <v>50</v>
      </c>
      <c r="C4842" s="7" t="n">
        <v>0</v>
      </c>
      <c r="D4842" s="7" t="n">
        <v>4283</v>
      </c>
      <c r="E4842" s="7" t="n">
        <v>1</v>
      </c>
      <c r="F4842" s="7" t="n">
        <v>0</v>
      </c>
      <c r="G4842" s="7" t="n">
        <v>0</v>
      </c>
      <c r="H4842" s="7" t="n">
        <v>0</v>
      </c>
      <c r="I4842" s="7" t="n">
        <v>1</v>
      </c>
      <c r="J4842" s="7" t="n">
        <v>1561</v>
      </c>
      <c r="K4842" s="7" t="n">
        <v>0</v>
      </c>
      <c r="L4842" s="7" t="n">
        <v>0</v>
      </c>
      <c r="M4842" s="7" t="n">
        <v>0</v>
      </c>
      <c r="N4842" s="7" t="n">
        <v>1120403456</v>
      </c>
      <c r="O4842" s="7" t="s">
        <v>21</v>
      </c>
    </row>
    <row r="4843" spans="1:15">
      <c r="A4843" t="s">
        <v>4</v>
      </c>
      <c r="B4843" s="4" t="s">
        <v>5</v>
      </c>
      <c r="C4843" s="4" t="s">
        <v>13</v>
      </c>
      <c r="D4843" s="4" t="s">
        <v>9</v>
      </c>
      <c r="E4843" s="4" t="s">
        <v>9</v>
      </c>
      <c r="F4843" s="4" t="s">
        <v>9</v>
      </c>
    </row>
    <row r="4844" spans="1:15">
      <c r="A4844" t="n">
        <v>48617</v>
      </c>
      <c r="B4844" s="17" t="n">
        <v>50</v>
      </c>
      <c r="C4844" s="7" t="n">
        <v>255</v>
      </c>
      <c r="D4844" s="7" t="n">
        <v>1050253722</v>
      </c>
      <c r="E4844" s="7" t="n">
        <v>1065353216</v>
      </c>
      <c r="F4844" s="7" t="n">
        <v>1045220557</v>
      </c>
    </row>
    <row r="4845" spans="1:15">
      <c r="A4845" t="s">
        <v>4</v>
      </c>
      <c r="B4845" s="4" t="s">
        <v>5</v>
      </c>
      <c r="C4845" s="4" t="s">
        <v>10</v>
      </c>
      <c r="D4845" s="4" t="s">
        <v>27</v>
      </c>
      <c r="E4845" s="4" t="s">
        <v>27</v>
      </c>
      <c r="F4845" s="4" t="s">
        <v>13</v>
      </c>
    </row>
    <row r="4846" spans="1:15">
      <c r="A4846" t="n">
        <v>48631</v>
      </c>
      <c r="B4846" s="75" t="n">
        <v>52</v>
      </c>
      <c r="C4846" s="7" t="n">
        <v>1561</v>
      </c>
      <c r="D4846" s="7" t="n">
        <v>333.600006103516</v>
      </c>
      <c r="E4846" s="7" t="n">
        <v>10</v>
      </c>
      <c r="F4846" s="7" t="n">
        <v>1</v>
      </c>
    </row>
    <row r="4847" spans="1:15">
      <c r="A4847" t="s">
        <v>4</v>
      </c>
      <c r="B4847" s="4" t="s">
        <v>5</v>
      </c>
      <c r="C4847" s="4" t="s">
        <v>10</v>
      </c>
      <c r="D4847" s="4" t="s">
        <v>13</v>
      </c>
      <c r="E4847" s="4" t="s">
        <v>6</v>
      </c>
      <c r="F4847" s="4" t="s">
        <v>27</v>
      </c>
      <c r="G4847" s="4" t="s">
        <v>27</v>
      </c>
      <c r="H4847" s="4" t="s">
        <v>27</v>
      </c>
    </row>
    <row r="4848" spans="1:15">
      <c r="A4848" t="n">
        <v>48643</v>
      </c>
      <c r="B4848" s="64" t="n">
        <v>48</v>
      </c>
      <c r="C4848" s="7" t="n">
        <v>1561</v>
      </c>
      <c r="D4848" s="7" t="n">
        <v>0</v>
      </c>
      <c r="E4848" s="7" t="s">
        <v>439</v>
      </c>
      <c r="F4848" s="7" t="n">
        <v>-1</v>
      </c>
      <c r="G4848" s="7" t="n">
        <v>1</v>
      </c>
      <c r="H4848" s="7" t="n">
        <v>0</v>
      </c>
    </row>
    <row r="4849" spans="1:19">
      <c r="A4849" t="s">
        <v>4</v>
      </c>
      <c r="B4849" s="4" t="s">
        <v>5</v>
      </c>
      <c r="C4849" s="4" t="s">
        <v>10</v>
      </c>
    </row>
    <row r="4850" spans="1:19">
      <c r="A4850" t="n">
        <v>48672</v>
      </c>
      <c r="B4850" s="43" t="n">
        <v>16</v>
      </c>
      <c r="C4850" s="7" t="n">
        <v>300</v>
      </c>
    </row>
    <row r="4851" spans="1:19">
      <c r="A4851" t="s">
        <v>4</v>
      </c>
      <c r="B4851" s="4" t="s">
        <v>5</v>
      </c>
      <c r="C4851" s="4" t="s">
        <v>13</v>
      </c>
      <c r="D4851" s="4" t="s">
        <v>13</v>
      </c>
      <c r="E4851" s="4" t="s">
        <v>27</v>
      </c>
      <c r="F4851" s="4" t="s">
        <v>27</v>
      </c>
      <c r="G4851" s="4" t="s">
        <v>27</v>
      </c>
      <c r="H4851" s="4" t="s">
        <v>10</v>
      </c>
    </row>
    <row r="4852" spans="1:19">
      <c r="A4852" t="n">
        <v>48675</v>
      </c>
      <c r="B4852" s="34" t="n">
        <v>45</v>
      </c>
      <c r="C4852" s="7" t="n">
        <v>2</v>
      </c>
      <c r="D4852" s="7" t="n">
        <v>3</v>
      </c>
      <c r="E4852" s="7" t="n">
        <v>-44.0800018310547</v>
      </c>
      <c r="F4852" s="7" t="n">
        <v>2.25999999046326</v>
      </c>
      <c r="G4852" s="7" t="n">
        <v>-22.3099994659424</v>
      </c>
      <c r="H4852" s="7" t="n">
        <v>1500</v>
      </c>
    </row>
    <row r="4853" spans="1:19">
      <c r="A4853" t="s">
        <v>4</v>
      </c>
      <c r="B4853" s="4" t="s">
        <v>5</v>
      </c>
      <c r="C4853" s="4" t="s">
        <v>13</v>
      </c>
      <c r="D4853" s="4" t="s">
        <v>13</v>
      </c>
      <c r="E4853" s="4" t="s">
        <v>27</v>
      </c>
      <c r="F4853" s="4" t="s">
        <v>27</v>
      </c>
      <c r="G4853" s="4" t="s">
        <v>27</v>
      </c>
      <c r="H4853" s="4" t="s">
        <v>10</v>
      </c>
      <c r="I4853" s="4" t="s">
        <v>13</v>
      </c>
    </row>
    <row r="4854" spans="1:19">
      <c r="A4854" t="n">
        <v>48692</v>
      </c>
      <c r="B4854" s="34" t="n">
        <v>45</v>
      </c>
      <c r="C4854" s="7" t="n">
        <v>4</v>
      </c>
      <c r="D4854" s="7" t="n">
        <v>3</v>
      </c>
      <c r="E4854" s="7" t="n">
        <v>354</v>
      </c>
      <c r="F4854" s="7" t="n">
        <v>356.779998779297</v>
      </c>
      <c r="G4854" s="7" t="n">
        <v>2</v>
      </c>
      <c r="H4854" s="7" t="n">
        <v>1500</v>
      </c>
      <c r="I4854" s="7" t="n">
        <v>1</v>
      </c>
    </row>
    <row r="4855" spans="1:19">
      <c r="A4855" t="s">
        <v>4</v>
      </c>
      <c r="B4855" s="4" t="s">
        <v>5</v>
      </c>
      <c r="C4855" s="4" t="s">
        <v>13</v>
      </c>
      <c r="D4855" s="4" t="s">
        <v>13</v>
      </c>
      <c r="E4855" s="4" t="s">
        <v>27</v>
      </c>
      <c r="F4855" s="4" t="s">
        <v>10</v>
      </c>
    </row>
    <row r="4856" spans="1:19">
      <c r="A4856" t="n">
        <v>48710</v>
      </c>
      <c r="B4856" s="34" t="n">
        <v>45</v>
      </c>
      <c r="C4856" s="7" t="n">
        <v>5</v>
      </c>
      <c r="D4856" s="7" t="n">
        <v>3</v>
      </c>
      <c r="E4856" s="7" t="n">
        <v>11.6000003814697</v>
      </c>
      <c r="F4856" s="7" t="n">
        <v>1500</v>
      </c>
    </row>
    <row r="4857" spans="1:19">
      <c r="A4857" t="s">
        <v>4</v>
      </c>
      <c r="B4857" s="4" t="s">
        <v>5</v>
      </c>
      <c r="C4857" s="4" t="s">
        <v>13</v>
      </c>
      <c r="D4857" s="4" t="s">
        <v>13</v>
      </c>
      <c r="E4857" s="4" t="s">
        <v>27</v>
      </c>
      <c r="F4857" s="4" t="s">
        <v>10</v>
      </c>
    </row>
    <row r="4858" spans="1:19">
      <c r="A4858" t="n">
        <v>48719</v>
      </c>
      <c r="B4858" s="34" t="n">
        <v>45</v>
      </c>
      <c r="C4858" s="7" t="n">
        <v>11</v>
      </c>
      <c r="D4858" s="7" t="n">
        <v>3</v>
      </c>
      <c r="E4858" s="7" t="n">
        <v>36.7000007629395</v>
      </c>
      <c r="F4858" s="7" t="n">
        <v>1500</v>
      </c>
    </row>
    <row r="4859" spans="1:19">
      <c r="A4859" t="s">
        <v>4</v>
      </c>
      <c r="B4859" s="4" t="s">
        <v>5</v>
      </c>
      <c r="C4859" s="4" t="s">
        <v>10</v>
      </c>
    </row>
    <row r="4860" spans="1:19">
      <c r="A4860" t="n">
        <v>48728</v>
      </c>
      <c r="B4860" s="10" t="n">
        <v>12</v>
      </c>
      <c r="C4860" s="7" t="n">
        <v>7</v>
      </c>
    </row>
    <row r="4861" spans="1:19">
      <c r="A4861" t="s">
        <v>4</v>
      </c>
      <c r="B4861" s="4" t="s">
        <v>5</v>
      </c>
      <c r="C4861" s="4" t="s">
        <v>13</v>
      </c>
      <c r="D4861" s="4" t="s">
        <v>10</v>
      </c>
      <c r="E4861" s="4" t="s">
        <v>13</v>
      </c>
    </row>
    <row r="4862" spans="1:19">
      <c r="A4862" t="n">
        <v>48731</v>
      </c>
      <c r="B4862" s="29" t="n">
        <v>39</v>
      </c>
      <c r="C4862" s="7" t="n">
        <v>14</v>
      </c>
      <c r="D4862" s="7" t="n">
        <v>1563</v>
      </c>
      <c r="E4862" s="7" t="n">
        <v>106</v>
      </c>
    </row>
    <row r="4863" spans="1:19">
      <c r="A4863" t="s">
        <v>4</v>
      </c>
      <c r="B4863" s="4" t="s">
        <v>5</v>
      </c>
      <c r="C4863" s="4" t="s">
        <v>13</v>
      </c>
      <c r="D4863" s="4" t="s">
        <v>10</v>
      </c>
      <c r="E4863" s="4" t="s">
        <v>13</v>
      </c>
    </row>
    <row r="4864" spans="1:19">
      <c r="A4864" t="n">
        <v>48736</v>
      </c>
      <c r="B4864" s="29" t="n">
        <v>39</v>
      </c>
      <c r="C4864" s="7" t="n">
        <v>14</v>
      </c>
      <c r="D4864" s="7" t="n">
        <v>1564</v>
      </c>
      <c r="E4864" s="7" t="n">
        <v>107</v>
      </c>
    </row>
    <row r="4865" spans="1:9">
      <c r="A4865" t="s">
        <v>4</v>
      </c>
      <c r="B4865" s="4" t="s">
        <v>5</v>
      </c>
      <c r="C4865" s="4" t="s">
        <v>13</v>
      </c>
      <c r="D4865" s="4" t="s">
        <v>27</v>
      </c>
      <c r="E4865" s="4" t="s">
        <v>27</v>
      </c>
      <c r="F4865" s="4" t="s">
        <v>27</v>
      </c>
    </row>
    <row r="4866" spans="1:9">
      <c r="A4866" t="n">
        <v>48741</v>
      </c>
      <c r="B4866" s="34" t="n">
        <v>45</v>
      </c>
      <c r="C4866" s="7" t="n">
        <v>9</v>
      </c>
      <c r="D4866" s="7" t="n">
        <v>0.0299999993294477</v>
      </c>
      <c r="E4866" s="7" t="n">
        <v>0.0299999993294477</v>
      </c>
      <c r="F4866" s="7" t="n">
        <v>0.5</v>
      </c>
    </row>
    <row r="4867" spans="1:9">
      <c r="A4867" t="s">
        <v>4</v>
      </c>
      <c r="B4867" s="4" t="s">
        <v>5</v>
      </c>
      <c r="C4867" s="4" t="s">
        <v>13</v>
      </c>
      <c r="D4867" s="4" t="s">
        <v>10</v>
      </c>
      <c r="E4867" s="4" t="s">
        <v>10</v>
      </c>
      <c r="F4867" s="4" t="s">
        <v>9</v>
      </c>
    </row>
    <row r="4868" spans="1:9">
      <c r="A4868" t="n">
        <v>48755</v>
      </c>
      <c r="B4868" s="73" t="n">
        <v>84</v>
      </c>
      <c r="C4868" s="7" t="n">
        <v>1</v>
      </c>
      <c r="D4868" s="7" t="n">
        <v>0</v>
      </c>
      <c r="E4868" s="7" t="n">
        <v>1000</v>
      </c>
      <c r="F4868" s="7" t="n">
        <v>0</v>
      </c>
    </row>
    <row r="4869" spans="1:9">
      <c r="A4869" t="s">
        <v>4</v>
      </c>
      <c r="B4869" s="4" t="s">
        <v>5</v>
      </c>
      <c r="C4869" s="4" t="s">
        <v>13</v>
      </c>
      <c r="D4869" s="4" t="s">
        <v>13</v>
      </c>
      <c r="E4869" s="4" t="s">
        <v>13</v>
      </c>
      <c r="F4869" s="4" t="s">
        <v>13</v>
      </c>
    </row>
    <row r="4870" spans="1:9">
      <c r="A4870" t="n">
        <v>48765</v>
      </c>
      <c r="B4870" s="9" t="n">
        <v>14</v>
      </c>
      <c r="C4870" s="7" t="n">
        <v>0</v>
      </c>
      <c r="D4870" s="7" t="n">
        <v>1</v>
      </c>
      <c r="E4870" s="7" t="n">
        <v>0</v>
      </c>
      <c r="F4870" s="7" t="n">
        <v>0</v>
      </c>
    </row>
    <row r="4871" spans="1:9">
      <c r="A4871" t="s">
        <v>4</v>
      </c>
      <c r="B4871" s="4" t="s">
        <v>5</v>
      </c>
      <c r="C4871" s="4" t="s">
        <v>13</v>
      </c>
      <c r="D4871" s="4" t="s">
        <v>10</v>
      </c>
      <c r="E4871" s="4" t="s">
        <v>6</v>
      </c>
    </row>
    <row r="4872" spans="1:9">
      <c r="A4872" t="n">
        <v>48770</v>
      </c>
      <c r="B4872" s="42" t="n">
        <v>51</v>
      </c>
      <c r="C4872" s="7" t="n">
        <v>4</v>
      </c>
      <c r="D4872" s="7" t="n">
        <v>1561</v>
      </c>
      <c r="E4872" s="7" t="s">
        <v>106</v>
      </c>
    </row>
    <row r="4873" spans="1:9">
      <c r="A4873" t="s">
        <v>4</v>
      </c>
      <c r="B4873" s="4" t="s">
        <v>5</v>
      </c>
      <c r="C4873" s="4" t="s">
        <v>10</v>
      </c>
    </row>
    <row r="4874" spans="1:9">
      <c r="A4874" t="n">
        <v>48783</v>
      </c>
      <c r="B4874" s="43" t="n">
        <v>16</v>
      </c>
      <c r="C4874" s="7" t="n">
        <v>0</v>
      </c>
    </row>
    <row r="4875" spans="1:9">
      <c r="A4875" t="s">
        <v>4</v>
      </c>
      <c r="B4875" s="4" t="s">
        <v>5</v>
      </c>
      <c r="C4875" s="4" t="s">
        <v>10</v>
      </c>
      <c r="D4875" s="4" t="s">
        <v>104</v>
      </c>
      <c r="E4875" s="4" t="s">
        <v>13</v>
      </c>
      <c r="F4875" s="4" t="s">
        <v>13</v>
      </c>
      <c r="G4875" s="4" t="s">
        <v>13</v>
      </c>
    </row>
    <row r="4876" spans="1:9">
      <c r="A4876" t="n">
        <v>48786</v>
      </c>
      <c r="B4876" s="44" t="n">
        <v>26</v>
      </c>
      <c r="C4876" s="7" t="n">
        <v>1561</v>
      </c>
      <c r="D4876" s="7" t="s">
        <v>497</v>
      </c>
      <c r="E4876" s="7" t="n">
        <v>8</v>
      </c>
      <c r="F4876" s="7" t="n">
        <v>2</v>
      </c>
      <c r="G4876" s="7" t="n">
        <v>0</v>
      </c>
    </row>
    <row r="4877" spans="1:9">
      <c r="A4877" t="s">
        <v>4</v>
      </c>
      <c r="B4877" s="4" t="s">
        <v>5</v>
      </c>
      <c r="C4877" s="4" t="s">
        <v>10</v>
      </c>
    </row>
    <row r="4878" spans="1:9">
      <c r="A4878" t="n">
        <v>48810</v>
      </c>
      <c r="B4878" s="43" t="n">
        <v>16</v>
      </c>
      <c r="C4878" s="7" t="n">
        <v>500</v>
      </c>
    </row>
    <row r="4879" spans="1:9">
      <c r="A4879" t="s">
        <v>4</v>
      </c>
      <c r="B4879" s="4" t="s">
        <v>5</v>
      </c>
      <c r="C4879" s="4" t="s">
        <v>13</v>
      </c>
      <c r="D4879" s="4" t="s">
        <v>10</v>
      </c>
      <c r="E4879" s="4" t="s">
        <v>27</v>
      </c>
      <c r="F4879" s="4" t="s">
        <v>10</v>
      </c>
      <c r="G4879" s="4" t="s">
        <v>9</v>
      </c>
      <c r="H4879" s="4" t="s">
        <v>9</v>
      </c>
      <c r="I4879" s="4" t="s">
        <v>10</v>
      </c>
      <c r="J4879" s="4" t="s">
        <v>10</v>
      </c>
      <c r="K4879" s="4" t="s">
        <v>9</v>
      </c>
      <c r="L4879" s="4" t="s">
        <v>9</v>
      </c>
      <c r="M4879" s="4" t="s">
        <v>9</v>
      </c>
      <c r="N4879" s="4" t="s">
        <v>9</v>
      </c>
      <c r="O4879" s="4" t="s">
        <v>6</v>
      </c>
    </row>
    <row r="4880" spans="1:9">
      <c r="A4880" t="n">
        <v>48813</v>
      </c>
      <c r="B4880" s="17" t="n">
        <v>50</v>
      </c>
      <c r="C4880" s="7" t="n">
        <v>0</v>
      </c>
      <c r="D4880" s="7" t="n">
        <v>4427</v>
      </c>
      <c r="E4880" s="7" t="n">
        <v>0.800000011920929</v>
      </c>
      <c r="F4880" s="7" t="n">
        <v>100</v>
      </c>
      <c r="G4880" s="7" t="n">
        <v>0</v>
      </c>
      <c r="H4880" s="7" t="n">
        <v>-1069547520</v>
      </c>
      <c r="I4880" s="7" t="n">
        <v>1</v>
      </c>
      <c r="J4880" s="7" t="n">
        <v>1561</v>
      </c>
      <c r="K4880" s="7" t="n">
        <v>0</v>
      </c>
      <c r="L4880" s="7" t="n">
        <v>0</v>
      </c>
      <c r="M4880" s="7" t="n">
        <v>0</v>
      </c>
      <c r="N4880" s="7" t="n">
        <v>1120403456</v>
      </c>
      <c r="O4880" s="7" t="s">
        <v>21</v>
      </c>
    </row>
    <row r="4881" spans="1:15">
      <c r="A4881" t="s">
        <v>4</v>
      </c>
      <c r="B4881" s="4" t="s">
        <v>5</v>
      </c>
      <c r="C4881" s="4" t="s">
        <v>10</v>
      </c>
    </row>
    <row r="4882" spans="1:15">
      <c r="A4882" t="n">
        <v>48852</v>
      </c>
      <c r="B4882" s="43" t="n">
        <v>16</v>
      </c>
      <c r="C4882" s="7" t="n">
        <v>1000</v>
      </c>
    </row>
    <row r="4883" spans="1:15">
      <c r="A4883" t="s">
        <v>4</v>
      </c>
      <c r="B4883" s="4" t="s">
        <v>5</v>
      </c>
      <c r="C4883" s="4" t="s">
        <v>6</v>
      </c>
      <c r="D4883" s="4" t="s">
        <v>10</v>
      </c>
    </row>
    <row r="4884" spans="1:15">
      <c r="A4884" t="n">
        <v>48855</v>
      </c>
      <c r="B4884" s="77" t="n">
        <v>29</v>
      </c>
      <c r="C4884" s="7" t="s">
        <v>21</v>
      </c>
      <c r="D4884" s="7" t="n">
        <v>65533</v>
      </c>
    </row>
    <row r="4885" spans="1:15">
      <c r="A4885" t="s">
        <v>4</v>
      </c>
      <c r="B4885" s="4" t="s">
        <v>5</v>
      </c>
      <c r="C4885" s="4" t="s">
        <v>10</v>
      </c>
      <c r="D4885" s="4" t="s">
        <v>13</v>
      </c>
    </row>
    <row r="4886" spans="1:15">
      <c r="A4886" t="n">
        <v>48859</v>
      </c>
      <c r="B4886" s="46" t="n">
        <v>89</v>
      </c>
      <c r="C4886" s="7" t="n">
        <v>65533</v>
      </c>
      <c r="D4886" s="7" t="n">
        <v>0</v>
      </c>
    </row>
    <row r="4887" spans="1:15">
      <c r="A4887" t="s">
        <v>4</v>
      </c>
      <c r="B4887" s="4" t="s">
        <v>5</v>
      </c>
      <c r="C4887" s="4" t="s">
        <v>10</v>
      </c>
      <c r="D4887" s="4" t="s">
        <v>13</v>
      </c>
    </row>
    <row r="4888" spans="1:15">
      <c r="A4888" t="n">
        <v>48863</v>
      </c>
      <c r="B4888" s="46" t="n">
        <v>89</v>
      </c>
      <c r="C4888" s="7" t="n">
        <v>65533</v>
      </c>
      <c r="D4888" s="7" t="n">
        <v>1</v>
      </c>
    </row>
    <row r="4889" spans="1:15">
      <c r="A4889" t="s">
        <v>4</v>
      </c>
      <c r="B4889" s="4" t="s">
        <v>5</v>
      </c>
      <c r="C4889" s="4" t="s">
        <v>13</v>
      </c>
      <c r="D4889" s="4" t="s">
        <v>10</v>
      </c>
      <c r="E4889" s="4" t="s">
        <v>10</v>
      </c>
      <c r="F4889" s="4" t="s">
        <v>10</v>
      </c>
      <c r="G4889" s="4" t="s">
        <v>10</v>
      </c>
      <c r="H4889" s="4" t="s">
        <v>10</v>
      </c>
      <c r="I4889" s="4" t="s">
        <v>6</v>
      </c>
      <c r="J4889" s="4" t="s">
        <v>27</v>
      </c>
      <c r="K4889" s="4" t="s">
        <v>27</v>
      </c>
      <c r="L4889" s="4" t="s">
        <v>27</v>
      </c>
      <c r="M4889" s="4" t="s">
        <v>9</v>
      </c>
      <c r="N4889" s="4" t="s">
        <v>9</v>
      </c>
      <c r="O4889" s="4" t="s">
        <v>27</v>
      </c>
      <c r="P4889" s="4" t="s">
        <v>27</v>
      </c>
      <c r="Q4889" s="4" t="s">
        <v>27</v>
      </c>
      <c r="R4889" s="4" t="s">
        <v>27</v>
      </c>
      <c r="S4889" s="4" t="s">
        <v>13</v>
      </c>
    </row>
    <row r="4890" spans="1:15">
      <c r="A4890" t="n">
        <v>48867</v>
      </c>
      <c r="B4890" s="29" t="n">
        <v>39</v>
      </c>
      <c r="C4890" s="7" t="n">
        <v>12</v>
      </c>
      <c r="D4890" s="7" t="n">
        <v>65533</v>
      </c>
      <c r="E4890" s="7" t="n">
        <v>210</v>
      </c>
      <c r="F4890" s="7" t="n">
        <v>0</v>
      </c>
      <c r="G4890" s="7" t="n">
        <v>1562</v>
      </c>
      <c r="H4890" s="7" t="n">
        <v>259</v>
      </c>
      <c r="I4890" s="7" t="s">
        <v>498</v>
      </c>
      <c r="J4890" s="7" t="n">
        <v>0</v>
      </c>
      <c r="K4890" s="7" t="n">
        <v>0</v>
      </c>
      <c r="L4890" s="7" t="n">
        <v>0</v>
      </c>
      <c r="M4890" s="7" t="n">
        <v>0</v>
      </c>
      <c r="N4890" s="7" t="n">
        <v>0</v>
      </c>
      <c r="O4890" s="7" t="n">
        <v>0</v>
      </c>
      <c r="P4890" s="7" t="n">
        <v>1</v>
      </c>
      <c r="Q4890" s="7" t="n">
        <v>1</v>
      </c>
      <c r="R4890" s="7" t="n">
        <v>1</v>
      </c>
      <c r="S4890" s="7" t="n">
        <v>107</v>
      </c>
    </row>
    <row r="4891" spans="1:15">
      <c r="A4891" t="s">
        <v>4</v>
      </c>
      <c r="B4891" s="4" t="s">
        <v>5</v>
      </c>
      <c r="C4891" s="4" t="s">
        <v>13</v>
      </c>
      <c r="D4891" s="4" t="s">
        <v>10</v>
      </c>
      <c r="E4891" s="4" t="s">
        <v>10</v>
      </c>
      <c r="F4891" s="4" t="s">
        <v>10</v>
      </c>
      <c r="G4891" s="4" t="s">
        <v>10</v>
      </c>
      <c r="H4891" s="4" t="s">
        <v>10</v>
      </c>
      <c r="I4891" s="4" t="s">
        <v>6</v>
      </c>
      <c r="J4891" s="4" t="s">
        <v>27</v>
      </c>
      <c r="K4891" s="4" t="s">
        <v>27</v>
      </c>
      <c r="L4891" s="4" t="s">
        <v>27</v>
      </c>
      <c r="M4891" s="4" t="s">
        <v>9</v>
      </c>
      <c r="N4891" s="4" t="s">
        <v>9</v>
      </c>
      <c r="O4891" s="4" t="s">
        <v>27</v>
      </c>
      <c r="P4891" s="4" t="s">
        <v>27</v>
      </c>
      <c r="Q4891" s="4" t="s">
        <v>27</v>
      </c>
      <c r="R4891" s="4" t="s">
        <v>27</v>
      </c>
      <c r="S4891" s="4" t="s">
        <v>13</v>
      </c>
    </row>
    <row r="4892" spans="1:15">
      <c r="A4892" t="n">
        <v>48926</v>
      </c>
      <c r="B4892" s="29" t="n">
        <v>39</v>
      </c>
      <c r="C4892" s="7" t="n">
        <v>12</v>
      </c>
      <c r="D4892" s="7" t="n">
        <v>65533</v>
      </c>
      <c r="E4892" s="7" t="n">
        <v>210</v>
      </c>
      <c r="F4892" s="7" t="n">
        <v>0</v>
      </c>
      <c r="G4892" s="7" t="n">
        <v>1562</v>
      </c>
      <c r="H4892" s="7" t="n">
        <v>259</v>
      </c>
      <c r="I4892" s="7" t="s">
        <v>499</v>
      </c>
      <c r="J4892" s="7" t="n">
        <v>0</v>
      </c>
      <c r="K4892" s="7" t="n">
        <v>0</v>
      </c>
      <c r="L4892" s="7" t="n">
        <v>0</v>
      </c>
      <c r="M4892" s="7" t="n">
        <v>0</v>
      </c>
      <c r="N4892" s="7" t="n">
        <v>0</v>
      </c>
      <c r="O4892" s="7" t="n">
        <v>0</v>
      </c>
      <c r="P4892" s="7" t="n">
        <v>1</v>
      </c>
      <c r="Q4892" s="7" t="n">
        <v>1</v>
      </c>
      <c r="R4892" s="7" t="n">
        <v>1</v>
      </c>
      <c r="S4892" s="7" t="n">
        <v>108</v>
      </c>
    </row>
    <row r="4893" spans="1:15">
      <c r="A4893" t="s">
        <v>4</v>
      </c>
      <c r="B4893" s="4" t="s">
        <v>5</v>
      </c>
      <c r="C4893" s="4" t="s">
        <v>10</v>
      </c>
      <c r="D4893" s="4" t="s">
        <v>13</v>
      </c>
      <c r="E4893" s="4" t="s">
        <v>6</v>
      </c>
      <c r="F4893" s="4" t="s">
        <v>27</v>
      </c>
      <c r="G4893" s="4" t="s">
        <v>27</v>
      </c>
      <c r="H4893" s="4" t="s">
        <v>27</v>
      </c>
    </row>
    <row r="4894" spans="1:15">
      <c r="A4894" t="n">
        <v>48985</v>
      </c>
      <c r="B4894" s="64" t="n">
        <v>48</v>
      </c>
      <c r="C4894" s="7" t="n">
        <v>1562</v>
      </c>
      <c r="D4894" s="7" t="n">
        <v>0</v>
      </c>
      <c r="E4894" s="7" t="s">
        <v>436</v>
      </c>
      <c r="F4894" s="7" t="n">
        <v>-1</v>
      </c>
      <c r="G4894" s="7" t="n">
        <v>1</v>
      </c>
      <c r="H4894" s="7" t="n">
        <v>0</v>
      </c>
    </row>
    <row r="4895" spans="1:15">
      <c r="A4895" t="s">
        <v>4</v>
      </c>
      <c r="B4895" s="4" t="s">
        <v>5</v>
      </c>
      <c r="C4895" s="4" t="s">
        <v>10</v>
      </c>
      <c r="D4895" s="4" t="s">
        <v>10</v>
      </c>
      <c r="E4895" s="4" t="s">
        <v>27</v>
      </c>
      <c r="F4895" s="4" t="s">
        <v>27</v>
      </c>
      <c r="G4895" s="4" t="s">
        <v>27</v>
      </c>
      <c r="H4895" s="4" t="s">
        <v>27</v>
      </c>
      <c r="I4895" s="4" t="s">
        <v>13</v>
      </c>
      <c r="J4895" s="4" t="s">
        <v>10</v>
      </c>
    </row>
    <row r="4896" spans="1:15">
      <c r="A4896" t="n">
        <v>49010</v>
      </c>
      <c r="B4896" s="82" t="n">
        <v>55</v>
      </c>
      <c r="C4896" s="7" t="n">
        <v>1562</v>
      </c>
      <c r="D4896" s="7" t="n">
        <v>65533</v>
      </c>
      <c r="E4896" s="7" t="n">
        <v>-27.4200000762939</v>
      </c>
      <c r="F4896" s="7" t="n">
        <v>-1.61000001430511</v>
      </c>
      <c r="G4896" s="7" t="n">
        <v>-49.4599990844727</v>
      </c>
      <c r="H4896" s="7" t="n">
        <v>12</v>
      </c>
      <c r="I4896" s="7" t="n">
        <v>0</v>
      </c>
      <c r="J4896" s="7" t="n">
        <v>0</v>
      </c>
    </row>
    <row r="4897" spans="1:19">
      <c r="A4897" t="s">
        <v>4</v>
      </c>
      <c r="B4897" s="4" t="s">
        <v>5</v>
      </c>
      <c r="C4897" s="4" t="s">
        <v>13</v>
      </c>
      <c r="D4897" s="4" t="s">
        <v>10</v>
      </c>
      <c r="E4897" s="4" t="s">
        <v>27</v>
      </c>
      <c r="F4897" s="4" t="s">
        <v>10</v>
      </c>
      <c r="G4897" s="4" t="s">
        <v>9</v>
      </c>
      <c r="H4897" s="4" t="s">
        <v>9</v>
      </c>
      <c r="I4897" s="4" t="s">
        <v>10</v>
      </c>
      <c r="J4897" s="4" t="s">
        <v>10</v>
      </c>
      <c r="K4897" s="4" t="s">
        <v>9</v>
      </c>
      <c r="L4897" s="4" t="s">
        <v>9</v>
      </c>
      <c r="M4897" s="4" t="s">
        <v>9</v>
      </c>
      <c r="N4897" s="4" t="s">
        <v>9</v>
      </c>
      <c r="O4897" s="4" t="s">
        <v>6</v>
      </c>
    </row>
    <row r="4898" spans="1:19">
      <c r="A4898" t="n">
        <v>49034</v>
      </c>
      <c r="B4898" s="17" t="n">
        <v>50</v>
      </c>
      <c r="C4898" s="7" t="n">
        <v>0</v>
      </c>
      <c r="D4898" s="7" t="n">
        <v>15110</v>
      </c>
      <c r="E4898" s="7" t="n">
        <v>1</v>
      </c>
      <c r="F4898" s="7" t="n">
        <v>1000</v>
      </c>
      <c r="G4898" s="7" t="n">
        <v>0</v>
      </c>
      <c r="H4898" s="7" t="n">
        <v>0</v>
      </c>
      <c r="I4898" s="7" t="n">
        <v>1</v>
      </c>
      <c r="J4898" s="7" t="n">
        <v>1562</v>
      </c>
      <c r="K4898" s="7" t="n">
        <v>0</v>
      </c>
      <c r="L4898" s="7" t="n">
        <v>0</v>
      </c>
      <c r="M4898" s="7" t="n">
        <v>0</v>
      </c>
      <c r="N4898" s="7" t="n">
        <v>1120403456</v>
      </c>
      <c r="O4898" s="7" t="s">
        <v>21</v>
      </c>
    </row>
    <row r="4899" spans="1:19">
      <c r="A4899" t="s">
        <v>4</v>
      </c>
      <c r="B4899" s="4" t="s">
        <v>5</v>
      </c>
      <c r="C4899" s="4" t="s">
        <v>10</v>
      </c>
    </row>
    <row r="4900" spans="1:19">
      <c r="A4900" t="n">
        <v>49073</v>
      </c>
      <c r="B4900" s="43" t="n">
        <v>16</v>
      </c>
      <c r="C4900" s="7" t="n">
        <v>700</v>
      </c>
    </row>
    <row r="4901" spans="1:19">
      <c r="A4901" t="s">
        <v>4</v>
      </c>
      <c r="B4901" s="4" t="s">
        <v>5</v>
      </c>
      <c r="C4901" s="4" t="s">
        <v>10</v>
      </c>
      <c r="D4901" s="4" t="s">
        <v>27</v>
      </c>
      <c r="E4901" s="4" t="s">
        <v>27</v>
      </c>
      <c r="F4901" s="4" t="s">
        <v>27</v>
      </c>
      <c r="G4901" s="4" t="s">
        <v>10</v>
      </c>
      <c r="H4901" s="4" t="s">
        <v>10</v>
      </c>
    </row>
    <row r="4902" spans="1:19">
      <c r="A4902" t="n">
        <v>49076</v>
      </c>
      <c r="B4902" s="68" t="n">
        <v>60</v>
      </c>
      <c r="C4902" s="7" t="n">
        <v>1561</v>
      </c>
      <c r="D4902" s="7" t="n">
        <v>30</v>
      </c>
      <c r="E4902" s="7" t="n">
        <v>0</v>
      </c>
      <c r="F4902" s="7" t="n">
        <v>0</v>
      </c>
      <c r="G4902" s="7" t="n">
        <v>1000</v>
      </c>
      <c r="H4902" s="7" t="n">
        <v>0</v>
      </c>
    </row>
    <row r="4903" spans="1:19">
      <c r="A4903" t="s">
        <v>4</v>
      </c>
      <c r="B4903" s="4" t="s">
        <v>5</v>
      </c>
      <c r="C4903" s="4" t="s">
        <v>13</v>
      </c>
      <c r="D4903" s="4" t="s">
        <v>10</v>
      </c>
      <c r="E4903" s="4" t="s">
        <v>10</v>
      </c>
      <c r="F4903" s="4" t="s">
        <v>10</v>
      </c>
      <c r="G4903" s="4" t="s">
        <v>10</v>
      </c>
      <c r="H4903" s="4" t="s">
        <v>10</v>
      </c>
      <c r="I4903" s="4" t="s">
        <v>6</v>
      </c>
      <c r="J4903" s="4" t="s">
        <v>27</v>
      </c>
      <c r="K4903" s="4" t="s">
        <v>27</v>
      </c>
      <c r="L4903" s="4" t="s">
        <v>27</v>
      </c>
      <c r="M4903" s="4" t="s">
        <v>9</v>
      </c>
      <c r="N4903" s="4" t="s">
        <v>9</v>
      </c>
      <c r="O4903" s="4" t="s">
        <v>27</v>
      </c>
      <c r="P4903" s="4" t="s">
        <v>27</v>
      </c>
      <c r="Q4903" s="4" t="s">
        <v>27</v>
      </c>
      <c r="R4903" s="4" t="s">
        <v>27</v>
      </c>
      <c r="S4903" s="4" t="s">
        <v>13</v>
      </c>
    </row>
    <row r="4904" spans="1:19">
      <c r="A4904" t="n">
        <v>49095</v>
      </c>
      <c r="B4904" s="29" t="n">
        <v>39</v>
      </c>
      <c r="C4904" s="7" t="n">
        <v>12</v>
      </c>
      <c r="D4904" s="7" t="n">
        <v>65533</v>
      </c>
      <c r="E4904" s="7" t="n">
        <v>203</v>
      </c>
      <c r="F4904" s="7" t="n">
        <v>0</v>
      </c>
      <c r="G4904" s="7" t="n">
        <v>1561</v>
      </c>
      <c r="H4904" s="7" t="n">
        <v>3</v>
      </c>
      <c r="I4904" s="7" t="s">
        <v>496</v>
      </c>
      <c r="J4904" s="7" t="n">
        <v>0</v>
      </c>
      <c r="K4904" s="7" t="n">
        <v>0</v>
      </c>
      <c r="L4904" s="7" t="n">
        <v>0</v>
      </c>
      <c r="M4904" s="7" t="n">
        <v>0</v>
      </c>
      <c r="N4904" s="7" t="n">
        <v>0</v>
      </c>
      <c r="O4904" s="7" t="n">
        <v>0</v>
      </c>
      <c r="P4904" s="7" t="n">
        <v>2</v>
      </c>
      <c r="Q4904" s="7" t="n">
        <v>2</v>
      </c>
      <c r="R4904" s="7" t="n">
        <v>2</v>
      </c>
      <c r="S4904" s="7" t="n">
        <v>2</v>
      </c>
    </row>
    <row r="4905" spans="1:19">
      <c r="A4905" t="s">
        <v>4</v>
      </c>
      <c r="B4905" s="4" t="s">
        <v>5</v>
      </c>
      <c r="C4905" s="4" t="s">
        <v>13</v>
      </c>
      <c r="D4905" s="4" t="s">
        <v>10</v>
      </c>
      <c r="E4905" s="4" t="s">
        <v>27</v>
      </c>
      <c r="F4905" s="4" t="s">
        <v>10</v>
      </c>
      <c r="G4905" s="4" t="s">
        <v>9</v>
      </c>
      <c r="H4905" s="4" t="s">
        <v>9</v>
      </c>
      <c r="I4905" s="4" t="s">
        <v>10</v>
      </c>
      <c r="J4905" s="4" t="s">
        <v>10</v>
      </c>
      <c r="K4905" s="4" t="s">
        <v>9</v>
      </c>
      <c r="L4905" s="4" t="s">
        <v>9</v>
      </c>
      <c r="M4905" s="4" t="s">
        <v>9</v>
      </c>
      <c r="N4905" s="4" t="s">
        <v>9</v>
      </c>
      <c r="O4905" s="4" t="s">
        <v>6</v>
      </c>
    </row>
    <row r="4906" spans="1:19">
      <c r="A4906" t="n">
        <v>49156</v>
      </c>
      <c r="B4906" s="17" t="n">
        <v>50</v>
      </c>
      <c r="C4906" s="7" t="n">
        <v>0</v>
      </c>
      <c r="D4906" s="7" t="n">
        <v>4546</v>
      </c>
      <c r="E4906" s="7" t="n">
        <v>0.5</v>
      </c>
      <c r="F4906" s="7" t="n">
        <v>500</v>
      </c>
      <c r="G4906" s="7" t="n">
        <v>0</v>
      </c>
      <c r="H4906" s="7" t="n">
        <v>-1069547520</v>
      </c>
      <c r="I4906" s="7" t="n">
        <v>1</v>
      </c>
      <c r="J4906" s="7" t="n">
        <v>1561</v>
      </c>
      <c r="K4906" s="7" t="n">
        <v>0</v>
      </c>
      <c r="L4906" s="7" t="n">
        <v>0</v>
      </c>
      <c r="M4906" s="7" t="n">
        <v>0</v>
      </c>
      <c r="N4906" s="7" t="n">
        <v>1120403456</v>
      </c>
      <c r="O4906" s="7" t="s">
        <v>21</v>
      </c>
    </row>
    <row r="4907" spans="1:19">
      <c r="A4907" t="s">
        <v>4</v>
      </c>
      <c r="B4907" s="4" t="s">
        <v>5</v>
      </c>
      <c r="C4907" s="4" t="s">
        <v>13</v>
      </c>
      <c r="D4907" s="4" t="s">
        <v>10</v>
      </c>
      <c r="E4907" s="4" t="s">
        <v>6</v>
      </c>
    </row>
    <row r="4908" spans="1:19">
      <c r="A4908" t="n">
        <v>49195</v>
      </c>
      <c r="B4908" s="42" t="n">
        <v>51</v>
      </c>
      <c r="C4908" s="7" t="n">
        <v>4</v>
      </c>
      <c r="D4908" s="7" t="n">
        <v>1561</v>
      </c>
      <c r="E4908" s="7" t="s">
        <v>106</v>
      </c>
    </row>
    <row r="4909" spans="1:19">
      <c r="A4909" t="s">
        <v>4</v>
      </c>
      <c r="B4909" s="4" t="s">
        <v>5</v>
      </c>
      <c r="C4909" s="4" t="s">
        <v>10</v>
      </c>
    </row>
    <row r="4910" spans="1:19">
      <c r="A4910" t="n">
        <v>49208</v>
      </c>
      <c r="B4910" s="43" t="n">
        <v>16</v>
      </c>
      <c r="C4910" s="7" t="n">
        <v>0</v>
      </c>
    </row>
    <row r="4911" spans="1:19">
      <c r="A4911" t="s">
        <v>4</v>
      </c>
      <c r="B4911" s="4" t="s">
        <v>5</v>
      </c>
      <c r="C4911" s="4" t="s">
        <v>10</v>
      </c>
      <c r="D4911" s="4" t="s">
        <v>104</v>
      </c>
      <c r="E4911" s="4" t="s">
        <v>13</v>
      </c>
      <c r="F4911" s="4" t="s">
        <v>13</v>
      </c>
      <c r="G4911" s="4" t="s">
        <v>13</v>
      </c>
    </row>
    <row r="4912" spans="1:19">
      <c r="A4912" t="n">
        <v>49211</v>
      </c>
      <c r="B4912" s="44" t="n">
        <v>26</v>
      </c>
      <c r="C4912" s="7" t="n">
        <v>1561</v>
      </c>
      <c r="D4912" s="7" t="s">
        <v>500</v>
      </c>
      <c r="E4912" s="7" t="n">
        <v>8</v>
      </c>
      <c r="F4912" s="7" t="n">
        <v>2</v>
      </c>
      <c r="G4912" s="7" t="n">
        <v>0</v>
      </c>
    </row>
    <row r="4913" spans="1:19">
      <c r="A4913" t="s">
        <v>4</v>
      </c>
      <c r="B4913" s="4" t="s">
        <v>5</v>
      </c>
      <c r="C4913" s="4" t="s">
        <v>10</v>
      </c>
    </row>
    <row r="4914" spans="1:19">
      <c r="A4914" t="n">
        <v>49238</v>
      </c>
      <c r="B4914" s="43" t="n">
        <v>16</v>
      </c>
      <c r="C4914" s="7" t="n">
        <v>1500</v>
      </c>
    </row>
    <row r="4915" spans="1:19">
      <c r="A4915" t="s">
        <v>4</v>
      </c>
      <c r="B4915" s="4" t="s">
        <v>5</v>
      </c>
      <c r="C4915" s="4" t="s">
        <v>6</v>
      </c>
      <c r="D4915" s="4" t="s">
        <v>10</v>
      </c>
    </row>
    <row r="4916" spans="1:19">
      <c r="A4916" t="n">
        <v>49241</v>
      </c>
      <c r="B4916" s="77" t="n">
        <v>29</v>
      </c>
      <c r="C4916" s="7" t="s">
        <v>21</v>
      </c>
      <c r="D4916" s="7" t="n">
        <v>65533</v>
      </c>
    </row>
    <row r="4917" spans="1:19">
      <c r="A4917" t="s">
        <v>4</v>
      </c>
      <c r="B4917" s="4" t="s">
        <v>5</v>
      </c>
      <c r="C4917" s="4" t="s">
        <v>10</v>
      </c>
      <c r="D4917" s="4" t="s">
        <v>13</v>
      </c>
    </row>
    <row r="4918" spans="1:19">
      <c r="A4918" t="n">
        <v>49245</v>
      </c>
      <c r="B4918" s="46" t="n">
        <v>89</v>
      </c>
      <c r="C4918" s="7" t="n">
        <v>65533</v>
      </c>
      <c r="D4918" s="7" t="n">
        <v>0</v>
      </c>
    </row>
    <row r="4919" spans="1:19">
      <c r="A4919" t="s">
        <v>4</v>
      </c>
      <c r="B4919" s="4" t="s">
        <v>5</v>
      </c>
      <c r="C4919" s="4" t="s">
        <v>10</v>
      </c>
      <c r="D4919" s="4" t="s">
        <v>13</v>
      </c>
    </row>
    <row r="4920" spans="1:19">
      <c r="A4920" t="n">
        <v>49249</v>
      </c>
      <c r="B4920" s="81" t="n">
        <v>56</v>
      </c>
      <c r="C4920" s="7" t="n">
        <v>1562</v>
      </c>
      <c r="D4920" s="7" t="n">
        <v>0</v>
      </c>
    </row>
    <row r="4921" spans="1:19">
      <c r="A4921" t="s">
        <v>4</v>
      </c>
      <c r="B4921" s="4" t="s">
        <v>5</v>
      </c>
      <c r="C4921" s="4" t="s">
        <v>13</v>
      </c>
      <c r="D4921" s="4" t="s">
        <v>10</v>
      </c>
      <c r="E4921" s="4" t="s">
        <v>10</v>
      </c>
    </row>
    <row r="4922" spans="1:19">
      <c r="A4922" t="n">
        <v>49253</v>
      </c>
      <c r="B4922" s="17" t="n">
        <v>50</v>
      </c>
      <c r="C4922" s="7" t="n">
        <v>1</v>
      </c>
      <c r="D4922" s="7" t="n">
        <v>15110</v>
      </c>
      <c r="E4922" s="7" t="n">
        <v>100</v>
      </c>
    </row>
    <row r="4923" spans="1:19">
      <c r="A4923" t="s">
        <v>4</v>
      </c>
      <c r="B4923" s="4" t="s">
        <v>5</v>
      </c>
      <c r="C4923" s="4" t="s">
        <v>13</v>
      </c>
      <c r="D4923" s="4" t="s">
        <v>10</v>
      </c>
      <c r="E4923" s="4" t="s">
        <v>27</v>
      </c>
      <c r="F4923" s="4" t="s">
        <v>10</v>
      </c>
      <c r="G4923" s="4" t="s">
        <v>9</v>
      </c>
      <c r="H4923" s="4" t="s">
        <v>9</v>
      </c>
      <c r="I4923" s="4" t="s">
        <v>10</v>
      </c>
      <c r="J4923" s="4" t="s">
        <v>10</v>
      </c>
      <c r="K4923" s="4" t="s">
        <v>9</v>
      </c>
      <c r="L4923" s="4" t="s">
        <v>9</v>
      </c>
      <c r="M4923" s="4" t="s">
        <v>9</v>
      </c>
      <c r="N4923" s="4" t="s">
        <v>9</v>
      </c>
      <c r="O4923" s="4" t="s">
        <v>6</v>
      </c>
    </row>
    <row r="4924" spans="1:19">
      <c r="A4924" t="n">
        <v>49259</v>
      </c>
      <c r="B4924" s="17" t="n">
        <v>50</v>
      </c>
      <c r="C4924" s="7" t="n">
        <v>0</v>
      </c>
      <c r="D4924" s="7" t="n">
        <v>2119</v>
      </c>
      <c r="E4924" s="7" t="n">
        <v>1</v>
      </c>
      <c r="F4924" s="7" t="n">
        <v>0</v>
      </c>
      <c r="G4924" s="7" t="n">
        <v>0</v>
      </c>
      <c r="H4924" s="7" t="n">
        <v>-1069547520</v>
      </c>
      <c r="I4924" s="7" t="n">
        <v>1</v>
      </c>
      <c r="J4924" s="7" t="n">
        <v>1562</v>
      </c>
      <c r="K4924" s="7" t="n">
        <v>0</v>
      </c>
      <c r="L4924" s="7" t="n">
        <v>0</v>
      </c>
      <c r="M4924" s="7" t="n">
        <v>0</v>
      </c>
      <c r="N4924" s="7" t="n">
        <v>1112014848</v>
      </c>
      <c r="O4924" s="7" t="s">
        <v>21</v>
      </c>
    </row>
    <row r="4925" spans="1:19">
      <c r="A4925" t="s">
        <v>4</v>
      </c>
      <c r="B4925" s="4" t="s">
        <v>5</v>
      </c>
      <c r="C4925" s="4" t="s">
        <v>10</v>
      </c>
      <c r="D4925" s="4" t="s">
        <v>27</v>
      </c>
      <c r="E4925" s="4" t="s">
        <v>27</v>
      </c>
      <c r="F4925" s="4" t="s">
        <v>27</v>
      </c>
      <c r="G4925" s="4" t="s">
        <v>10</v>
      </c>
      <c r="H4925" s="4" t="s">
        <v>10</v>
      </c>
    </row>
    <row r="4926" spans="1:19">
      <c r="A4926" t="n">
        <v>49298</v>
      </c>
      <c r="B4926" s="68" t="n">
        <v>60</v>
      </c>
      <c r="C4926" s="7" t="n">
        <v>1562</v>
      </c>
      <c r="D4926" s="7" t="n">
        <v>30</v>
      </c>
      <c r="E4926" s="7" t="n">
        <v>0</v>
      </c>
      <c r="F4926" s="7" t="n">
        <v>0</v>
      </c>
      <c r="G4926" s="7" t="n">
        <v>1000</v>
      </c>
      <c r="H4926" s="7" t="n">
        <v>0</v>
      </c>
    </row>
    <row r="4927" spans="1:19">
      <c r="A4927" t="s">
        <v>4</v>
      </c>
      <c r="B4927" s="4" t="s">
        <v>5</v>
      </c>
      <c r="C4927" s="4" t="s">
        <v>10</v>
      </c>
      <c r="D4927" s="4" t="s">
        <v>13</v>
      </c>
      <c r="E4927" s="4" t="s">
        <v>6</v>
      </c>
      <c r="F4927" s="4" t="s">
        <v>27</v>
      </c>
      <c r="G4927" s="4" t="s">
        <v>27</v>
      </c>
      <c r="H4927" s="4" t="s">
        <v>27</v>
      </c>
    </row>
    <row r="4928" spans="1:19">
      <c r="A4928" t="n">
        <v>49317</v>
      </c>
      <c r="B4928" s="64" t="n">
        <v>48</v>
      </c>
      <c r="C4928" s="7" t="n">
        <v>1562</v>
      </c>
      <c r="D4928" s="7" t="n">
        <v>0</v>
      </c>
      <c r="E4928" s="7" t="s">
        <v>440</v>
      </c>
      <c r="F4928" s="7" t="n">
        <v>1</v>
      </c>
      <c r="G4928" s="7" t="n">
        <v>1</v>
      </c>
      <c r="H4928" s="7" t="n">
        <v>0</v>
      </c>
    </row>
    <row r="4929" spans="1:15">
      <c r="A4929" t="s">
        <v>4</v>
      </c>
      <c r="B4929" s="4" t="s">
        <v>5</v>
      </c>
      <c r="C4929" s="4" t="s">
        <v>13</v>
      </c>
      <c r="D4929" s="4" t="s">
        <v>10</v>
      </c>
      <c r="E4929" s="4" t="s">
        <v>13</v>
      </c>
    </row>
    <row r="4930" spans="1:15">
      <c r="A4930" t="n">
        <v>49346</v>
      </c>
      <c r="B4930" s="29" t="n">
        <v>39</v>
      </c>
      <c r="C4930" s="7" t="n">
        <v>13</v>
      </c>
      <c r="D4930" s="7" t="n">
        <v>1562</v>
      </c>
      <c r="E4930" s="7" t="n">
        <v>107</v>
      </c>
    </row>
    <row r="4931" spans="1:15">
      <c r="A4931" t="s">
        <v>4</v>
      </c>
      <c r="B4931" s="4" t="s">
        <v>5</v>
      </c>
      <c r="C4931" s="4" t="s">
        <v>13</v>
      </c>
      <c r="D4931" s="4" t="s">
        <v>10</v>
      </c>
      <c r="E4931" s="4" t="s">
        <v>13</v>
      </c>
    </row>
    <row r="4932" spans="1:15">
      <c r="A4932" t="n">
        <v>49351</v>
      </c>
      <c r="B4932" s="29" t="n">
        <v>39</v>
      </c>
      <c r="C4932" s="7" t="n">
        <v>13</v>
      </c>
      <c r="D4932" s="7" t="n">
        <v>1562</v>
      </c>
      <c r="E4932" s="7" t="n">
        <v>108</v>
      </c>
    </row>
    <row r="4933" spans="1:15">
      <c r="A4933" t="s">
        <v>4</v>
      </c>
      <c r="B4933" s="4" t="s">
        <v>5</v>
      </c>
      <c r="C4933" s="4" t="s">
        <v>10</v>
      </c>
      <c r="D4933" s="4" t="s">
        <v>10</v>
      </c>
      <c r="E4933" s="4" t="s">
        <v>10</v>
      </c>
    </row>
    <row r="4934" spans="1:15">
      <c r="A4934" t="n">
        <v>49356</v>
      </c>
      <c r="B4934" s="66" t="n">
        <v>61</v>
      </c>
      <c r="C4934" s="7" t="n">
        <v>1562</v>
      </c>
      <c r="D4934" s="7" t="n">
        <v>1561</v>
      </c>
      <c r="E4934" s="7" t="n">
        <v>1000</v>
      </c>
    </row>
    <row r="4935" spans="1:15">
      <c r="A4935" t="s">
        <v>4</v>
      </c>
      <c r="B4935" s="4" t="s">
        <v>5</v>
      </c>
      <c r="C4935" s="4" t="s">
        <v>13</v>
      </c>
      <c r="D4935" s="4" t="s">
        <v>10</v>
      </c>
      <c r="E4935" s="4" t="s">
        <v>6</v>
      </c>
    </row>
    <row r="4936" spans="1:15">
      <c r="A4936" t="n">
        <v>49363</v>
      </c>
      <c r="B4936" s="42" t="n">
        <v>51</v>
      </c>
      <c r="C4936" s="7" t="n">
        <v>4</v>
      </c>
      <c r="D4936" s="7" t="n">
        <v>1562</v>
      </c>
      <c r="E4936" s="7" t="s">
        <v>106</v>
      </c>
    </row>
    <row r="4937" spans="1:15">
      <c r="A4937" t="s">
        <v>4</v>
      </c>
      <c r="B4937" s="4" t="s">
        <v>5</v>
      </c>
      <c r="C4937" s="4" t="s">
        <v>10</v>
      </c>
    </row>
    <row r="4938" spans="1:15">
      <c r="A4938" t="n">
        <v>49376</v>
      </c>
      <c r="B4938" s="43" t="n">
        <v>16</v>
      </c>
      <c r="C4938" s="7" t="n">
        <v>0</v>
      </c>
    </row>
    <row r="4939" spans="1:15">
      <c r="A4939" t="s">
        <v>4</v>
      </c>
      <c r="B4939" s="4" t="s">
        <v>5</v>
      </c>
      <c r="C4939" s="4" t="s">
        <v>10</v>
      </c>
      <c r="D4939" s="4" t="s">
        <v>104</v>
      </c>
      <c r="E4939" s="4" t="s">
        <v>13</v>
      </c>
      <c r="F4939" s="4" t="s">
        <v>13</v>
      </c>
      <c r="G4939" s="4" t="s">
        <v>13</v>
      </c>
    </row>
    <row r="4940" spans="1:15">
      <c r="A4940" t="n">
        <v>49379</v>
      </c>
      <c r="B4940" s="44" t="n">
        <v>26</v>
      </c>
      <c r="C4940" s="7" t="n">
        <v>1562</v>
      </c>
      <c r="D4940" s="7" t="s">
        <v>501</v>
      </c>
      <c r="E4940" s="7" t="n">
        <v>8</v>
      </c>
      <c r="F4940" s="7" t="n">
        <v>2</v>
      </c>
      <c r="G4940" s="7" t="n">
        <v>0</v>
      </c>
    </row>
    <row r="4941" spans="1:15">
      <c r="A4941" t="s">
        <v>4</v>
      </c>
      <c r="B4941" s="4" t="s">
        <v>5</v>
      </c>
      <c r="C4941" s="4" t="s">
        <v>10</v>
      </c>
    </row>
    <row r="4942" spans="1:15">
      <c r="A4942" t="n">
        <v>49415</v>
      </c>
      <c r="B4942" s="43" t="n">
        <v>16</v>
      </c>
      <c r="C4942" s="7" t="n">
        <v>1500</v>
      </c>
    </row>
    <row r="4943" spans="1:15">
      <c r="A4943" t="s">
        <v>4</v>
      </c>
      <c r="B4943" s="4" t="s">
        <v>5</v>
      </c>
      <c r="C4943" s="4" t="s">
        <v>6</v>
      </c>
      <c r="D4943" s="4" t="s">
        <v>10</v>
      </c>
    </row>
    <row r="4944" spans="1:15">
      <c r="A4944" t="n">
        <v>49418</v>
      </c>
      <c r="B4944" s="77" t="n">
        <v>29</v>
      </c>
      <c r="C4944" s="7" t="s">
        <v>21</v>
      </c>
      <c r="D4944" s="7" t="n">
        <v>65533</v>
      </c>
    </row>
    <row r="4945" spans="1:7">
      <c r="A4945" t="s">
        <v>4</v>
      </c>
      <c r="B4945" s="4" t="s">
        <v>5</v>
      </c>
      <c r="C4945" s="4" t="s">
        <v>10</v>
      </c>
      <c r="D4945" s="4" t="s">
        <v>13</v>
      </c>
    </row>
    <row r="4946" spans="1:7">
      <c r="A4946" t="n">
        <v>49422</v>
      </c>
      <c r="B4946" s="46" t="n">
        <v>89</v>
      </c>
      <c r="C4946" s="7" t="n">
        <v>65533</v>
      </c>
      <c r="D4946" s="7" t="n">
        <v>0</v>
      </c>
    </row>
    <row r="4947" spans="1:7">
      <c r="A4947" t="s">
        <v>4</v>
      </c>
      <c r="B4947" s="4" t="s">
        <v>5</v>
      </c>
      <c r="C4947" s="4" t="s">
        <v>10</v>
      </c>
      <c r="D4947" s="4" t="s">
        <v>13</v>
      </c>
    </row>
    <row r="4948" spans="1:7">
      <c r="A4948" t="n">
        <v>49426</v>
      </c>
      <c r="B4948" s="46" t="n">
        <v>89</v>
      </c>
      <c r="C4948" s="7" t="n">
        <v>65533</v>
      </c>
      <c r="D4948" s="7" t="n">
        <v>1</v>
      </c>
    </row>
    <row r="4949" spans="1:7">
      <c r="A4949" t="s">
        <v>4</v>
      </c>
      <c r="B4949" s="4" t="s">
        <v>5</v>
      </c>
      <c r="C4949" s="4" t="s">
        <v>9</v>
      </c>
    </row>
    <row r="4950" spans="1:7">
      <c r="A4950" t="n">
        <v>49430</v>
      </c>
      <c r="B4950" s="45" t="n">
        <v>15</v>
      </c>
      <c r="C4950" s="7" t="n">
        <v>256</v>
      </c>
    </row>
    <row r="4951" spans="1:7">
      <c r="A4951" t="s">
        <v>4</v>
      </c>
      <c r="B4951" s="4" t="s">
        <v>5</v>
      </c>
      <c r="C4951" s="4" t="s">
        <v>13</v>
      </c>
      <c r="D4951" s="4" t="s">
        <v>10</v>
      </c>
      <c r="E4951" s="4" t="s">
        <v>27</v>
      </c>
    </row>
    <row r="4952" spans="1:7">
      <c r="A4952" t="n">
        <v>49435</v>
      </c>
      <c r="B4952" s="40" t="n">
        <v>58</v>
      </c>
      <c r="C4952" s="7" t="n">
        <v>101</v>
      </c>
      <c r="D4952" s="7" t="n">
        <v>300</v>
      </c>
      <c r="E4952" s="7" t="n">
        <v>1</v>
      </c>
    </row>
    <row r="4953" spans="1:7">
      <c r="A4953" t="s">
        <v>4</v>
      </c>
      <c r="B4953" s="4" t="s">
        <v>5</v>
      </c>
      <c r="C4953" s="4" t="s">
        <v>13</v>
      </c>
      <c r="D4953" s="4" t="s">
        <v>10</v>
      </c>
    </row>
    <row r="4954" spans="1:7">
      <c r="A4954" t="n">
        <v>49443</v>
      </c>
      <c r="B4954" s="40" t="n">
        <v>58</v>
      </c>
      <c r="C4954" s="7" t="n">
        <v>254</v>
      </c>
      <c r="D4954" s="7" t="n">
        <v>0</v>
      </c>
    </row>
    <row r="4955" spans="1:7">
      <c r="A4955" t="s">
        <v>4</v>
      </c>
      <c r="B4955" s="4" t="s">
        <v>5</v>
      </c>
      <c r="C4955" s="4" t="s">
        <v>13</v>
      </c>
      <c r="D4955" s="4" t="s">
        <v>13</v>
      </c>
      <c r="E4955" s="4" t="s">
        <v>27</v>
      </c>
      <c r="F4955" s="4" t="s">
        <v>27</v>
      </c>
      <c r="G4955" s="4" t="s">
        <v>27</v>
      </c>
      <c r="H4955" s="4" t="s">
        <v>10</v>
      </c>
    </row>
    <row r="4956" spans="1:7">
      <c r="A4956" t="n">
        <v>49447</v>
      </c>
      <c r="B4956" s="34" t="n">
        <v>45</v>
      </c>
      <c r="C4956" s="7" t="n">
        <v>2</v>
      </c>
      <c r="D4956" s="7" t="n">
        <v>3</v>
      </c>
      <c r="E4956" s="7" t="n">
        <v>66.5</v>
      </c>
      <c r="F4956" s="7" t="n">
        <v>-0.230000004172325</v>
      </c>
      <c r="G4956" s="7" t="n">
        <v>-27.2999992370605</v>
      </c>
      <c r="H4956" s="7" t="n">
        <v>0</v>
      </c>
    </row>
    <row r="4957" spans="1:7">
      <c r="A4957" t="s">
        <v>4</v>
      </c>
      <c r="B4957" s="4" t="s">
        <v>5</v>
      </c>
      <c r="C4957" s="4" t="s">
        <v>13</v>
      </c>
      <c r="D4957" s="4" t="s">
        <v>13</v>
      </c>
      <c r="E4957" s="4" t="s">
        <v>27</v>
      </c>
      <c r="F4957" s="4" t="s">
        <v>27</v>
      </c>
      <c r="G4957" s="4" t="s">
        <v>27</v>
      </c>
      <c r="H4957" s="4" t="s">
        <v>10</v>
      </c>
      <c r="I4957" s="4" t="s">
        <v>13</v>
      </c>
    </row>
    <row r="4958" spans="1:7">
      <c r="A4958" t="n">
        <v>49464</v>
      </c>
      <c r="B4958" s="34" t="n">
        <v>45</v>
      </c>
      <c r="C4958" s="7" t="n">
        <v>4</v>
      </c>
      <c r="D4958" s="7" t="n">
        <v>3</v>
      </c>
      <c r="E4958" s="7" t="n">
        <v>1.04999995231628</v>
      </c>
      <c r="F4958" s="7" t="n">
        <v>139.720001220703</v>
      </c>
      <c r="G4958" s="7" t="n">
        <v>0</v>
      </c>
      <c r="H4958" s="7" t="n">
        <v>0</v>
      </c>
      <c r="I4958" s="7" t="n">
        <v>1</v>
      </c>
    </row>
    <row r="4959" spans="1:7">
      <c r="A4959" t="s">
        <v>4</v>
      </c>
      <c r="B4959" s="4" t="s">
        <v>5</v>
      </c>
      <c r="C4959" s="4" t="s">
        <v>13</v>
      </c>
      <c r="D4959" s="4" t="s">
        <v>13</v>
      </c>
      <c r="E4959" s="4" t="s">
        <v>27</v>
      </c>
      <c r="F4959" s="4" t="s">
        <v>10</v>
      </c>
    </row>
    <row r="4960" spans="1:7">
      <c r="A4960" t="n">
        <v>49482</v>
      </c>
      <c r="B4960" s="34" t="n">
        <v>45</v>
      </c>
      <c r="C4960" s="7" t="n">
        <v>5</v>
      </c>
      <c r="D4960" s="7" t="n">
        <v>3</v>
      </c>
      <c r="E4960" s="7" t="n">
        <v>20.2000007629395</v>
      </c>
      <c r="F4960" s="7" t="n">
        <v>0</v>
      </c>
    </row>
    <row r="4961" spans="1:9">
      <c r="A4961" t="s">
        <v>4</v>
      </c>
      <c r="B4961" s="4" t="s">
        <v>5</v>
      </c>
      <c r="C4961" s="4" t="s">
        <v>13</v>
      </c>
      <c r="D4961" s="4" t="s">
        <v>13</v>
      </c>
      <c r="E4961" s="4" t="s">
        <v>27</v>
      </c>
      <c r="F4961" s="4" t="s">
        <v>10</v>
      </c>
    </row>
    <row r="4962" spans="1:9">
      <c r="A4962" t="n">
        <v>49491</v>
      </c>
      <c r="B4962" s="34" t="n">
        <v>45</v>
      </c>
      <c r="C4962" s="7" t="n">
        <v>11</v>
      </c>
      <c r="D4962" s="7" t="n">
        <v>3</v>
      </c>
      <c r="E4962" s="7" t="n">
        <v>22.8999996185303</v>
      </c>
      <c r="F4962" s="7" t="n">
        <v>0</v>
      </c>
    </row>
    <row r="4963" spans="1:9">
      <c r="A4963" t="s">
        <v>4</v>
      </c>
      <c r="B4963" s="4" t="s">
        <v>5</v>
      </c>
      <c r="C4963" s="4" t="s">
        <v>13</v>
      </c>
      <c r="D4963" s="4" t="s">
        <v>13</v>
      </c>
      <c r="E4963" s="4" t="s">
        <v>27</v>
      </c>
      <c r="F4963" s="4" t="s">
        <v>27</v>
      </c>
      <c r="G4963" s="4" t="s">
        <v>27</v>
      </c>
      <c r="H4963" s="4" t="s">
        <v>10</v>
      </c>
    </row>
    <row r="4964" spans="1:9">
      <c r="A4964" t="n">
        <v>49500</v>
      </c>
      <c r="B4964" s="34" t="n">
        <v>45</v>
      </c>
      <c r="C4964" s="7" t="n">
        <v>2</v>
      </c>
      <c r="D4964" s="7" t="n">
        <v>3</v>
      </c>
      <c r="E4964" s="7" t="n">
        <v>66.5</v>
      </c>
      <c r="F4964" s="7" t="n">
        <v>-0.230000004172325</v>
      </c>
      <c r="G4964" s="7" t="n">
        <v>-27.2999992370605</v>
      </c>
      <c r="H4964" s="7" t="n">
        <v>8000</v>
      </c>
    </row>
    <row r="4965" spans="1:9">
      <c r="A4965" t="s">
        <v>4</v>
      </c>
      <c r="B4965" s="4" t="s">
        <v>5</v>
      </c>
      <c r="C4965" s="4" t="s">
        <v>13</v>
      </c>
      <c r="D4965" s="4" t="s">
        <v>13</v>
      </c>
      <c r="E4965" s="4" t="s">
        <v>27</v>
      </c>
      <c r="F4965" s="4" t="s">
        <v>27</v>
      </c>
      <c r="G4965" s="4" t="s">
        <v>27</v>
      </c>
      <c r="H4965" s="4" t="s">
        <v>10</v>
      </c>
      <c r="I4965" s="4" t="s">
        <v>13</v>
      </c>
    </row>
    <row r="4966" spans="1:9">
      <c r="A4966" t="n">
        <v>49517</v>
      </c>
      <c r="B4966" s="34" t="n">
        <v>45</v>
      </c>
      <c r="C4966" s="7" t="n">
        <v>4</v>
      </c>
      <c r="D4966" s="7" t="n">
        <v>3</v>
      </c>
      <c r="E4966" s="7" t="n">
        <v>1.04999995231628</v>
      </c>
      <c r="F4966" s="7" t="n">
        <v>148.259994506836</v>
      </c>
      <c r="G4966" s="7" t="n">
        <v>0</v>
      </c>
      <c r="H4966" s="7" t="n">
        <v>8000</v>
      </c>
      <c r="I4966" s="7" t="n">
        <v>1</v>
      </c>
    </row>
    <row r="4967" spans="1:9">
      <c r="A4967" t="s">
        <v>4</v>
      </c>
      <c r="B4967" s="4" t="s">
        <v>5</v>
      </c>
      <c r="C4967" s="4" t="s">
        <v>13</v>
      </c>
      <c r="D4967" s="4" t="s">
        <v>13</v>
      </c>
      <c r="E4967" s="4" t="s">
        <v>27</v>
      </c>
      <c r="F4967" s="4" t="s">
        <v>10</v>
      </c>
    </row>
    <row r="4968" spans="1:9">
      <c r="A4968" t="n">
        <v>49535</v>
      </c>
      <c r="B4968" s="34" t="n">
        <v>45</v>
      </c>
      <c r="C4968" s="7" t="n">
        <v>5</v>
      </c>
      <c r="D4968" s="7" t="n">
        <v>3</v>
      </c>
      <c r="E4968" s="7" t="n">
        <v>23.7000007629395</v>
      </c>
      <c r="F4968" s="7" t="n">
        <v>8000</v>
      </c>
    </row>
    <row r="4969" spans="1:9">
      <c r="A4969" t="s">
        <v>4</v>
      </c>
      <c r="B4969" s="4" t="s">
        <v>5</v>
      </c>
      <c r="C4969" s="4" t="s">
        <v>13</v>
      </c>
      <c r="D4969" s="4" t="s">
        <v>13</v>
      </c>
      <c r="E4969" s="4" t="s">
        <v>27</v>
      </c>
      <c r="F4969" s="4" t="s">
        <v>10</v>
      </c>
    </row>
    <row r="4970" spans="1:9">
      <c r="A4970" t="n">
        <v>49544</v>
      </c>
      <c r="B4970" s="34" t="n">
        <v>45</v>
      </c>
      <c r="C4970" s="7" t="n">
        <v>11</v>
      </c>
      <c r="D4970" s="7" t="n">
        <v>3</v>
      </c>
      <c r="E4970" s="7" t="n">
        <v>17.2000007629395</v>
      </c>
      <c r="F4970" s="7" t="n">
        <v>8000</v>
      </c>
    </row>
    <row r="4971" spans="1:9">
      <c r="A4971" t="s">
        <v>4</v>
      </c>
      <c r="B4971" s="4" t="s">
        <v>5</v>
      </c>
      <c r="C4971" s="4" t="s">
        <v>13</v>
      </c>
    </row>
    <row r="4972" spans="1:9">
      <c r="A4972" t="n">
        <v>49553</v>
      </c>
      <c r="B4972" s="70" t="n">
        <v>116</v>
      </c>
      <c r="C4972" s="7" t="n">
        <v>0</v>
      </c>
    </row>
    <row r="4973" spans="1:9">
      <c r="A4973" t="s">
        <v>4</v>
      </c>
      <c r="B4973" s="4" t="s">
        <v>5</v>
      </c>
      <c r="C4973" s="4" t="s">
        <v>13</v>
      </c>
      <c r="D4973" s="4" t="s">
        <v>10</v>
      </c>
    </row>
    <row r="4974" spans="1:9">
      <c r="A4974" t="n">
        <v>49555</v>
      </c>
      <c r="B4974" s="70" t="n">
        <v>116</v>
      </c>
      <c r="C4974" s="7" t="n">
        <v>2</v>
      </c>
      <c r="D4974" s="7" t="n">
        <v>1</v>
      </c>
    </row>
    <row r="4975" spans="1:9">
      <c r="A4975" t="s">
        <v>4</v>
      </c>
      <c r="B4975" s="4" t="s">
        <v>5</v>
      </c>
      <c r="C4975" s="4" t="s">
        <v>13</v>
      </c>
      <c r="D4975" s="4" t="s">
        <v>9</v>
      </c>
    </row>
    <row r="4976" spans="1:9">
      <c r="A4976" t="n">
        <v>49559</v>
      </c>
      <c r="B4976" s="70" t="n">
        <v>116</v>
      </c>
      <c r="C4976" s="7" t="n">
        <v>5</v>
      </c>
      <c r="D4976" s="7" t="n">
        <v>1145569280</v>
      </c>
    </row>
    <row r="4977" spans="1:9">
      <c r="A4977" t="s">
        <v>4</v>
      </c>
      <c r="B4977" s="4" t="s">
        <v>5</v>
      </c>
      <c r="C4977" s="4" t="s">
        <v>13</v>
      </c>
      <c r="D4977" s="4" t="s">
        <v>10</v>
      </c>
    </row>
    <row r="4978" spans="1:9">
      <c r="A4978" t="n">
        <v>49565</v>
      </c>
      <c r="B4978" s="70" t="n">
        <v>116</v>
      </c>
      <c r="C4978" s="7" t="n">
        <v>6</v>
      </c>
      <c r="D4978" s="7" t="n">
        <v>1</v>
      </c>
    </row>
    <row r="4979" spans="1:9">
      <c r="A4979" t="s">
        <v>4</v>
      </c>
      <c r="B4979" s="4" t="s">
        <v>5</v>
      </c>
      <c r="C4979" s="4" t="s">
        <v>10</v>
      </c>
      <c r="D4979" s="4" t="s">
        <v>9</v>
      </c>
    </row>
    <row r="4980" spans="1:9">
      <c r="A4980" t="n">
        <v>49569</v>
      </c>
      <c r="B4980" s="61" t="n">
        <v>43</v>
      </c>
      <c r="C4980" s="7" t="n">
        <v>7007</v>
      </c>
      <c r="D4980" s="7" t="n">
        <v>256</v>
      </c>
    </row>
    <row r="4981" spans="1:9">
      <c r="A4981" t="s">
        <v>4</v>
      </c>
      <c r="B4981" s="4" t="s">
        <v>5</v>
      </c>
      <c r="C4981" s="4" t="s">
        <v>10</v>
      </c>
      <c r="D4981" s="4" t="s">
        <v>9</v>
      </c>
    </row>
    <row r="4982" spans="1:9">
      <c r="A4982" t="n">
        <v>49576</v>
      </c>
      <c r="B4982" s="61" t="n">
        <v>43</v>
      </c>
      <c r="C4982" s="7" t="n">
        <v>1609</v>
      </c>
      <c r="D4982" s="7" t="n">
        <v>256</v>
      </c>
    </row>
    <row r="4983" spans="1:9">
      <c r="A4983" t="s">
        <v>4</v>
      </c>
      <c r="B4983" s="4" t="s">
        <v>5</v>
      </c>
      <c r="C4983" s="4" t="s">
        <v>10</v>
      </c>
      <c r="D4983" s="4" t="s">
        <v>9</v>
      </c>
    </row>
    <row r="4984" spans="1:9">
      <c r="A4984" t="n">
        <v>49583</v>
      </c>
      <c r="B4984" s="61" t="n">
        <v>43</v>
      </c>
      <c r="C4984" s="7" t="n">
        <v>5300</v>
      </c>
      <c r="D4984" s="7" t="n">
        <v>256</v>
      </c>
    </row>
    <row r="4985" spans="1:9">
      <c r="A4985" t="s">
        <v>4</v>
      </c>
      <c r="B4985" s="4" t="s">
        <v>5</v>
      </c>
      <c r="C4985" s="4" t="s">
        <v>10</v>
      </c>
      <c r="D4985" s="4" t="s">
        <v>9</v>
      </c>
    </row>
    <row r="4986" spans="1:9">
      <c r="A4986" t="n">
        <v>49590</v>
      </c>
      <c r="B4986" s="61" t="n">
        <v>43</v>
      </c>
      <c r="C4986" s="7" t="n">
        <v>1620</v>
      </c>
      <c r="D4986" s="7" t="n">
        <v>256</v>
      </c>
    </row>
    <row r="4987" spans="1:9">
      <c r="A4987" t="s">
        <v>4</v>
      </c>
      <c r="B4987" s="4" t="s">
        <v>5</v>
      </c>
      <c r="C4987" s="4" t="s">
        <v>10</v>
      </c>
      <c r="D4987" s="4" t="s">
        <v>9</v>
      </c>
    </row>
    <row r="4988" spans="1:9">
      <c r="A4988" t="n">
        <v>49597</v>
      </c>
      <c r="B4988" s="61" t="n">
        <v>43</v>
      </c>
      <c r="C4988" s="7" t="n">
        <v>1621</v>
      </c>
      <c r="D4988" s="7" t="n">
        <v>256</v>
      </c>
    </row>
    <row r="4989" spans="1:9">
      <c r="A4989" t="s">
        <v>4</v>
      </c>
      <c r="B4989" s="4" t="s">
        <v>5</v>
      </c>
      <c r="C4989" s="4" t="s">
        <v>10</v>
      </c>
      <c r="D4989" s="4" t="s">
        <v>9</v>
      </c>
    </row>
    <row r="4990" spans="1:9">
      <c r="A4990" t="n">
        <v>49604</v>
      </c>
      <c r="B4990" s="76" t="n">
        <v>44</v>
      </c>
      <c r="C4990" s="7" t="n">
        <v>1650</v>
      </c>
      <c r="D4990" s="7" t="n">
        <v>128</v>
      </c>
    </row>
    <row r="4991" spans="1:9">
      <c r="A4991" t="s">
        <v>4</v>
      </c>
      <c r="B4991" s="4" t="s">
        <v>5</v>
      </c>
      <c r="C4991" s="4" t="s">
        <v>10</v>
      </c>
      <c r="D4991" s="4" t="s">
        <v>9</v>
      </c>
    </row>
    <row r="4992" spans="1:9">
      <c r="A4992" t="n">
        <v>49611</v>
      </c>
      <c r="B4992" s="76" t="n">
        <v>44</v>
      </c>
      <c r="C4992" s="7" t="n">
        <v>1651</v>
      </c>
      <c r="D4992" s="7" t="n">
        <v>128</v>
      </c>
    </row>
    <row r="4993" spans="1:4">
      <c r="A4993" t="s">
        <v>4</v>
      </c>
      <c r="B4993" s="4" t="s">
        <v>5</v>
      </c>
      <c r="C4993" s="4" t="s">
        <v>10</v>
      </c>
      <c r="D4993" s="4" t="s">
        <v>9</v>
      </c>
    </row>
    <row r="4994" spans="1:4">
      <c r="A4994" t="n">
        <v>49618</v>
      </c>
      <c r="B4994" s="76" t="n">
        <v>44</v>
      </c>
      <c r="C4994" s="7" t="n">
        <v>1652</v>
      </c>
      <c r="D4994" s="7" t="n">
        <v>128</v>
      </c>
    </row>
    <row r="4995" spans="1:4">
      <c r="A4995" t="s">
        <v>4</v>
      </c>
      <c r="B4995" s="4" t="s">
        <v>5</v>
      </c>
      <c r="C4995" s="4" t="s">
        <v>10</v>
      </c>
      <c r="D4995" s="4" t="s">
        <v>9</v>
      </c>
    </row>
    <row r="4996" spans="1:4">
      <c r="A4996" t="n">
        <v>49625</v>
      </c>
      <c r="B4996" s="76" t="n">
        <v>44</v>
      </c>
      <c r="C4996" s="7" t="n">
        <v>1653</v>
      </c>
      <c r="D4996" s="7" t="n">
        <v>128</v>
      </c>
    </row>
    <row r="4997" spans="1:4">
      <c r="A4997" t="s">
        <v>4</v>
      </c>
      <c r="B4997" s="4" t="s">
        <v>5</v>
      </c>
      <c r="C4997" s="4" t="s">
        <v>10</v>
      </c>
      <c r="D4997" s="4" t="s">
        <v>27</v>
      </c>
      <c r="E4997" s="4" t="s">
        <v>27</v>
      </c>
      <c r="F4997" s="4" t="s">
        <v>27</v>
      </c>
      <c r="G4997" s="4" t="s">
        <v>27</v>
      </c>
    </row>
    <row r="4998" spans="1:4">
      <c r="A4998" t="n">
        <v>49632</v>
      </c>
      <c r="B4998" s="57" t="n">
        <v>46</v>
      </c>
      <c r="C4998" s="7" t="n">
        <v>1560</v>
      </c>
      <c r="D4998" s="7" t="n">
        <v>69.3399963378906</v>
      </c>
      <c r="E4998" s="7" t="n">
        <v>-4.98000001907349</v>
      </c>
      <c r="F4998" s="7" t="n">
        <v>-25.3099994659424</v>
      </c>
      <c r="G4998" s="7" t="n">
        <v>317.600006103516</v>
      </c>
    </row>
    <row r="4999" spans="1:4">
      <c r="A4999" t="s">
        <v>4</v>
      </c>
      <c r="B4999" s="4" t="s">
        <v>5</v>
      </c>
      <c r="C4999" s="4" t="s">
        <v>10</v>
      </c>
      <c r="D4999" s="4" t="s">
        <v>13</v>
      </c>
      <c r="E4999" s="4" t="s">
        <v>6</v>
      </c>
      <c r="F4999" s="4" t="s">
        <v>27</v>
      </c>
      <c r="G4999" s="4" t="s">
        <v>27</v>
      </c>
      <c r="H4999" s="4" t="s">
        <v>27</v>
      </c>
    </row>
    <row r="5000" spans="1:4">
      <c r="A5000" t="n">
        <v>49651</v>
      </c>
      <c r="B5000" s="64" t="n">
        <v>48</v>
      </c>
      <c r="C5000" s="7" t="n">
        <v>1561</v>
      </c>
      <c r="D5000" s="7" t="n">
        <v>0</v>
      </c>
      <c r="E5000" s="7" t="s">
        <v>441</v>
      </c>
      <c r="F5000" s="7" t="n">
        <v>-1</v>
      </c>
      <c r="G5000" s="7" t="n">
        <v>1</v>
      </c>
      <c r="H5000" s="7" t="n">
        <v>0</v>
      </c>
    </row>
    <row r="5001" spans="1:4">
      <c r="A5001" t="s">
        <v>4</v>
      </c>
      <c r="B5001" s="4" t="s">
        <v>5</v>
      </c>
      <c r="C5001" s="4" t="s">
        <v>10</v>
      </c>
      <c r="D5001" s="4" t="s">
        <v>13</v>
      </c>
      <c r="E5001" s="4" t="s">
        <v>6</v>
      </c>
      <c r="F5001" s="4" t="s">
        <v>27</v>
      </c>
      <c r="G5001" s="4" t="s">
        <v>27</v>
      </c>
      <c r="H5001" s="4" t="s">
        <v>27</v>
      </c>
    </row>
    <row r="5002" spans="1:4">
      <c r="A5002" t="n">
        <v>49680</v>
      </c>
      <c r="B5002" s="64" t="n">
        <v>48</v>
      </c>
      <c r="C5002" s="7" t="n">
        <v>1562</v>
      </c>
      <c r="D5002" s="7" t="n">
        <v>0</v>
      </c>
      <c r="E5002" s="7" t="s">
        <v>441</v>
      </c>
      <c r="F5002" s="7" t="n">
        <v>-1</v>
      </c>
      <c r="G5002" s="7" t="n">
        <v>1</v>
      </c>
      <c r="H5002" s="7" t="n">
        <v>0</v>
      </c>
    </row>
    <row r="5003" spans="1:4">
      <c r="A5003" t="s">
        <v>4</v>
      </c>
      <c r="B5003" s="4" t="s">
        <v>5</v>
      </c>
      <c r="C5003" s="4" t="s">
        <v>10</v>
      </c>
      <c r="D5003" s="4" t="s">
        <v>13</v>
      </c>
      <c r="E5003" s="4" t="s">
        <v>6</v>
      </c>
      <c r="F5003" s="4" t="s">
        <v>27</v>
      </c>
      <c r="G5003" s="4" t="s">
        <v>27</v>
      </c>
      <c r="H5003" s="4" t="s">
        <v>27</v>
      </c>
    </row>
    <row r="5004" spans="1:4">
      <c r="A5004" t="n">
        <v>49709</v>
      </c>
      <c r="B5004" s="64" t="n">
        <v>48</v>
      </c>
      <c r="C5004" s="7" t="n">
        <v>1563</v>
      </c>
      <c r="D5004" s="7" t="n">
        <v>0</v>
      </c>
      <c r="E5004" s="7" t="s">
        <v>437</v>
      </c>
      <c r="F5004" s="7" t="n">
        <v>-1</v>
      </c>
      <c r="G5004" s="7" t="n">
        <v>1</v>
      </c>
      <c r="H5004" s="7" t="n">
        <v>0</v>
      </c>
    </row>
    <row r="5005" spans="1:4">
      <c r="A5005" t="s">
        <v>4</v>
      </c>
      <c r="B5005" s="4" t="s">
        <v>5</v>
      </c>
      <c r="C5005" s="4" t="s">
        <v>10</v>
      </c>
      <c r="D5005" s="4" t="s">
        <v>13</v>
      </c>
      <c r="E5005" s="4" t="s">
        <v>6</v>
      </c>
      <c r="F5005" s="4" t="s">
        <v>27</v>
      </c>
      <c r="G5005" s="4" t="s">
        <v>27</v>
      </c>
      <c r="H5005" s="4" t="s">
        <v>27</v>
      </c>
    </row>
    <row r="5006" spans="1:4">
      <c r="A5006" t="n">
        <v>49736</v>
      </c>
      <c r="B5006" s="64" t="n">
        <v>48</v>
      </c>
      <c r="C5006" s="7" t="n">
        <v>1564</v>
      </c>
      <c r="D5006" s="7" t="n">
        <v>0</v>
      </c>
      <c r="E5006" s="7" t="s">
        <v>437</v>
      </c>
      <c r="F5006" s="7" t="n">
        <v>-1</v>
      </c>
      <c r="G5006" s="7" t="n">
        <v>1</v>
      </c>
      <c r="H5006" s="7" t="n">
        <v>0</v>
      </c>
    </row>
    <row r="5007" spans="1:4">
      <c r="A5007" t="s">
        <v>4</v>
      </c>
      <c r="B5007" s="4" t="s">
        <v>5</v>
      </c>
      <c r="C5007" s="4" t="s">
        <v>13</v>
      </c>
      <c r="D5007" s="4" t="s">
        <v>10</v>
      </c>
      <c r="E5007" s="4" t="s">
        <v>13</v>
      </c>
    </row>
    <row r="5008" spans="1:4">
      <c r="A5008" t="n">
        <v>49763</v>
      </c>
      <c r="B5008" s="29" t="n">
        <v>39</v>
      </c>
      <c r="C5008" s="7" t="n">
        <v>14</v>
      </c>
      <c r="D5008" s="7" t="n">
        <v>65533</v>
      </c>
      <c r="E5008" s="7" t="n">
        <v>109</v>
      </c>
    </row>
    <row r="5009" spans="1:8">
      <c r="A5009" t="s">
        <v>4</v>
      </c>
      <c r="B5009" s="4" t="s">
        <v>5</v>
      </c>
      <c r="C5009" s="4" t="s">
        <v>10</v>
      </c>
      <c r="D5009" s="4" t="s">
        <v>27</v>
      </c>
      <c r="E5009" s="4" t="s">
        <v>27</v>
      </c>
      <c r="F5009" s="4" t="s">
        <v>27</v>
      </c>
      <c r="G5009" s="4" t="s">
        <v>10</v>
      </c>
      <c r="H5009" s="4" t="s">
        <v>10</v>
      </c>
    </row>
    <row r="5010" spans="1:8">
      <c r="A5010" t="n">
        <v>49768</v>
      </c>
      <c r="B5010" s="68" t="n">
        <v>60</v>
      </c>
      <c r="C5010" s="7" t="n">
        <v>1562</v>
      </c>
      <c r="D5010" s="7" t="n">
        <v>0</v>
      </c>
      <c r="E5010" s="7" t="n">
        <v>0</v>
      </c>
      <c r="F5010" s="7" t="n">
        <v>0</v>
      </c>
      <c r="G5010" s="7" t="n">
        <v>0</v>
      </c>
      <c r="H5010" s="7" t="n">
        <v>1</v>
      </c>
    </row>
    <row r="5011" spans="1:8">
      <c r="A5011" t="s">
        <v>4</v>
      </c>
      <c r="B5011" s="4" t="s">
        <v>5</v>
      </c>
      <c r="C5011" s="4" t="s">
        <v>10</v>
      </c>
      <c r="D5011" s="4" t="s">
        <v>27</v>
      </c>
      <c r="E5011" s="4" t="s">
        <v>27</v>
      </c>
      <c r="F5011" s="4" t="s">
        <v>27</v>
      </c>
      <c r="G5011" s="4" t="s">
        <v>10</v>
      </c>
      <c r="H5011" s="4" t="s">
        <v>10</v>
      </c>
    </row>
    <row r="5012" spans="1:8">
      <c r="A5012" t="n">
        <v>49787</v>
      </c>
      <c r="B5012" s="68" t="n">
        <v>60</v>
      </c>
      <c r="C5012" s="7" t="n">
        <v>1562</v>
      </c>
      <c r="D5012" s="7" t="n">
        <v>0</v>
      </c>
      <c r="E5012" s="7" t="n">
        <v>0</v>
      </c>
      <c r="F5012" s="7" t="n">
        <v>0</v>
      </c>
      <c r="G5012" s="7" t="n">
        <v>0</v>
      </c>
      <c r="H5012" s="7" t="n">
        <v>0</v>
      </c>
    </row>
    <row r="5013" spans="1:8">
      <c r="A5013" t="s">
        <v>4</v>
      </c>
      <c r="B5013" s="4" t="s">
        <v>5</v>
      </c>
      <c r="C5013" s="4" t="s">
        <v>10</v>
      </c>
      <c r="D5013" s="4" t="s">
        <v>10</v>
      </c>
      <c r="E5013" s="4" t="s">
        <v>10</v>
      </c>
    </row>
    <row r="5014" spans="1:8">
      <c r="A5014" t="n">
        <v>49806</v>
      </c>
      <c r="B5014" s="66" t="n">
        <v>61</v>
      </c>
      <c r="C5014" s="7" t="n">
        <v>1562</v>
      </c>
      <c r="D5014" s="7" t="n">
        <v>65533</v>
      </c>
      <c r="E5014" s="7" t="n">
        <v>0</v>
      </c>
    </row>
    <row r="5015" spans="1:8">
      <c r="A5015" t="s">
        <v>4</v>
      </c>
      <c r="B5015" s="4" t="s">
        <v>5</v>
      </c>
      <c r="C5015" s="4" t="s">
        <v>13</v>
      </c>
      <c r="D5015" s="4" t="s">
        <v>10</v>
      </c>
    </row>
    <row r="5016" spans="1:8">
      <c r="A5016" t="n">
        <v>49813</v>
      </c>
      <c r="B5016" s="40" t="n">
        <v>58</v>
      </c>
      <c r="C5016" s="7" t="n">
        <v>255</v>
      </c>
      <c r="D5016" s="7" t="n">
        <v>0</v>
      </c>
    </row>
    <row r="5017" spans="1:8">
      <c r="A5017" t="s">
        <v>4</v>
      </c>
      <c r="B5017" s="4" t="s">
        <v>5</v>
      </c>
      <c r="C5017" s="4" t="s">
        <v>10</v>
      </c>
    </row>
    <row r="5018" spans="1:8">
      <c r="A5018" t="n">
        <v>49817</v>
      </c>
      <c r="B5018" s="43" t="n">
        <v>16</v>
      </c>
      <c r="C5018" s="7" t="n">
        <v>1500</v>
      </c>
    </row>
    <row r="5019" spans="1:8">
      <c r="A5019" t="s">
        <v>4</v>
      </c>
      <c r="B5019" s="4" t="s">
        <v>5</v>
      </c>
      <c r="C5019" s="4" t="s">
        <v>13</v>
      </c>
      <c r="D5019" s="4" t="s">
        <v>13</v>
      </c>
      <c r="E5019" s="4" t="s">
        <v>13</v>
      </c>
      <c r="F5019" s="4" t="s">
        <v>13</v>
      </c>
    </row>
    <row r="5020" spans="1:8">
      <c r="A5020" t="n">
        <v>49820</v>
      </c>
      <c r="B5020" s="9" t="n">
        <v>14</v>
      </c>
      <c r="C5020" s="7" t="n">
        <v>0</v>
      </c>
      <c r="D5020" s="7" t="n">
        <v>1</v>
      </c>
      <c r="E5020" s="7" t="n">
        <v>0</v>
      </c>
      <c r="F5020" s="7" t="n">
        <v>0</v>
      </c>
    </row>
    <row r="5021" spans="1:8">
      <c r="A5021" t="s">
        <v>4</v>
      </c>
      <c r="B5021" s="4" t="s">
        <v>5</v>
      </c>
      <c r="C5021" s="4" t="s">
        <v>10</v>
      </c>
      <c r="D5021" s="4" t="s">
        <v>10</v>
      </c>
      <c r="E5021" s="4" t="s">
        <v>10</v>
      </c>
    </row>
    <row r="5022" spans="1:8">
      <c r="A5022" t="n">
        <v>49825</v>
      </c>
      <c r="B5022" s="66" t="n">
        <v>61</v>
      </c>
      <c r="C5022" s="7" t="n">
        <v>1563</v>
      </c>
      <c r="D5022" s="7" t="n">
        <v>1650</v>
      </c>
      <c r="E5022" s="7" t="n">
        <v>1000</v>
      </c>
    </row>
    <row r="5023" spans="1:8">
      <c r="A5023" t="s">
        <v>4</v>
      </c>
      <c r="B5023" s="4" t="s">
        <v>5</v>
      </c>
      <c r="C5023" s="4" t="s">
        <v>13</v>
      </c>
      <c r="D5023" s="4" t="s">
        <v>27</v>
      </c>
      <c r="E5023" s="4" t="s">
        <v>27</v>
      </c>
      <c r="F5023" s="4" t="s">
        <v>27</v>
      </c>
    </row>
    <row r="5024" spans="1:8">
      <c r="A5024" t="n">
        <v>49832</v>
      </c>
      <c r="B5024" s="34" t="n">
        <v>45</v>
      </c>
      <c r="C5024" s="7" t="n">
        <v>9</v>
      </c>
      <c r="D5024" s="7" t="n">
        <v>0.0199999995529652</v>
      </c>
      <c r="E5024" s="7" t="n">
        <v>0.0199999995529652</v>
      </c>
      <c r="F5024" s="7" t="n">
        <v>0.5</v>
      </c>
    </row>
    <row r="5025" spans="1:8">
      <c r="A5025" t="s">
        <v>4</v>
      </c>
      <c r="B5025" s="4" t="s">
        <v>5</v>
      </c>
      <c r="C5025" s="4" t="s">
        <v>13</v>
      </c>
      <c r="D5025" s="4" t="s">
        <v>10</v>
      </c>
      <c r="E5025" s="4" t="s">
        <v>6</v>
      </c>
    </row>
    <row r="5026" spans="1:8">
      <c r="A5026" t="n">
        <v>49846</v>
      </c>
      <c r="B5026" s="42" t="n">
        <v>51</v>
      </c>
      <c r="C5026" s="7" t="n">
        <v>4</v>
      </c>
      <c r="D5026" s="7" t="n">
        <v>1563</v>
      </c>
      <c r="E5026" s="7" t="s">
        <v>106</v>
      </c>
    </row>
    <row r="5027" spans="1:8">
      <c r="A5027" t="s">
        <v>4</v>
      </c>
      <c r="B5027" s="4" t="s">
        <v>5</v>
      </c>
      <c r="C5027" s="4" t="s">
        <v>10</v>
      </c>
    </row>
    <row r="5028" spans="1:8">
      <c r="A5028" t="n">
        <v>49859</v>
      </c>
      <c r="B5028" s="43" t="n">
        <v>16</v>
      </c>
      <c r="C5028" s="7" t="n">
        <v>0</v>
      </c>
    </row>
    <row r="5029" spans="1:8">
      <c r="A5029" t="s">
        <v>4</v>
      </c>
      <c r="B5029" s="4" t="s">
        <v>5</v>
      </c>
      <c r="C5029" s="4" t="s">
        <v>10</v>
      </c>
      <c r="D5029" s="4" t="s">
        <v>104</v>
      </c>
      <c r="E5029" s="4" t="s">
        <v>13</v>
      </c>
      <c r="F5029" s="4" t="s">
        <v>13</v>
      </c>
    </row>
    <row r="5030" spans="1:8">
      <c r="A5030" t="n">
        <v>49862</v>
      </c>
      <c r="B5030" s="44" t="n">
        <v>26</v>
      </c>
      <c r="C5030" s="7" t="n">
        <v>1563</v>
      </c>
      <c r="D5030" s="7" t="s">
        <v>502</v>
      </c>
      <c r="E5030" s="7" t="n">
        <v>2</v>
      </c>
      <c r="F5030" s="7" t="n">
        <v>0</v>
      </c>
    </row>
    <row r="5031" spans="1:8">
      <c r="A5031" t="s">
        <v>4</v>
      </c>
      <c r="B5031" s="4" t="s">
        <v>5</v>
      </c>
    </row>
    <row r="5032" spans="1:8">
      <c r="A5032" t="n">
        <v>49887</v>
      </c>
      <c r="B5032" s="38" t="n">
        <v>28</v>
      </c>
    </row>
    <row r="5033" spans="1:8">
      <c r="A5033" t="s">
        <v>4</v>
      </c>
      <c r="B5033" s="4" t="s">
        <v>5</v>
      </c>
      <c r="C5033" s="4" t="s">
        <v>10</v>
      </c>
      <c r="D5033" s="4" t="s">
        <v>10</v>
      </c>
      <c r="E5033" s="4" t="s">
        <v>10</v>
      </c>
    </row>
    <row r="5034" spans="1:8">
      <c r="A5034" t="n">
        <v>49888</v>
      </c>
      <c r="B5034" s="66" t="n">
        <v>61</v>
      </c>
      <c r="C5034" s="7" t="n">
        <v>1560</v>
      </c>
      <c r="D5034" s="7" t="n">
        <v>1650</v>
      </c>
      <c r="E5034" s="7" t="n">
        <v>1000</v>
      </c>
    </row>
    <row r="5035" spans="1:8">
      <c r="A5035" t="s">
        <v>4</v>
      </c>
      <c r="B5035" s="4" t="s">
        <v>5</v>
      </c>
      <c r="C5035" s="4" t="s">
        <v>13</v>
      </c>
      <c r="D5035" s="4" t="s">
        <v>10</v>
      </c>
      <c r="E5035" s="4" t="s">
        <v>6</v>
      </c>
    </row>
    <row r="5036" spans="1:8">
      <c r="A5036" t="n">
        <v>49895</v>
      </c>
      <c r="B5036" s="42" t="n">
        <v>51</v>
      </c>
      <c r="C5036" s="7" t="n">
        <v>4</v>
      </c>
      <c r="D5036" s="7" t="n">
        <v>1560</v>
      </c>
      <c r="E5036" s="7" t="s">
        <v>106</v>
      </c>
    </row>
    <row r="5037" spans="1:8">
      <c r="A5037" t="s">
        <v>4</v>
      </c>
      <c r="B5037" s="4" t="s">
        <v>5</v>
      </c>
      <c r="C5037" s="4" t="s">
        <v>10</v>
      </c>
    </row>
    <row r="5038" spans="1:8">
      <c r="A5038" t="n">
        <v>49908</v>
      </c>
      <c r="B5038" s="43" t="n">
        <v>16</v>
      </c>
      <c r="C5038" s="7" t="n">
        <v>0</v>
      </c>
    </row>
    <row r="5039" spans="1:8">
      <c r="A5039" t="s">
        <v>4</v>
      </c>
      <c r="B5039" s="4" t="s">
        <v>5</v>
      </c>
      <c r="C5039" s="4" t="s">
        <v>10</v>
      </c>
      <c r="D5039" s="4" t="s">
        <v>104</v>
      </c>
      <c r="E5039" s="4" t="s">
        <v>13</v>
      </c>
      <c r="F5039" s="4" t="s">
        <v>13</v>
      </c>
    </row>
    <row r="5040" spans="1:8">
      <c r="A5040" t="n">
        <v>49911</v>
      </c>
      <c r="B5040" s="44" t="n">
        <v>26</v>
      </c>
      <c r="C5040" s="7" t="n">
        <v>1560</v>
      </c>
      <c r="D5040" s="7" t="s">
        <v>503</v>
      </c>
      <c r="E5040" s="7" t="n">
        <v>2</v>
      </c>
      <c r="F5040" s="7" t="n">
        <v>0</v>
      </c>
    </row>
    <row r="5041" spans="1:6">
      <c r="A5041" t="s">
        <v>4</v>
      </c>
      <c r="B5041" s="4" t="s">
        <v>5</v>
      </c>
    </row>
    <row r="5042" spans="1:6">
      <c r="A5042" t="n">
        <v>49964</v>
      </c>
      <c r="B5042" s="38" t="n">
        <v>28</v>
      </c>
    </row>
    <row r="5043" spans="1:6">
      <c r="A5043" t="s">
        <v>4</v>
      </c>
      <c r="B5043" s="4" t="s">
        <v>5</v>
      </c>
      <c r="C5043" s="4" t="s">
        <v>10</v>
      </c>
      <c r="D5043" s="4" t="s">
        <v>13</v>
      </c>
    </row>
    <row r="5044" spans="1:6">
      <c r="A5044" t="n">
        <v>49965</v>
      </c>
      <c r="B5044" s="46" t="n">
        <v>89</v>
      </c>
      <c r="C5044" s="7" t="n">
        <v>65533</v>
      </c>
      <c r="D5044" s="7" t="n">
        <v>1</v>
      </c>
    </row>
    <row r="5045" spans="1:6">
      <c r="A5045" t="s">
        <v>4</v>
      </c>
      <c r="B5045" s="4" t="s">
        <v>5</v>
      </c>
      <c r="C5045" s="4" t="s">
        <v>9</v>
      </c>
    </row>
    <row r="5046" spans="1:6">
      <c r="A5046" t="n">
        <v>49969</v>
      </c>
      <c r="B5046" s="45" t="n">
        <v>15</v>
      </c>
      <c r="C5046" s="7" t="n">
        <v>256</v>
      </c>
    </row>
    <row r="5047" spans="1:6">
      <c r="A5047" t="s">
        <v>4</v>
      </c>
      <c r="B5047" s="4" t="s">
        <v>5</v>
      </c>
      <c r="C5047" s="4" t="s">
        <v>10</v>
      </c>
    </row>
    <row r="5048" spans="1:6">
      <c r="A5048" t="n">
        <v>49974</v>
      </c>
      <c r="B5048" s="43" t="n">
        <v>16</v>
      </c>
      <c r="C5048" s="7" t="n">
        <v>1000</v>
      </c>
    </row>
    <row r="5049" spans="1:6">
      <c r="A5049" t="s">
        <v>4</v>
      </c>
      <c r="B5049" s="4" t="s">
        <v>5</v>
      </c>
      <c r="C5049" s="4" t="s">
        <v>13</v>
      </c>
      <c r="D5049" s="4" t="s">
        <v>10</v>
      </c>
      <c r="E5049" s="4" t="s">
        <v>27</v>
      </c>
    </row>
    <row r="5050" spans="1:6">
      <c r="A5050" t="n">
        <v>49977</v>
      </c>
      <c r="B5050" s="40" t="n">
        <v>58</v>
      </c>
      <c r="C5050" s="7" t="n">
        <v>101</v>
      </c>
      <c r="D5050" s="7" t="n">
        <v>300</v>
      </c>
      <c r="E5050" s="7" t="n">
        <v>1</v>
      </c>
    </row>
    <row r="5051" spans="1:6">
      <c r="A5051" t="s">
        <v>4</v>
      </c>
      <c r="B5051" s="4" t="s">
        <v>5</v>
      </c>
      <c r="C5051" s="4" t="s">
        <v>13</v>
      </c>
      <c r="D5051" s="4" t="s">
        <v>10</v>
      </c>
    </row>
    <row r="5052" spans="1:6">
      <c r="A5052" t="n">
        <v>49985</v>
      </c>
      <c r="B5052" s="40" t="n">
        <v>58</v>
      </c>
      <c r="C5052" s="7" t="n">
        <v>254</v>
      </c>
      <c r="D5052" s="7" t="n">
        <v>0</v>
      </c>
    </row>
    <row r="5053" spans="1:6">
      <c r="A5053" t="s">
        <v>4</v>
      </c>
      <c r="B5053" s="4" t="s">
        <v>5</v>
      </c>
      <c r="C5053" s="4" t="s">
        <v>13</v>
      </c>
      <c r="D5053" s="4" t="s">
        <v>13</v>
      </c>
      <c r="E5053" s="4" t="s">
        <v>27</v>
      </c>
      <c r="F5053" s="4" t="s">
        <v>27</v>
      </c>
      <c r="G5053" s="4" t="s">
        <v>27</v>
      </c>
      <c r="H5053" s="4" t="s">
        <v>10</v>
      </c>
    </row>
    <row r="5054" spans="1:6">
      <c r="A5054" t="n">
        <v>49989</v>
      </c>
      <c r="B5054" s="34" t="n">
        <v>45</v>
      </c>
      <c r="C5054" s="7" t="n">
        <v>2</v>
      </c>
      <c r="D5054" s="7" t="n">
        <v>3</v>
      </c>
      <c r="E5054" s="7" t="n">
        <v>-158.100006103516</v>
      </c>
      <c r="F5054" s="7" t="n">
        <v>6.19000005722046</v>
      </c>
      <c r="G5054" s="7" t="n">
        <v>239.600006103516</v>
      </c>
      <c r="H5054" s="7" t="n">
        <v>0</v>
      </c>
    </row>
    <row r="5055" spans="1:6">
      <c r="A5055" t="s">
        <v>4</v>
      </c>
      <c r="B5055" s="4" t="s">
        <v>5</v>
      </c>
      <c r="C5055" s="4" t="s">
        <v>13</v>
      </c>
      <c r="D5055" s="4" t="s">
        <v>13</v>
      </c>
      <c r="E5055" s="4" t="s">
        <v>27</v>
      </c>
      <c r="F5055" s="4" t="s">
        <v>27</v>
      </c>
      <c r="G5055" s="4" t="s">
        <v>27</v>
      </c>
      <c r="H5055" s="4" t="s">
        <v>10</v>
      </c>
      <c r="I5055" s="4" t="s">
        <v>13</v>
      </c>
    </row>
    <row r="5056" spans="1:6">
      <c r="A5056" t="n">
        <v>50006</v>
      </c>
      <c r="B5056" s="34" t="n">
        <v>45</v>
      </c>
      <c r="C5056" s="7" t="n">
        <v>4</v>
      </c>
      <c r="D5056" s="7" t="n">
        <v>3</v>
      </c>
      <c r="E5056" s="7" t="n">
        <v>1.83000004291534</v>
      </c>
      <c r="F5056" s="7" t="n">
        <v>196.580001831055</v>
      </c>
      <c r="G5056" s="7" t="n">
        <v>10</v>
      </c>
      <c r="H5056" s="7" t="n">
        <v>0</v>
      </c>
      <c r="I5056" s="7" t="n">
        <v>0</v>
      </c>
    </row>
    <row r="5057" spans="1:9">
      <c r="A5057" t="s">
        <v>4</v>
      </c>
      <c r="B5057" s="4" t="s">
        <v>5</v>
      </c>
      <c r="C5057" s="4" t="s">
        <v>13</v>
      </c>
      <c r="D5057" s="4" t="s">
        <v>13</v>
      </c>
      <c r="E5057" s="4" t="s">
        <v>27</v>
      </c>
      <c r="F5057" s="4" t="s">
        <v>10</v>
      </c>
    </row>
    <row r="5058" spans="1:9">
      <c r="A5058" t="n">
        <v>50024</v>
      </c>
      <c r="B5058" s="34" t="n">
        <v>45</v>
      </c>
      <c r="C5058" s="7" t="n">
        <v>5</v>
      </c>
      <c r="D5058" s="7" t="n">
        <v>3</v>
      </c>
      <c r="E5058" s="7" t="n">
        <v>2.09999990463257</v>
      </c>
      <c r="F5058" s="7" t="n">
        <v>0</v>
      </c>
    </row>
    <row r="5059" spans="1:9">
      <c r="A5059" t="s">
        <v>4</v>
      </c>
      <c r="B5059" s="4" t="s">
        <v>5</v>
      </c>
      <c r="C5059" s="4" t="s">
        <v>13</v>
      </c>
      <c r="D5059" s="4" t="s">
        <v>13</v>
      </c>
      <c r="E5059" s="4" t="s">
        <v>27</v>
      </c>
      <c r="F5059" s="4" t="s">
        <v>10</v>
      </c>
    </row>
    <row r="5060" spans="1:9">
      <c r="A5060" t="n">
        <v>50033</v>
      </c>
      <c r="B5060" s="34" t="n">
        <v>45</v>
      </c>
      <c r="C5060" s="7" t="n">
        <v>11</v>
      </c>
      <c r="D5060" s="7" t="n">
        <v>3</v>
      </c>
      <c r="E5060" s="7" t="n">
        <v>35.5999984741211</v>
      </c>
      <c r="F5060" s="7" t="n">
        <v>0</v>
      </c>
    </row>
    <row r="5061" spans="1:9">
      <c r="A5061" t="s">
        <v>4</v>
      </c>
      <c r="B5061" s="4" t="s">
        <v>5</v>
      </c>
      <c r="C5061" s="4" t="s">
        <v>13</v>
      </c>
      <c r="D5061" s="4" t="s">
        <v>13</v>
      </c>
      <c r="E5061" s="4" t="s">
        <v>27</v>
      </c>
      <c r="F5061" s="4" t="s">
        <v>27</v>
      </c>
      <c r="G5061" s="4" t="s">
        <v>27</v>
      </c>
      <c r="H5061" s="4" t="s">
        <v>10</v>
      </c>
    </row>
    <row r="5062" spans="1:9">
      <c r="A5062" t="n">
        <v>50042</v>
      </c>
      <c r="B5062" s="34" t="n">
        <v>45</v>
      </c>
      <c r="C5062" s="7" t="n">
        <v>2</v>
      </c>
      <c r="D5062" s="7" t="n">
        <v>3</v>
      </c>
      <c r="E5062" s="7" t="n">
        <v>-160.229995727539</v>
      </c>
      <c r="F5062" s="7" t="n">
        <v>6.96000003814697</v>
      </c>
      <c r="G5062" s="7" t="n">
        <v>242.259994506836</v>
      </c>
      <c r="H5062" s="7" t="n">
        <v>3000</v>
      </c>
    </row>
    <row r="5063" spans="1:9">
      <c r="A5063" t="s">
        <v>4</v>
      </c>
      <c r="B5063" s="4" t="s">
        <v>5</v>
      </c>
      <c r="C5063" s="4" t="s">
        <v>13</v>
      </c>
      <c r="D5063" s="4" t="s">
        <v>13</v>
      </c>
      <c r="E5063" s="4" t="s">
        <v>27</v>
      </c>
      <c r="F5063" s="4" t="s">
        <v>27</v>
      </c>
      <c r="G5063" s="4" t="s">
        <v>27</v>
      </c>
      <c r="H5063" s="4" t="s">
        <v>10</v>
      </c>
      <c r="I5063" s="4" t="s">
        <v>13</v>
      </c>
    </row>
    <row r="5064" spans="1:9">
      <c r="A5064" t="n">
        <v>50059</v>
      </c>
      <c r="B5064" s="34" t="n">
        <v>45</v>
      </c>
      <c r="C5064" s="7" t="n">
        <v>4</v>
      </c>
      <c r="D5064" s="7" t="n">
        <v>3</v>
      </c>
      <c r="E5064" s="7" t="n">
        <v>345.220001220703</v>
      </c>
      <c r="F5064" s="7" t="n">
        <v>188.300003051758</v>
      </c>
      <c r="G5064" s="7" t="n">
        <v>10</v>
      </c>
      <c r="H5064" s="7" t="n">
        <v>3000</v>
      </c>
      <c r="I5064" s="7" t="n">
        <v>1</v>
      </c>
    </row>
    <row r="5065" spans="1:9">
      <c r="A5065" t="s">
        <v>4</v>
      </c>
      <c r="B5065" s="4" t="s">
        <v>5</v>
      </c>
      <c r="C5065" s="4" t="s">
        <v>13</v>
      </c>
      <c r="D5065" s="4" t="s">
        <v>13</v>
      </c>
      <c r="E5065" s="4" t="s">
        <v>27</v>
      </c>
      <c r="F5065" s="4" t="s">
        <v>10</v>
      </c>
    </row>
    <row r="5066" spans="1:9">
      <c r="A5066" t="n">
        <v>50077</v>
      </c>
      <c r="B5066" s="34" t="n">
        <v>45</v>
      </c>
      <c r="C5066" s="7" t="n">
        <v>5</v>
      </c>
      <c r="D5066" s="7" t="n">
        <v>3</v>
      </c>
      <c r="E5066" s="7" t="n">
        <v>2.40000009536743</v>
      </c>
      <c r="F5066" s="7" t="n">
        <v>3000</v>
      </c>
    </row>
    <row r="5067" spans="1:9">
      <c r="A5067" t="s">
        <v>4</v>
      </c>
      <c r="B5067" s="4" t="s">
        <v>5</v>
      </c>
      <c r="C5067" s="4" t="s">
        <v>13</v>
      </c>
      <c r="D5067" s="4" t="s">
        <v>13</v>
      </c>
      <c r="E5067" s="4" t="s">
        <v>27</v>
      </c>
      <c r="F5067" s="4" t="s">
        <v>10</v>
      </c>
    </row>
    <row r="5068" spans="1:9">
      <c r="A5068" t="n">
        <v>50086</v>
      </c>
      <c r="B5068" s="34" t="n">
        <v>45</v>
      </c>
      <c r="C5068" s="7" t="n">
        <v>11</v>
      </c>
      <c r="D5068" s="7" t="n">
        <v>3</v>
      </c>
      <c r="E5068" s="7" t="n">
        <v>35.5999984741211</v>
      </c>
      <c r="F5068" s="7" t="n">
        <v>3000</v>
      </c>
    </row>
    <row r="5069" spans="1:9">
      <c r="A5069" t="s">
        <v>4</v>
      </c>
      <c r="B5069" s="4" t="s">
        <v>5</v>
      </c>
      <c r="C5069" s="4" t="s">
        <v>13</v>
      </c>
      <c r="D5069" s="4" t="s">
        <v>10</v>
      </c>
      <c r="E5069" s="4" t="s">
        <v>6</v>
      </c>
      <c r="F5069" s="4" t="s">
        <v>6</v>
      </c>
      <c r="G5069" s="4" t="s">
        <v>6</v>
      </c>
      <c r="H5069" s="4" t="s">
        <v>6</v>
      </c>
    </row>
    <row r="5070" spans="1:9">
      <c r="A5070" t="n">
        <v>50095</v>
      </c>
      <c r="B5070" s="42" t="n">
        <v>51</v>
      </c>
      <c r="C5070" s="7" t="n">
        <v>3</v>
      </c>
      <c r="D5070" s="7" t="n">
        <v>1620</v>
      </c>
      <c r="E5070" s="7" t="s">
        <v>456</v>
      </c>
      <c r="F5070" s="7" t="s">
        <v>457</v>
      </c>
      <c r="G5070" s="7" t="s">
        <v>117</v>
      </c>
      <c r="H5070" s="7" t="s">
        <v>118</v>
      </c>
    </row>
    <row r="5071" spans="1:9">
      <c r="A5071" t="s">
        <v>4</v>
      </c>
      <c r="B5071" s="4" t="s">
        <v>5</v>
      </c>
      <c r="C5071" s="4" t="s">
        <v>13</v>
      </c>
    </row>
    <row r="5072" spans="1:9">
      <c r="A5072" t="n">
        <v>50108</v>
      </c>
      <c r="B5072" s="70" t="n">
        <v>116</v>
      </c>
      <c r="C5072" s="7" t="n">
        <v>1</v>
      </c>
    </row>
    <row r="5073" spans="1:9">
      <c r="A5073" t="s">
        <v>4</v>
      </c>
      <c r="B5073" s="4" t="s">
        <v>5</v>
      </c>
      <c r="C5073" s="4" t="s">
        <v>13</v>
      </c>
      <c r="D5073" s="4" t="s">
        <v>10</v>
      </c>
      <c r="E5073" s="4" t="s">
        <v>10</v>
      </c>
      <c r="F5073" s="4" t="s">
        <v>9</v>
      </c>
    </row>
    <row r="5074" spans="1:9">
      <c r="A5074" t="n">
        <v>50110</v>
      </c>
      <c r="B5074" s="73" t="n">
        <v>84</v>
      </c>
      <c r="C5074" s="7" t="n">
        <v>0</v>
      </c>
      <c r="D5074" s="7" t="n">
        <v>0</v>
      </c>
      <c r="E5074" s="7" t="n">
        <v>0</v>
      </c>
      <c r="F5074" s="7" t="n">
        <v>1045220557</v>
      </c>
    </row>
    <row r="5075" spans="1:9">
      <c r="A5075" t="s">
        <v>4</v>
      </c>
      <c r="B5075" s="4" t="s">
        <v>5</v>
      </c>
      <c r="C5075" s="4" t="s">
        <v>13</v>
      </c>
      <c r="D5075" s="4" t="s">
        <v>10</v>
      </c>
    </row>
    <row r="5076" spans="1:9">
      <c r="A5076" t="n">
        <v>50120</v>
      </c>
      <c r="B5076" s="40" t="n">
        <v>58</v>
      </c>
      <c r="C5076" s="7" t="n">
        <v>255</v>
      </c>
      <c r="D5076" s="7" t="n">
        <v>0</v>
      </c>
    </row>
    <row r="5077" spans="1:9">
      <c r="A5077" t="s">
        <v>4</v>
      </c>
      <c r="B5077" s="4" t="s">
        <v>5</v>
      </c>
      <c r="C5077" s="4" t="s">
        <v>10</v>
      </c>
    </row>
    <row r="5078" spans="1:9">
      <c r="A5078" t="n">
        <v>50124</v>
      </c>
      <c r="B5078" s="43" t="n">
        <v>16</v>
      </c>
      <c r="C5078" s="7" t="n">
        <v>1500</v>
      </c>
    </row>
    <row r="5079" spans="1:9">
      <c r="A5079" t="s">
        <v>4</v>
      </c>
      <c r="B5079" s="4" t="s">
        <v>5</v>
      </c>
      <c r="C5079" s="4" t="s">
        <v>10</v>
      </c>
      <c r="D5079" s="4" t="s">
        <v>13</v>
      </c>
      <c r="E5079" s="4" t="s">
        <v>6</v>
      </c>
      <c r="F5079" s="4" t="s">
        <v>27</v>
      </c>
      <c r="G5079" s="4" t="s">
        <v>27</v>
      </c>
      <c r="H5079" s="4" t="s">
        <v>27</v>
      </c>
    </row>
    <row r="5080" spans="1:9">
      <c r="A5080" t="n">
        <v>50127</v>
      </c>
      <c r="B5080" s="64" t="n">
        <v>48</v>
      </c>
      <c r="C5080" s="7" t="n">
        <v>7007</v>
      </c>
      <c r="D5080" s="7" t="n">
        <v>0</v>
      </c>
      <c r="E5080" s="7" t="s">
        <v>445</v>
      </c>
      <c r="F5080" s="7" t="n">
        <v>-1</v>
      </c>
      <c r="G5080" s="7" t="n">
        <v>1</v>
      </c>
      <c r="H5080" s="7" t="n">
        <v>0</v>
      </c>
    </row>
    <row r="5081" spans="1:9">
      <c r="A5081" t="s">
        <v>4</v>
      </c>
      <c r="B5081" s="4" t="s">
        <v>5</v>
      </c>
      <c r="C5081" s="4" t="s">
        <v>10</v>
      </c>
    </row>
    <row r="5082" spans="1:9">
      <c r="A5082" t="n">
        <v>50153</v>
      </c>
      <c r="B5082" s="43" t="n">
        <v>16</v>
      </c>
      <c r="C5082" s="7" t="n">
        <v>700</v>
      </c>
    </row>
    <row r="5083" spans="1:9">
      <c r="A5083" t="s">
        <v>4</v>
      </c>
      <c r="B5083" s="4" t="s">
        <v>5</v>
      </c>
      <c r="C5083" s="4" t="s">
        <v>13</v>
      </c>
      <c r="D5083" s="4" t="s">
        <v>10</v>
      </c>
      <c r="E5083" s="4" t="s">
        <v>27</v>
      </c>
      <c r="F5083" s="4" t="s">
        <v>10</v>
      </c>
      <c r="G5083" s="4" t="s">
        <v>9</v>
      </c>
      <c r="H5083" s="4" t="s">
        <v>9</v>
      </c>
      <c r="I5083" s="4" t="s">
        <v>10</v>
      </c>
      <c r="J5083" s="4" t="s">
        <v>10</v>
      </c>
      <c r="K5083" s="4" t="s">
        <v>9</v>
      </c>
      <c r="L5083" s="4" t="s">
        <v>9</v>
      </c>
      <c r="M5083" s="4" t="s">
        <v>9</v>
      </c>
      <c r="N5083" s="4" t="s">
        <v>9</v>
      </c>
      <c r="O5083" s="4" t="s">
        <v>6</v>
      </c>
    </row>
    <row r="5084" spans="1:9">
      <c r="A5084" t="n">
        <v>50156</v>
      </c>
      <c r="B5084" s="17" t="n">
        <v>50</v>
      </c>
      <c r="C5084" s="7" t="n">
        <v>0</v>
      </c>
      <c r="D5084" s="7" t="n">
        <v>2003</v>
      </c>
      <c r="E5084" s="7" t="n">
        <v>1</v>
      </c>
      <c r="F5084" s="7" t="n">
        <v>0</v>
      </c>
      <c r="G5084" s="7" t="n">
        <v>0</v>
      </c>
      <c r="H5084" s="7" t="n">
        <v>-1069547520</v>
      </c>
      <c r="I5084" s="7" t="n">
        <v>0</v>
      </c>
      <c r="J5084" s="7" t="n">
        <v>65533</v>
      </c>
      <c r="K5084" s="7" t="n">
        <v>0</v>
      </c>
      <c r="L5084" s="7" t="n">
        <v>0</v>
      </c>
      <c r="M5084" s="7" t="n">
        <v>0</v>
      </c>
      <c r="N5084" s="7" t="n">
        <v>0</v>
      </c>
      <c r="O5084" s="7" t="s">
        <v>21</v>
      </c>
    </row>
    <row r="5085" spans="1:9">
      <c r="A5085" t="s">
        <v>4</v>
      </c>
      <c r="B5085" s="4" t="s">
        <v>5</v>
      </c>
      <c r="C5085" s="4" t="s">
        <v>10</v>
      </c>
    </row>
    <row r="5086" spans="1:9">
      <c r="A5086" t="n">
        <v>50195</v>
      </c>
      <c r="B5086" s="43" t="n">
        <v>16</v>
      </c>
      <c r="C5086" s="7" t="n">
        <v>300</v>
      </c>
    </row>
    <row r="5087" spans="1:9">
      <c r="A5087" t="s">
        <v>4</v>
      </c>
      <c r="B5087" s="4" t="s">
        <v>5</v>
      </c>
      <c r="C5087" s="4" t="s">
        <v>13</v>
      </c>
      <c r="D5087" s="4" t="s">
        <v>10</v>
      </c>
    </row>
    <row r="5088" spans="1:9">
      <c r="A5088" t="n">
        <v>50198</v>
      </c>
      <c r="B5088" s="34" t="n">
        <v>45</v>
      </c>
      <c r="C5088" s="7" t="n">
        <v>7</v>
      </c>
      <c r="D5088" s="7" t="n">
        <v>255</v>
      </c>
    </row>
    <row r="5089" spans="1:15">
      <c r="A5089" t="s">
        <v>4</v>
      </c>
      <c r="B5089" s="4" t="s">
        <v>5</v>
      </c>
      <c r="C5089" s="4" t="s">
        <v>6</v>
      </c>
      <c r="D5089" s="4" t="s">
        <v>10</v>
      </c>
    </row>
    <row r="5090" spans="1:15">
      <c r="A5090" t="n">
        <v>50202</v>
      </c>
      <c r="B5090" s="77" t="n">
        <v>29</v>
      </c>
      <c r="C5090" s="7" t="s">
        <v>434</v>
      </c>
      <c r="D5090" s="7" t="n">
        <v>65533</v>
      </c>
    </row>
    <row r="5091" spans="1:15">
      <c r="A5091" t="s">
        <v>4</v>
      </c>
      <c r="B5091" s="4" t="s">
        <v>5</v>
      </c>
      <c r="C5091" s="4" t="s">
        <v>13</v>
      </c>
      <c r="D5091" s="4" t="s">
        <v>27</v>
      </c>
      <c r="E5091" s="4" t="s">
        <v>27</v>
      </c>
      <c r="F5091" s="4" t="s">
        <v>27</v>
      </c>
    </row>
    <row r="5092" spans="1:15">
      <c r="A5092" t="n">
        <v>50230</v>
      </c>
      <c r="B5092" s="34" t="n">
        <v>45</v>
      </c>
      <c r="C5092" s="7" t="n">
        <v>9</v>
      </c>
      <c r="D5092" s="7" t="n">
        <v>0.0199999995529652</v>
      </c>
      <c r="E5092" s="7" t="n">
        <v>0.0199999995529652</v>
      </c>
      <c r="F5092" s="7" t="n">
        <v>0.5</v>
      </c>
    </row>
    <row r="5093" spans="1:15">
      <c r="A5093" t="s">
        <v>4</v>
      </c>
      <c r="B5093" s="4" t="s">
        <v>5</v>
      </c>
      <c r="C5093" s="4" t="s">
        <v>13</v>
      </c>
      <c r="D5093" s="4" t="s">
        <v>10</v>
      </c>
      <c r="E5093" s="4" t="s">
        <v>6</v>
      </c>
    </row>
    <row r="5094" spans="1:15">
      <c r="A5094" t="n">
        <v>50244</v>
      </c>
      <c r="B5094" s="42" t="n">
        <v>51</v>
      </c>
      <c r="C5094" s="7" t="n">
        <v>4</v>
      </c>
      <c r="D5094" s="7" t="n">
        <v>7007</v>
      </c>
      <c r="E5094" s="7" t="s">
        <v>504</v>
      </c>
    </row>
    <row r="5095" spans="1:15">
      <c r="A5095" t="s">
        <v>4</v>
      </c>
      <c r="B5095" s="4" t="s">
        <v>5</v>
      </c>
      <c r="C5095" s="4" t="s">
        <v>10</v>
      </c>
    </row>
    <row r="5096" spans="1:15">
      <c r="A5096" t="n">
        <v>50258</v>
      </c>
      <c r="B5096" s="43" t="n">
        <v>16</v>
      </c>
      <c r="C5096" s="7" t="n">
        <v>0</v>
      </c>
    </row>
    <row r="5097" spans="1:15">
      <c r="A5097" t="s">
        <v>4</v>
      </c>
      <c r="B5097" s="4" t="s">
        <v>5</v>
      </c>
      <c r="C5097" s="4" t="s">
        <v>10</v>
      </c>
      <c r="D5097" s="4" t="s">
        <v>104</v>
      </c>
      <c r="E5097" s="4" t="s">
        <v>13</v>
      </c>
      <c r="F5097" s="4" t="s">
        <v>13</v>
      </c>
    </row>
    <row r="5098" spans="1:15">
      <c r="A5098" t="n">
        <v>50261</v>
      </c>
      <c r="B5098" s="44" t="n">
        <v>26</v>
      </c>
      <c r="C5098" s="7" t="n">
        <v>7007</v>
      </c>
      <c r="D5098" s="7" t="s">
        <v>505</v>
      </c>
      <c r="E5098" s="7" t="n">
        <v>2</v>
      </c>
      <c r="F5098" s="7" t="n">
        <v>0</v>
      </c>
    </row>
    <row r="5099" spans="1:15">
      <c r="A5099" t="s">
        <v>4</v>
      </c>
      <c r="B5099" s="4" t="s">
        <v>5</v>
      </c>
    </row>
    <row r="5100" spans="1:15">
      <c r="A5100" t="n">
        <v>50290</v>
      </c>
      <c r="B5100" s="38" t="n">
        <v>28</v>
      </c>
    </row>
    <row r="5101" spans="1:15">
      <c r="A5101" t="s">
        <v>4</v>
      </c>
      <c r="B5101" s="4" t="s">
        <v>5</v>
      </c>
      <c r="C5101" s="4" t="s">
        <v>13</v>
      </c>
      <c r="D5101" s="4" t="s">
        <v>27</v>
      </c>
      <c r="E5101" s="4" t="s">
        <v>27</v>
      </c>
      <c r="F5101" s="4" t="s">
        <v>27</v>
      </c>
    </row>
    <row r="5102" spans="1:15">
      <c r="A5102" t="n">
        <v>50291</v>
      </c>
      <c r="B5102" s="34" t="n">
        <v>45</v>
      </c>
      <c r="C5102" s="7" t="n">
        <v>9</v>
      </c>
      <c r="D5102" s="7" t="n">
        <v>0.0199999995529652</v>
      </c>
      <c r="E5102" s="7" t="n">
        <v>0.0199999995529652</v>
      </c>
      <c r="F5102" s="7" t="n">
        <v>0.5</v>
      </c>
    </row>
    <row r="5103" spans="1:15">
      <c r="A5103" t="s">
        <v>4</v>
      </c>
      <c r="B5103" s="4" t="s">
        <v>5</v>
      </c>
      <c r="C5103" s="4" t="s">
        <v>13</v>
      </c>
      <c r="D5103" s="4" t="s">
        <v>10</v>
      </c>
      <c r="E5103" s="4" t="s">
        <v>6</v>
      </c>
    </row>
    <row r="5104" spans="1:15">
      <c r="A5104" t="n">
        <v>50305</v>
      </c>
      <c r="B5104" s="42" t="n">
        <v>51</v>
      </c>
      <c r="C5104" s="7" t="n">
        <v>4</v>
      </c>
      <c r="D5104" s="7" t="n">
        <v>7007</v>
      </c>
      <c r="E5104" s="7" t="s">
        <v>461</v>
      </c>
    </row>
    <row r="5105" spans="1:6">
      <c r="A5105" t="s">
        <v>4</v>
      </c>
      <c r="B5105" s="4" t="s">
        <v>5</v>
      </c>
      <c r="C5105" s="4" t="s">
        <v>10</v>
      </c>
    </row>
    <row r="5106" spans="1:6">
      <c r="A5106" t="n">
        <v>50318</v>
      </c>
      <c r="B5106" s="43" t="n">
        <v>16</v>
      </c>
      <c r="C5106" s="7" t="n">
        <v>0</v>
      </c>
    </row>
    <row r="5107" spans="1:6">
      <c r="A5107" t="s">
        <v>4</v>
      </c>
      <c r="B5107" s="4" t="s">
        <v>5</v>
      </c>
      <c r="C5107" s="4" t="s">
        <v>10</v>
      </c>
      <c r="D5107" s="4" t="s">
        <v>104</v>
      </c>
      <c r="E5107" s="4" t="s">
        <v>13</v>
      </c>
      <c r="F5107" s="4" t="s">
        <v>13</v>
      </c>
    </row>
    <row r="5108" spans="1:6">
      <c r="A5108" t="n">
        <v>50321</v>
      </c>
      <c r="B5108" s="44" t="n">
        <v>26</v>
      </c>
      <c r="C5108" s="7" t="n">
        <v>7007</v>
      </c>
      <c r="D5108" s="7" t="s">
        <v>506</v>
      </c>
      <c r="E5108" s="7" t="n">
        <v>2</v>
      </c>
      <c r="F5108" s="7" t="n">
        <v>0</v>
      </c>
    </row>
    <row r="5109" spans="1:6">
      <c r="A5109" t="s">
        <v>4</v>
      </c>
      <c r="B5109" s="4" t="s">
        <v>5</v>
      </c>
    </row>
    <row r="5110" spans="1:6">
      <c r="A5110" t="n">
        <v>50370</v>
      </c>
      <c r="B5110" s="38" t="n">
        <v>28</v>
      </c>
    </row>
    <row r="5111" spans="1:6">
      <c r="A5111" t="s">
        <v>4</v>
      </c>
      <c r="B5111" s="4" t="s">
        <v>5</v>
      </c>
      <c r="C5111" s="4" t="s">
        <v>6</v>
      </c>
      <c r="D5111" s="4" t="s">
        <v>10</v>
      </c>
    </row>
    <row r="5112" spans="1:6">
      <c r="A5112" t="n">
        <v>50371</v>
      </c>
      <c r="B5112" s="77" t="n">
        <v>29</v>
      </c>
      <c r="C5112" s="7" t="s">
        <v>21</v>
      </c>
      <c r="D5112" s="7" t="n">
        <v>65533</v>
      </c>
    </row>
    <row r="5113" spans="1:6">
      <c r="A5113" t="s">
        <v>4</v>
      </c>
      <c r="B5113" s="4" t="s">
        <v>5</v>
      </c>
      <c r="C5113" s="4" t="s">
        <v>10</v>
      </c>
      <c r="D5113" s="4" t="s">
        <v>13</v>
      </c>
    </row>
    <row r="5114" spans="1:6">
      <c r="A5114" t="n">
        <v>50375</v>
      </c>
      <c r="B5114" s="46" t="n">
        <v>89</v>
      </c>
      <c r="C5114" s="7" t="n">
        <v>65533</v>
      </c>
      <c r="D5114" s="7" t="n">
        <v>1</v>
      </c>
    </row>
    <row r="5115" spans="1:6">
      <c r="A5115" t="s">
        <v>4</v>
      </c>
      <c r="B5115" s="4" t="s">
        <v>5</v>
      </c>
      <c r="C5115" s="4" t="s">
        <v>13</v>
      </c>
      <c r="D5115" s="4" t="s">
        <v>10</v>
      </c>
      <c r="E5115" s="4" t="s">
        <v>27</v>
      </c>
    </row>
    <row r="5116" spans="1:6">
      <c r="A5116" t="n">
        <v>50379</v>
      </c>
      <c r="B5116" s="40" t="n">
        <v>58</v>
      </c>
      <c r="C5116" s="7" t="n">
        <v>101</v>
      </c>
      <c r="D5116" s="7" t="n">
        <v>500</v>
      </c>
      <c r="E5116" s="7" t="n">
        <v>1</v>
      </c>
    </row>
    <row r="5117" spans="1:6">
      <c r="A5117" t="s">
        <v>4</v>
      </c>
      <c r="B5117" s="4" t="s">
        <v>5</v>
      </c>
      <c r="C5117" s="4" t="s">
        <v>13</v>
      </c>
      <c r="D5117" s="4" t="s">
        <v>10</v>
      </c>
    </row>
    <row r="5118" spans="1:6">
      <c r="A5118" t="n">
        <v>50387</v>
      </c>
      <c r="B5118" s="40" t="n">
        <v>58</v>
      </c>
      <c r="C5118" s="7" t="n">
        <v>254</v>
      </c>
      <c r="D5118" s="7" t="n">
        <v>0</v>
      </c>
    </row>
    <row r="5119" spans="1:6">
      <c r="A5119" t="s">
        <v>4</v>
      </c>
      <c r="B5119" s="4" t="s">
        <v>5</v>
      </c>
      <c r="C5119" s="4" t="s">
        <v>13</v>
      </c>
      <c r="D5119" s="4" t="s">
        <v>13</v>
      </c>
      <c r="E5119" s="4" t="s">
        <v>27</v>
      </c>
      <c r="F5119" s="4" t="s">
        <v>27</v>
      </c>
      <c r="G5119" s="4" t="s">
        <v>27</v>
      </c>
      <c r="H5119" s="4" t="s">
        <v>10</v>
      </c>
    </row>
    <row r="5120" spans="1:6">
      <c r="A5120" t="n">
        <v>50391</v>
      </c>
      <c r="B5120" s="34" t="n">
        <v>45</v>
      </c>
      <c r="C5120" s="7" t="n">
        <v>2</v>
      </c>
      <c r="D5120" s="7" t="n">
        <v>3</v>
      </c>
      <c r="E5120" s="7" t="n">
        <v>-73.0699996948242</v>
      </c>
      <c r="F5120" s="7" t="n">
        <v>-6.01999998092651</v>
      </c>
      <c r="G5120" s="7" t="n">
        <v>197.5</v>
      </c>
      <c r="H5120" s="7" t="n">
        <v>0</v>
      </c>
    </row>
    <row r="5121" spans="1:8">
      <c r="A5121" t="s">
        <v>4</v>
      </c>
      <c r="B5121" s="4" t="s">
        <v>5</v>
      </c>
      <c r="C5121" s="4" t="s">
        <v>13</v>
      </c>
      <c r="D5121" s="4" t="s">
        <v>13</v>
      </c>
      <c r="E5121" s="4" t="s">
        <v>27</v>
      </c>
      <c r="F5121" s="4" t="s">
        <v>27</v>
      </c>
      <c r="G5121" s="4" t="s">
        <v>27</v>
      </c>
      <c r="H5121" s="4" t="s">
        <v>10</v>
      </c>
      <c r="I5121" s="4" t="s">
        <v>13</v>
      </c>
    </row>
    <row r="5122" spans="1:8">
      <c r="A5122" t="n">
        <v>50408</v>
      </c>
      <c r="B5122" s="34" t="n">
        <v>45</v>
      </c>
      <c r="C5122" s="7" t="n">
        <v>4</v>
      </c>
      <c r="D5122" s="7" t="n">
        <v>3</v>
      </c>
      <c r="E5122" s="7" t="n">
        <v>357.019989013672</v>
      </c>
      <c r="F5122" s="7" t="n">
        <v>220.210006713867</v>
      </c>
      <c r="G5122" s="7" t="n">
        <v>4</v>
      </c>
      <c r="H5122" s="7" t="n">
        <v>0</v>
      </c>
      <c r="I5122" s="7" t="n">
        <v>1</v>
      </c>
    </row>
    <row r="5123" spans="1:8">
      <c r="A5123" t="s">
        <v>4</v>
      </c>
      <c r="B5123" s="4" t="s">
        <v>5</v>
      </c>
      <c r="C5123" s="4" t="s">
        <v>13</v>
      </c>
      <c r="D5123" s="4" t="s">
        <v>13</v>
      </c>
      <c r="E5123" s="4" t="s">
        <v>27</v>
      </c>
      <c r="F5123" s="4" t="s">
        <v>10</v>
      </c>
    </row>
    <row r="5124" spans="1:8">
      <c r="A5124" t="n">
        <v>50426</v>
      </c>
      <c r="B5124" s="34" t="n">
        <v>45</v>
      </c>
      <c r="C5124" s="7" t="n">
        <v>5</v>
      </c>
      <c r="D5124" s="7" t="n">
        <v>3</v>
      </c>
      <c r="E5124" s="7" t="n">
        <v>26.2999992370605</v>
      </c>
      <c r="F5124" s="7" t="n">
        <v>0</v>
      </c>
    </row>
    <row r="5125" spans="1:8">
      <c r="A5125" t="s">
        <v>4</v>
      </c>
      <c r="B5125" s="4" t="s">
        <v>5</v>
      </c>
      <c r="C5125" s="4" t="s">
        <v>13</v>
      </c>
      <c r="D5125" s="4" t="s">
        <v>13</v>
      </c>
      <c r="E5125" s="4" t="s">
        <v>27</v>
      </c>
      <c r="F5125" s="4" t="s">
        <v>10</v>
      </c>
    </row>
    <row r="5126" spans="1:8">
      <c r="A5126" t="n">
        <v>50435</v>
      </c>
      <c r="B5126" s="34" t="n">
        <v>45</v>
      </c>
      <c r="C5126" s="7" t="n">
        <v>11</v>
      </c>
      <c r="D5126" s="7" t="n">
        <v>3</v>
      </c>
      <c r="E5126" s="7" t="n">
        <v>31</v>
      </c>
      <c r="F5126" s="7" t="n">
        <v>0</v>
      </c>
    </row>
    <row r="5127" spans="1:8">
      <c r="A5127" t="s">
        <v>4</v>
      </c>
      <c r="B5127" s="4" t="s">
        <v>5</v>
      </c>
      <c r="C5127" s="4" t="s">
        <v>13</v>
      </c>
      <c r="D5127" s="4" t="s">
        <v>13</v>
      </c>
      <c r="E5127" s="4" t="s">
        <v>27</v>
      </c>
      <c r="F5127" s="4" t="s">
        <v>27</v>
      </c>
      <c r="G5127" s="4" t="s">
        <v>27</v>
      </c>
      <c r="H5127" s="4" t="s">
        <v>10</v>
      </c>
    </row>
    <row r="5128" spans="1:8">
      <c r="A5128" t="n">
        <v>50444</v>
      </c>
      <c r="B5128" s="34" t="n">
        <v>45</v>
      </c>
      <c r="C5128" s="7" t="n">
        <v>2</v>
      </c>
      <c r="D5128" s="7" t="n">
        <v>3</v>
      </c>
      <c r="E5128" s="7" t="n">
        <v>-73.0699996948242</v>
      </c>
      <c r="F5128" s="7" t="n">
        <v>-5.71999979019165</v>
      </c>
      <c r="G5128" s="7" t="n">
        <v>197.5</v>
      </c>
      <c r="H5128" s="7" t="n">
        <v>10000</v>
      </c>
    </row>
    <row r="5129" spans="1:8">
      <c r="A5129" t="s">
        <v>4</v>
      </c>
      <c r="B5129" s="4" t="s">
        <v>5</v>
      </c>
      <c r="C5129" s="4" t="s">
        <v>13</v>
      </c>
      <c r="D5129" s="4" t="s">
        <v>13</v>
      </c>
      <c r="E5129" s="4" t="s">
        <v>27</v>
      </c>
      <c r="F5129" s="4" t="s">
        <v>27</v>
      </c>
      <c r="G5129" s="4" t="s">
        <v>27</v>
      </c>
      <c r="H5129" s="4" t="s">
        <v>10</v>
      </c>
      <c r="I5129" s="4" t="s">
        <v>13</v>
      </c>
    </row>
    <row r="5130" spans="1:8">
      <c r="A5130" t="n">
        <v>50461</v>
      </c>
      <c r="B5130" s="34" t="n">
        <v>45</v>
      </c>
      <c r="C5130" s="7" t="n">
        <v>4</v>
      </c>
      <c r="D5130" s="7" t="n">
        <v>3</v>
      </c>
      <c r="E5130" s="7" t="n">
        <v>355.519989013672</v>
      </c>
      <c r="F5130" s="7" t="n">
        <v>215.889999389648</v>
      </c>
      <c r="G5130" s="7" t="n">
        <v>4</v>
      </c>
      <c r="H5130" s="7" t="n">
        <v>10000</v>
      </c>
      <c r="I5130" s="7" t="n">
        <v>1</v>
      </c>
    </row>
    <row r="5131" spans="1:8">
      <c r="A5131" t="s">
        <v>4</v>
      </c>
      <c r="B5131" s="4" t="s">
        <v>5</v>
      </c>
      <c r="C5131" s="4" t="s">
        <v>13</v>
      </c>
      <c r="D5131" s="4" t="s">
        <v>13</v>
      </c>
      <c r="E5131" s="4" t="s">
        <v>27</v>
      </c>
      <c r="F5131" s="4" t="s">
        <v>10</v>
      </c>
    </row>
    <row r="5132" spans="1:8">
      <c r="A5132" t="n">
        <v>50479</v>
      </c>
      <c r="B5132" s="34" t="n">
        <v>45</v>
      </c>
      <c r="C5132" s="7" t="n">
        <v>5</v>
      </c>
      <c r="D5132" s="7" t="n">
        <v>3</v>
      </c>
      <c r="E5132" s="7" t="n">
        <v>30.1000003814697</v>
      </c>
      <c r="F5132" s="7" t="n">
        <v>10000</v>
      </c>
    </row>
    <row r="5133" spans="1:8">
      <c r="A5133" t="s">
        <v>4</v>
      </c>
      <c r="B5133" s="4" t="s">
        <v>5</v>
      </c>
      <c r="C5133" s="4" t="s">
        <v>13</v>
      </c>
      <c r="D5133" s="4" t="s">
        <v>13</v>
      </c>
      <c r="E5133" s="4" t="s">
        <v>27</v>
      </c>
      <c r="F5133" s="4" t="s">
        <v>10</v>
      </c>
    </row>
    <row r="5134" spans="1:8">
      <c r="A5134" t="n">
        <v>50488</v>
      </c>
      <c r="B5134" s="34" t="n">
        <v>45</v>
      </c>
      <c r="C5134" s="7" t="n">
        <v>11</v>
      </c>
      <c r="D5134" s="7" t="n">
        <v>3</v>
      </c>
      <c r="E5134" s="7" t="n">
        <v>27</v>
      </c>
      <c r="F5134" s="7" t="n">
        <v>10000</v>
      </c>
    </row>
    <row r="5135" spans="1:8">
      <c r="A5135" t="s">
        <v>4</v>
      </c>
      <c r="B5135" s="4" t="s">
        <v>5</v>
      </c>
      <c r="C5135" s="4" t="s">
        <v>13</v>
      </c>
      <c r="D5135" s="4" t="s">
        <v>10</v>
      </c>
      <c r="E5135" s="4" t="s">
        <v>10</v>
      </c>
      <c r="F5135" s="4" t="s">
        <v>9</v>
      </c>
    </row>
    <row r="5136" spans="1:8">
      <c r="A5136" t="n">
        <v>50497</v>
      </c>
      <c r="B5136" s="73" t="n">
        <v>84</v>
      </c>
      <c r="C5136" s="7" t="n">
        <v>1</v>
      </c>
      <c r="D5136" s="7" t="n">
        <v>0</v>
      </c>
      <c r="E5136" s="7" t="n">
        <v>0</v>
      </c>
      <c r="F5136" s="7" t="n">
        <v>0</v>
      </c>
    </row>
    <row r="5137" spans="1:9">
      <c r="A5137" t="s">
        <v>4</v>
      </c>
      <c r="B5137" s="4" t="s">
        <v>5</v>
      </c>
      <c r="C5137" s="4" t="s">
        <v>13</v>
      </c>
      <c r="D5137" s="4" t="s">
        <v>10</v>
      </c>
      <c r="E5137" s="4" t="s">
        <v>10</v>
      </c>
      <c r="F5137" s="4" t="s">
        <v>9</v>
      </c>
    </row>
    <row r="5138" spans="1:9">
      <c r="A5138" t="n">
        <v>50507</v>
      </c>
      <c r="B5138" s="73" t="n">
        <v>84</v>
      </c>
      <c r="C5138" s="7" t="n">
        <v>0</v>
      </c>
      <c r="D5138" s="7" t="n">
        <v>0</v>
      </c>
      <c r="E5138" s="7" t="n">
        <v>0</v>
      </c>
      <c r="F5138" s="7" t="n">
        <v>1045220557</v>
      </c>
    </row>
    <row r="5139" spans="1:9">
      <c r="A5139" t="s">
        <v>4</v>
      </c>
      <c r="B5139" s="4" t="s">
        <v>5</v>
      </c>
      <c r="C5139" s="4" t="s">
        <v>10</v>
      </c>
      <c r="D5139" s="4" t="s">
        <v>13</v>
      </c>
      <c r="E5139" s="4" t="s">
        <v>6</v>
      </c>
      <c r="F5139" s="4" t="s">
        <v>27</v>
      </c>
      <c r="G5139" s="4" t="s">
        <v>27</v>
      </c>
      <c r="H5139" s="4" t="s">
        <v>27</v>
      </c>
    </row>
    <row r="5140" spans="1:9">
      <c r="A5140" t="n">
        <v>50517</v>
      </c>
      <c r="B5140" s="64" t="n">
        <v>48</v>
      </c>
      <c r="C5140" s="7" t="n">
        <v>7007</v>
      </c>
      <c r="D5140" s="7" t="n">
        <v>0</v>
      </c>
      <c r="E5140" s="7" t="s">
        <v>444</v>
      </c>
      <c r="F5140" s="7" t="n">
        <v>-1</v>
      </c>
      <c r="G5140" s="7" t="n">
        <v>1</v>
      </c>
      <c r="H5140" s="7" t="n">
        <v>1.40129846432482e-45</v>
      </c>
    </row>
    <row r="5141" spans="1:9">
      <c r="A5141" t="s">
        <v>4</v>
      </c>
      <c r="B5141" s="4" t="s">
        <v>5</v>
      </c>
      <c r="C5141" s="4" t="s">
        <v>13</v>
      </c>
    </row>
    <row r="5142" spans="1:9">
      <c r="A5142" t="n">
        <v>50552</v>
      </c>
      <c r="B5142" s="70" t="n">
        <v>116</v>
      </c>
      <c r="C5142" s="7" t="n">
        <v>1</v>
      </c>
    </row>
    <row r="5143" spans="1:9">
      <c r="A5143" t="s">
        <v>4</v>
      </c>
      <c r="B5143" s="4" t="s">
        <v>5</v>
      </c>
      <c r="C5143" s="4" t="s">
        <v>13</v>
      </c>
      <c r="D5143" s="4" t="s">
        <v>10</v>
      </c>
    </row>
    <row r="5144" spans="1:9">
      <c r="A5144" t="n">
        <v>50554</v>
      </c>
      <c r="B5144" s="40" t="n">
        <v>58</v>
      </c>
      <c r="C5144" s="7" t="n">
        <v>255</v>
      </c>
      <c r="D5144" s="7" t="n">
        <v>0</v>
      </c>
    </row>
    <row r="5145" spans="1:9">
      <c r="A5145" t="s">
        <v>4</v>
      </c>
      <c r="B5145" s="4" t="s">
        <v>5</v>
      </c>
      <c r="C5145" s="4" t="s">
        <v>13</v>
      </c>
      <c r="D5145" s="4" t="s">
        <v>10</v>
      </c>
      <c r="E5145" s="4" t="s">
        <v>10</v>
      </c>
      <c r="F5145" s="4" t="s">
        <v>13</v>
      </c>
    </row>
    <row r="5146" spans="1:9">
      <c r="A5146" t="n">
        <v>50558</v>
      </c>
      <c r="B5146" s="36" t="n">
        <v>25</v>
      </c>
      <c r="C5146" s="7" t="n">
        <v>1</v>
      </c>
      <c r="D5146" s="7" t="n">
        <v>65535</v>
      </c>
      <c r="E5146" s="7" t="n">
        <v>100</v>
      </c>
      <c r="F5146" s="7" t="n">
        <v>5</v>
      </c>
    </row>
    <row r="5147" spans="1:9">
      <c r="A5147" t="s">
        <v>4</v>
      </c>
      <c r="B5147" s="4" t="s">
        <v>5</v>
      </c>
      <c r="C5147" s="4" t="s">
        <v>6</v>
      </c>
      <c r="D5147" s="4" t="s">
        <v>10</v>
      </c>
    </row>
    <row r="5148" spans="1:9">
      <c r="A5148" t="n">
        <v>50565</v>
      </c>
      <c r="B5148" s="77" t="n">
        <v>29</v>
      </c>
      <c r="C5148" s="7" t="s">
        <v>507</v>
      </c>
      <c r="D5148" s="7" t="n">
        <v>65533</v>
      </c>
    </row>
    <row r="5149" spans="1:9">
      <c r="A5149" t="s">
        <v>4</v>
      </c>
      <c r="B5149" s="4" t="s">
        <v>5</v>
      </c>
      <c r="C5149" s="4" t="s">
        <v>13</v>
      </c>
      <c r="D5149" s="4" t="s">
        <v>27</v>
      </c>
      <c r="E5149" s="4" t="s">
        <v>27</v>
      </c>
      <c r="F5149" s="4" t="s">
        <v>27</v>
      </c>
    </row>
    <row r="5150" spans="1:9">
      <c r="A5150" t="n">
        <v>50590</v>
      </c>
      <c r="B5150" s="34" t="n">
        <v>45</v>
      </c>
      <c r="C5150" s="7" t="n">
        <v>9</v>
      </c>
      <c r="D5150" s="7" t="n">
        <v>0.0199999995529652</v>
      </c>
      <c r="E5150" s="7" t="n">
        <v>0.0199999995529652</v>
      </c>
      <c r="F5150" s="7" t="n">
        <v>0.5</v>
      </c>
    </row>
    <row r="5151" spans="1:9">
      <c r="A5151" t="s">
        <v>4</v>
      </c>
      <c r="B5151" s="4" t="s">
        <v>5</v>
      </c>
      <c r="C5151" s="4" t="s">
        <v>13</v>
      </c>
      <c r="D5151" s="4" t="s">
        <v>10</v>
      </c>
      <c r="E5151" s="4" t="s">
        <v>6</v>
      </c>
    </row>
    <row r="5152" spans="1:9">
      <c r="A5152" t="n">
        <v>50604</v>
      </c>
      <c r="B5152" s="42" t="n">
        <v>51</v>
      </c>
      <c r="C5152" s="7" t="n">
        <v>4</v>
      </c>
      <c r="D5152" s="7" t="n">
        <v>1620</v>
      </c>
      <c r="E5152" s="7" t="s">
        <v>106</v>
      </c>
    </row>
    <row r="5153" spans="1:8">
      <c r="A5153" t="s">
        <v>4</v>
      </c>
      <c r="B5153" s="4" t="s">
        <v>5</v>
      </c>
      <c r="C5153" s="4" t="s">
        <v>10</v>
      </c>
    </row>
    <row r="5154" spans="1:8">
      <c r="A5154" t="n">
        <v>50617</v>
      </c>
      <c r="B5154" s="43" t="n">
        <v>16</v>
      </c>
      <c r="C5154" s="7" t="n">
        <v>0</v>
      </c>
    </row>
    <row r="5155" spans="1:8">
      <c r="A5155" t="s">
        <v>4</v>
      </c>
      <c r="B5155" s="4" t="s">
        <v>5</v>
      </c>
      <c r="C5155" s="4" t="s">
        <v>10</v>
      </c>
      <c r="D5155" s="4" t="s">
        <v>104</v>
      </c>
      <c r="E5155" s="4" t="s">
        <v>13</v>
      </c>
      <c r="F5155" s="4" t="s">
        <v>13</v>
      </c>
      <c r="G5155" s="4" t="s">
        <v>13</v>
      </c>
    </row>
    <row r="5156" spans="1:8">
      <c r="A5156" t="n">
        <v>50620</v>
      </c>
      <c r="B5156" s="44" t="n">
        <v>26</v>
      </c>
      <c r="C5156" s="7" t="n">
        <v>1620</v>
      </c>
      <c r="D5156" s="7" t="s">
        <v>508</v>
      </c>
      <c r="E5156" s="7" t="n">
        <v>8</v>
      </c>
      <c r="F5156" s="7" t="n">
        <v>2</v>
      </c>
      <c r="G5156" s="7" t="n">
        <v>0</v>
      </c>
    </row>
    <row r="5157" spans="1:8">
      <c r="A5157" t="s">
        <v>4</v>
      </c>
      <c r="B5157" s="4" t="s">
        <v>5</v>
      </c>
      <c r="C5157" s="4" t="s">
        <v>10</v>
      </c>
    </row>
    <row r="5158" spans="1:8">
      <c r="A5158" t="n">
        <v>50647</v>
      </c>
      <c r="B5158" s="43" t="n">
        <v>16</v>
      </c>
      <c r="C5158" s="7" t="n">
        <v>1500</v>
      </c>
    </row>
    <row r="5159" spans="1:8">
      <c r="A5159" t="s">
        <v>4</v>
      </c>
      <c r="B5159" s="4" t="s">
        <v>5</v>
      </c>
      <c r="C5159" s="4" t="s">
        <v>6</v>
      </c>
      <c r="D5159" s="4" t="s">
        <v>10</v>
      </c>
    </row>
    <row r="5160" spans="1:8">
      <c r="A5160" t="n">
        <v>50650</v>
      </c>
      <c r="B5160" s="77" t="n">
        <v>29</v>
      </c>
      <c r="C5160" s="7" t="s">
        <v>21</v>
      </c>
      <c r="D5160" s="7" t="n">
        <v>65533</v>
      </c>
    </row>
    <row r="5161" spans="1:8">
      <c r="A5161" t="s">
        <v>4</v>
      </c>
      <c r="B5161" s="4" t="s">
        <v>5</v>
      </c>
      <c r="C5161" s="4" t="s">
        <v>10</v>
      </c>
      <c r="D5161" s="4" t="s">
        <v>13</v>
      </c>
    </row>
    <row r="5162" spans="1:8">
      <c r="A5162" t="n">
        <v>50654</v>
      </c>
      <c r="B5162" s="46" t="n">
        <v>89</v>
      </c>
      <c r="C5162" s="7" t="n">
        <v>65533</v>
      </c>
      <c r="D5162" s="7" t="n">
        <v>0</v>
      </c>
    </row>
    <row r="5163" spans="1:8">
      <c r="A5163" t="s">
        <v>4</v>
      </c>
      <c r="B5163" s="4" t="s">
        <v>5</v>
      </c>
      <c r="C5163" s="4" t="s">
        <v>10</v>
      </c>
      <c r="D5163" s="4" t="s">
        <v>13</v>
      </c>
    </row>
    <row r="5164" spans="1:8">
      <c r="A5164" t="n">
        <v>50658</v>
      </c>
      <c r="B5164" s="46" t="n">
        <v>89</v>
      </c>
      <c r="C5164" s="7" t="n">
        <v>65533</v>
      </c>
      <c r="D5164" s="7" t="n">
        <v>1</v>
      </c>
    </row>
    <row r="5165" spans="1:8">
      <c r="A5165" t="s">
        <v>4</v>
      </c>
      <c r="B5165" s="4" t="s">
        <v>5</v>
      </c>
      <c r="C5165" s="4" t="s">
        <v>13</v>
      </c>
      <c r="D5165" s="4" t="s">
        <v>10</v>
      </c>
      <c r="E5165" s="4" t="s">
        <v>10</v>
      </c>
      <c r="F5165" s="4" t="s">
        <v>13</v>
      </c>
    </row>
    <row r="5166" spans="1:8">
      <c r="A5166" t="n">
        <v>50662</v>
      </c>
      <c r="B5166" s="36" t="n">
        <v>25</v>
      </c>
      <c r="C5166" s="7" t="n">
        <v>1</v>
      </c>
      <c r="D5166" s="7" t="n">
        <v>65535</v>
      </c>
      <c r="E5166" s="7" t="n">
        <v>65535</v>
      </c>
      <c r="F5166" s="7" t="n">
        <v>0</v>
      </c>
    </row>
    <row r="5167" spans="1:8">
      <c r="A5167" t="s">
        <v>4</v>
      </c>
      <c r="B5167" s="4" t="s">
        <v>5</v>
      </c>
      <c r="C5167" s="4" t="s">
        <v>13</v>
      </c>
      <c r="D5167" s="4" t="s">
        <v>10</v>
      </c>
      <c r="E5167" s="4" t="s">
        <v>10</v>
      </c>
      <c r="F5167" s="4" t="s">
        <v>9</v>
      </c>
    </row>
    <row r="5168" spans="1:8">
      <c r="A5168" t="n">
        <v>50669</v>
      </c>
      <c r="B5168" s="73" t="n">
        <v>84</v>
      </c>
      <c r="C5168" s="7" t="n">
        <v>0</v>
      </c>
      <c r="D5168" s="7" t="n">
        <v>2</v>
      </c>
      <c r="E5168" s="7" t="n">
        <v>0</v>
      </c>
      <c r="F5168" s="7" t="n">
        <v>1045220557</v>
      </c>
    </row>
    <row r="5169" spans="1:7">
      <c r="A5169" t="s">
        <v>4</v>
      </c>
      <c r="B5169" s="4" t="s">
        <v>5</v>
      </c>
      <c r="C5169" s="4" t="s">
        <v>13</v>
      </c>
      <c r="D5169" s="4" t="s">
        <v>27</v>
      </c>
      <c r="E5169" s="4" t="s">
        <v>27</v>
      </c>
      <c r="F5169" s="4" t="s">
        <v>27</v>
      </c>
    </row>
    <row r="5170" spans="1:7">
      <c r="A5170" t="n">
        <v>50679</v>
      </c>
      <c r="B5170" s="34" t="n">
        <v>45</v>
      </c>
      <c r="C5170" s="7" t="n">
        <v>9</v>
      </c>
      <c r="D5170" s="7" t="n">
        <v>0.0700000002980232</v>
      </c>
      <c r="E5170" s="7" t="n">
        <v>0.0700000002980232</v>
      </c>
      <c r="F5170" s="7" t="n">
        <v>0.300000011920929</v>
      </c>
    </row>
    <row r="5171" spans="1:7">
      <c r="A5171" t="s">
        <v>4</v>
      </c>
      <c r="B5171" s="4" t="s">
        <v>5</v>
      </c>
      <c r="C5171" s="4" t="s">
        <v>13</v>
      </c>
      <c r="D5171" s="4" t="s">
        <v>9</v>
      </c>
      <c r="E5171" s="4" t="s">
        <v>9</v>
      </c>
      <c r="F5171" s="4" t="s">
        <v>9</v>
      </c>
    </row>
    <row r="5172" spans="1:7">
      <c r="A5172" t="n">
        <v>50693</v>
      </c>
      <c r="B5172" s="17" t="n">
        <v>50</v>
      </c>
      <c r="C5172" s="7" t="n">
        <v>255</v>
      </c>
      <c r="D5172" s="7" t="n">
        <v>1050253722</v>
      </c>
      <c r="E5172" s="7" t="n">
        <v>1065353216</v>
      </c>
      <c r="F5172" s="7" t="n">
        <v>1045220557</v>
      </c>
    </row>
    <row r="5173" spans="1:7">
      <c r="A5173" t="s">
        <v>4</v>
      </c>
      <c r="B5173" s="4" t="s">
        <v>5</v>
      </c>
      <c r="C5173" s="4" t="s">
        <v>13</v>
      </c>
      <c r="D5173" s="4" t="s">
        <v>10</v>
      </c>
      <c r="E5173" s="4" t="s">
        <v>10</v>
      </c>
      <c r="F5173" s="4" t="s">
        <v>10</v>
      </c>
      <c r="G5173" s="4" t="s">
        <v>10</v>
      </c>
      <c r="H5173" s="4" t="s">
        <v>10</v>
      </c>
      <c r="I5173" s="4" t="s">
        <v>6</v>
      </c>
      <c r="J5173" s="4" t="s">
        <v>27</v>
      </c>
      <c r="K5173" s="4" t="s">
        <v>27</v>
      </c>
      <c r="L5173" s="4" t="s">
        <v>27</v>
      </c>
      <c r="M5173" s="4" t="s">
        <v>9</v>
      </c>
      <c r="N5173" s="4" t="s">
        <v>9</v>
      </c>
      <c r="O5173" s="4" t="s">
        <v>27</v>
      </c>
      <c r="P5173" s="4" t="s">
        <v>27</v>
      </c>
      <c r="Q5173" s="4" t="s">
        <v>27</v>
      </c>
      <c r="R5173" s="4" t="s">
        <v>27</v>
      </c>
      <c r="S5173" s="4" t="s">
        <v>13</v>
      </c>
    </row>
    <row r="5174" spans="1:7">
      <c r="A5174" t="n">
        <v>50707</v>
      </c>
      <c r="B5174" s="29" t="n">
        <v>39</v>
      </c>
      <c r="C5174" s="7" t="n">
        <v>12</v>
      </c>
      <c r="D5174" s="7" t="n">
        <v>65533</v>
      </c>
      <c r="E5174" s="7" t="n">
        <v>204</v>
      </c>
      <c r="F5174" s="7" t="n">
        <v>0</v>
      </c>
      <c r="G5174" s="7" t="n">
        <v>1650</v>
      </c>
      <c r="H5174" s="7" t="n">
        <v>259</v>
      </c>
      <c r="I5174" s="7" t="s">
        <v>509</v>
      </c>
      <c r="J5174" s="7" t="n">
        <v>0</v>
      </c>
      <c r="K5174" s="7" t="n">
        <v>0</v>
      </c>
      <c r="L5174" s="7" t="n">
        <v>0</v>
      </c>
      <c r="M5174" s="7" t="n">
        <v>0</v>
      </c>
      <c r="N5174" s="7" t="n">
        <v>0</v>
      </c>
      <c r="O5174" s="7" t="n">
        <v>0</v>
      </c>
      <c r="P5174" s="7" t="n">
        <v>2</v>
      </c>
      <c r="Q5174" s="7" t="n">
        <v>2</v>
      </c>
      <c r="R5174" s="7" t="n">
        <v>2</v>
      </c>
      <c r="S5174" s="7" t="n">
        <v>2</v>
      </c>
    </row>
    <row r="5175" spans="1:7">
      <c r="A5175" t="s">
        <v>4</v>
      </c>
      <c r="B5175" s="4" t="s">
        <v>5</v>
      </c>
      <c r="C5175" s="4" t="s">
        <v>10</v>
      </c>
    </row>
    <row r="5176" spans="1:7">
      <c r="A5176" t="n">
        <v>50766</v>
      </c>
      <c r="B5176" s="43" t="n">
        <v>16</v>
      </c>
      <c r="C5176" s="7" t="n">
        <v>400</v>
      </c>
    </row>
    <row r="5177" spans="1:7">
      <c r="A5177" t="s">
        <v>4</v>
      </c>
      <c r="B5177" s="4" t="s">
        <v>5</v>
      </c>
      <c r="C5177" s="4" t="s">
        <v>13</v>
      </c>
      <c r="D5177" s="4" t="s">
        <v>27</v>
      </c>
      <c r="E5177" s="4" t="s">
        <v>27</v>
      </c>
      <c r="F5177" s="4" t="s">
        <v>27</v>
      </c>
    </row>
    <row r="5178" spans="1:7">
      <c r="A5178" t="n">
        <v>50769</v>
      </c>
      <c r="B5178" s="34" t="n">
        <v>45</v>
      </c>
      <c r="C5178" s="7" t="n">
        <v>9</v>
      </c>
      <c r="D5178" s="7" t="n">
        <v>0.0700000002980232</v>
      </c>
      <c r="E5178" s="7" t="n">
        <v>0.0599999986588955</v>
      </c>
      <c r="F5178" s="7" t="n">
        <v>0.25</v>
      </c>
    </row>
    <row r="5179" spans="1:7">
      <c r="A5179" t="s">
        <v>4</v>
      </c>
      <c r="B5179" s="4" t="s">
        <v>5</v>
      </c>
      <c r="C5179" s="4" t="s">
        <v>13</v>
      </c>
      <c r="D5179" s="4" t="s">
        <v>9</v>
      </c>
      <c r="E5179" s="4" t="s">
        <v>9</v>
      </c>
      <c r="F5179" s="4" t="s">
        <v>9</v>
      </c>
    </row>
    <row r="5180" spans="1:7">
      <c r="A5180" t="n">
        <v>50783</v>
      </c>
      <c r="B5180" s="17" t="n">
        <v>50</v>
      </c>
      <c r="C5180" s="7" t="n">
        <v>255</v>
      </c>
      <c r="D5180" s="7" t="n">
        <v>1050253722</v>
      </c>
      <c r="E5180" s="7" t="n">
        <v>1065353216</v>
      </c>
      <c r="F5180" s="7" t="n">
        <v>1045220557</v>
      </c>
    </row>
    <row r="5181" spans="1:7">
      <c r="A5181" t="s">
        <v>4</v>
      </c>
      <c r="B5181" s="4" t="s">
        <v>5</v>
      </c>
      <c r="C5181" s="4" t="s">
        <v>13</v>
      </c>
      <c r="D5181" s="4" t="s">
        <v>10</v>
      </c>
      <c r="E5181" s="4" t="s">
        <v>10</v>
      </c>
      <c r="F5181" s="4" t="s">
        <v>10</v>
      </c>
      <c r="G5181" s="4" t="s">
        <v>10</v>
      </c>
      <c r="H5181" s="4" t="s">
        <v>10</v>
      </c>
      <c r="I5181" s="4" t="s">
        <v>6</v>
      </c>
      <c r="J5181" s="4" t="s">
        <v>27</v>
      </c>
      <c r="K5181" s="4" t="s">
        <v>27</v>
      </c>
      <c r="L5181" s="4" t="s">
        <v>27</v>
      </c>
      <c r="M5181" s="4" t="s">
        <v>9</v>
      </c>
      <c r="N5181" s="4" t="s">
        <v>9</v>
      </c>
      <c r="O5181" s="4" t="s">
        <v>27</v>
      </c>
      <c r="P5181" s="4" t="s">
        <v>27</v>
      </c>
      <c r="Q5181" s="4" t="s">
        <v>27</v>
      </c>
      <c r="R5181" s="4" t="s">
        <v>27</v>
      </c>
      <c r="S5181" s="4" t="s">
        <v>13</v>
      </c>
    </row>
    <row r="5182" spans="1:7">
      <c r="A5182" t="n">
        <v>50797</v>
      </c>
      <c r="B5182" s="29" t="n">
        <v>39</v>
      </c>
      <c r="C5182" s="7" t="n">
        <v>12</v>
      </c>
      <c r="D5182" s="7" t="n">
        <v>65533</v>
      </c>
      <c r="E5182" s="7" t="n">
        <v>204</v>
      </c>
      <c r="F5182" s="7" t="n">
        <v>0</v>
      </c>
      <c r="G5182" s="7" t="n">
        <v>1651</v>
      </c>
      <c r="H5182" s="7" t="n">
        <v>259</v>
      </c>
      <c r="I5182" s="7" t="s">
        <v>509</v>
      </c>
      <c r="J5182" s="7" t="n">
        <v>0</v>
      </c>
      <c r="K5182" s="7" t="n">
        <v>0</v>
      </c>
      <c r="L5182" s="7" t="n">
        <v>0</v>
      </c>
      <c r="M5182" s="7" t="n">
        <v>0</v>
      </c>
      <c r="N5182" s="7" t="n">
        <v>0</v>
      </c>
      <c r="O5182" s="7" t="n">
        <v>0</v>
      </c>
      <c r="P5182" s="7" t="n">
        <v>2</v>
      </c>
      <c r="Q5182" s="7" t="n">
        <v>2</v>
      </c>
      <c r="R5182" s="7" t="n">
        <v>2</v>
      </c>
      <c r="S5182" s="7" t="n">
        <v>2</v>
      </c>
    </row>
    <row r="5183" spans="1:7">
      <c r="A5183" t="s">
        <v>4</v>
      </c>
      <c r="B5183" s="4" t="s">
        <v>5</v>
      </c>
      <c r="C5183" s="4" t="s">
        <v>10</v>
      </c>
    </row>
    <row r="5184" spans="1:7">
      <c r="A5184" t="n">
        <v>50856</v>
      </c>
      <c r="B5184" s="43" t="n">
        <v>16</v>
      </c>
      <c r="C5184" s="7" t="n">
        <v>400</v>
      </c>
    </row>
    <row r="5185" spans="1:19">
      <c r="A5185" t="s">
        <v>4</v>
      </c>
      <c r="B5185" s="4" t="s">
        <v>5</v>
      </c>
      <c r="C5185" s="4" t="s">
        <v>13</v>
      </c>
      <c r="D5185" s="4" t="s">
        <v>27</v>
      </c>
      <c r="E5185" s="4" t="s">
        <v>27</v>
      </c>
      <c r="F5185" s="4" t="s">
        <v>27</v>
      </c>
    </row>
    <row r="5186" spans="1:19">
      <c r="A5186" t="n">
        <v>50859</v>
      </c>
      <c r="B5186" s="34" t="n">
        <v>45</v>
      </c>
      <c r="C5186" s="7" t="n">
        <v>9</v>
      </c>
      <c r="D5186" s="7" t="n">
        <v>0.0599999986588955</v>
      </c>
      <c r="E5186" s="7" t="n">
        <v>0.0500000007450581</v>
      </c>
      <c r="F5186" s="7" t="n">
        <v>0.200000002980232</v>
      </c>
    </row>
    <row r="5187" spans="1:19">
      <c r="A5187" t="s">
        <v>4</v>
      </c>
      <c r="B5187" s="4" t="s">
        <v>5</v>
      </c>
      <c r="C5187" s="4" t="s">
        <v>13</v>
      </c>
      <c r="D5187" s="4" t="s">
        <v>10</v>
      </c>
      <c r="E5187" s="4" t="s">
        <v>10</v>
      </c>
      <c r="F5187" s="4" t="s">
        <v>10</v>
      </c>
      <c r="G5187" s="4" t="s">
        <v>10</v>
      </c>
      <c r="H5187" s="4" t="s">
        <v>10</v>
      </c>
      <c r="I5187" s="4" t="s">
        <v>6</v>
      </c>
      <c r="J5187" s="4" t="s">
        <v>27</v>
      </c>
      <c r="K5187" s="4" t="s">
        <v>27</v>
      </c>
      <c r="L5187" s="4" t="s">
        <v>27</v>
      </c>
      <c r="M5187" s="4" t="s">
        <v>9</v>
      </c>
      <c r="N5187" s="4" t="s">
        <v>9</v>
      </c>
      <c r="O5187" s="4" t="s">
        <v>27</v>
      </c>
      <c r="P5187" s="4" t="s">
        <v>27</v>
      </c>
      <c r="Q5187" s="4" t="s">
        <v>27</v>
      </c>
      <c r="R5187" s="4" t="s">
        <v>27</v>
      </c>
      <c r="S5187" s="4" t="s">
        <v>13</v>
      </c>
    </row>
    <row r="5188" spans="1:19">
      <c r="A5188" t="n">
        <v>50873</v>
      </c>
      <c r="B5188" s="29" t="n">
        <v>39</v>
      </c>
      <c r="C5188" s="7" t="n">
        <v>12</v>
      </c>
      <c r="D5188" s="7" t="n">
        <v>65533</v>
      </c>
      <c r="E5188" s="7" t="n">
        <v>206</v>
      </c>
      <c r="F5188" s="7" t="n">
        <v>0</v>
      </c>
      <c r="G5188" s="7" t="n">
        <v>1652</v>
      </c>
      <c r="H5188" s="7" t="n">
        <v>259</v>
      </c>
      <c r="I5188" s="7" t="s">
        <v>509</v>
      </c>
      <c r="J5188" s="7" t="n">
        <v>0</v>
      </c>
      <c r="K5188" s="7" t="n">
        <v>0</v>
      </c>
      <c r="L5188" s="7" t="n">
        <v>0</v>
      </c>
      <c r="M5188" s="7" t="n">
        <v>0</v>
      </c>
      <c r="N5188" s="7" t="n">
        <v>0</v>
      </c>
      <c r="O5188" s="7" t="n">
        <v>0</v>
      </c>
      <c r="P5188" s="7" t="n">
        <v>2</v>
      </c>
      <c r="Q5188" s="7" t="n">
        <v>2</v>
      </c>
      <c r="R5188" s="7" t="n">
        <v>2</v>
      </c>
      <c r="S5188" s="7" t="n">
        <v>2</v>
      </c>
    </row>
    <row r="5189" spans="1:19">
      <c r="A5189" t="s">
        <v>4</v>
      </c>
      <c r="B5189" s="4" t="s">
        <v>5</v>
      </c>
      <c r="C5189" s="4" t="s">
        <v>13</v>
      </c>
      <c r="D5189" s="4" t="s">
        <v>9</v>
      </c>
      <c r="E5189" s="4" t="s">
        <v>9</v>
      </c>
      <c r="F5189" s="4" t="s">
        <v>9</v>
      </c>
    </row>
    <row r="5190" spans="1:19">
      <c r="A5190" t="n">
        <v>50932</v>
      </c>
      <c r="B5190" s="17" t="n">
        <v>50</v>
      </c>
      <c r="C5190" s="7" t="n">
        <v>255</v>
      </c>
      <c r="D5190" s="7" t="n">
        <v>1050253722</v>
      </c>
      <c r="E5190" s="7" t="n">
        <v>1065353216</v>
      </c>
      <c r="F5190" s="7" t="n">
        <v>1045220557</v>
      </c>
    </row>
    <row r="5191" spans="1:19">
      <c r="A5191" t="s">
        <v>4</v>
      </c>
      <c r="B5191" s="4" t="s">
        <v>5</v>
      </c>
      <c r="C5191" s="4" t="s">
        <v>10</v>
      </c>
    </row>
    <row r="5192" spans="1:19">
      <c r="A5192" t="n">
        <v>50946</v>
      </c>
      <c r="B5192" s="43" t="n">
        <v>16</v>
      </c>
      <c r="C5192" s="7" t="n">
        <v>400</v>
      </c>
    </row>
    <row r="5193" spans="1:19">
      <c r="A5193" t="s">
        <v>4</v>
      </c>
      <c r="B5193" s="4" t="s">
        <v>5</v>
      </c>
      <c r="C5193" s="4" t="s">
        <v>13</v>
      </c>
      <c r="D5193" s="4" t="s">
        <v>27</v>
      </c>
      <c r="E5193" s="4" t="s">
        <v>27</v>
      </c>
      <c r="F5193" s="4" t="s">
        <v>27</v>
      </c>
    </row>
    <row r="5194" spans="1:19">
      <c r="A5194" t="n">
        <v>50949</v>
      </c>
      <c r="B5194" s="34" t="n">
        <v>45</v>
      </c>
      <c r="C5194" s="7" t="n">
        <v>9</v>
      </c>
      <c r="D5194" s="7" t="n">
        <v>0.0599999986588955</v>
      </c>
      <c r="E5194" s="7" t="n">
        <v>0.0399999991059303</v>
      </c>
      <c r="F5194" s="7" t="n">
        <v>0.170000001788139</v>
      </c>
    </row>
    <row r="5195" spans="1:19">
      <c r="A5195" t="s">
        <v>4</v>
      </c>
      <c r="B5195" s="4" t="s">
        <v>5</v>
      </c>
      <c r="C5195" s="4" t="s">
        <v>13</v>
      </c>
      <c r="D5195" s="4" t="s">
        <v>10</v>
      </c>
      <c r="E5195" s="4" t="s">
        <v>10</v>
      </c>
      <c r="F5195" s="4" t="s">
        <v>10</v>
      </c>
      <c r="G5195" s="4" t="s">
        <v>10</v>
      </c>
      <c r="H5195" s="4" t="s">
        <v>10</v>
      </c>
      <c r="I5195" s="4" t="s">
        <v>6</v>
      </c>
      <c r="J5195" s="4" t="s">
        <v>27</v>
      </c>
      <c r="K5195" s="4" t="s">
        <v>27</v>
      </c>
      <c r="L5195" s="4" t="s">
        <v>27</v>
      </c>
      <c r="M5195" s="4" t="s">
        <v>9</v>
      </c>
      <c r="N5195" s="4" t="s">
        <v>9</v>
      </c>
      <c r="O5195" s="4" t="s">
        <v>27</v>
      </c>
      <c r="P5195" s="4" t="s">
        <v>27</v>
      </c>
      <c r="Q5195" s="4" t="s">
        <v>27</v>
      </c>
      <c r="R5195" s="4" t="s">
        <v>27</v>
      </c>
      <c r="S5195" s="4" t="s">
        <v>13</v>
      </c>
    </row>
    <row r="5196" spans="1:19">
      <c r="A5196" t="n">
        <v>50963</v>
      </c>
      <c r="B5196" s="29" t="n">
        <v>39</v>
      </c>
      <c r="C5196" s="7" t="n">
        <v>12</v>
      </c>
      <c r="D5196" s="7" t="n">
        <v>65533</v>
      </c>
      <c r="E5196" s="7" t="n">
        <v>206</v>
      </c>
      <c r="F5196" s="7" t="n">
        <v>0</v>
      </c>
      <c r="G5196" s="7" t="n">
        <v>1653</v>
      </c>
      <c r="H5196" s="7" t="n">
        <v>259</v>
      </c>
      <c r="I5196" s="7" t="s">
        <v>509</v>
      </c>
      <c r="J5196" s="7" t="n">
        <v>0</v>
      </c>
      <c r="K5196" s="7" t="n">
        <v>0</v>
      </c>
      <c r="L5196" s="7" t="n">
        <v>0</v>
      </c>
      <c r="M5196" s="7" t="n">
        <v>0</v>
      </c>
      <c r="N5196" s="7" t="n">
        <v>0</v>
      </c>
      <c r="O5196" s="7" t="n">
        <v>0</v>
      </c>
      <c r="P5196" s="7" t="n">
        <v>2</v>
      </c>
      <c r="Q5196" s="7" t="n">
        <v>2</v>
      </c>
      <c r="R5196" s="7" t="n">
        <v>2</v>
      </c>
      <c r="S5196" s="7" t="n">
        <v>2</v>
      </c>
    </row>
    <row r="5197" spans="1:19">
      <c r="A5197" t="s">
        <v>4</v>
      </c>
      <c r="B5197" s="4" t="s">
        <v>5</v>
      </c>
      <c r="C5197" s="4" t="s">
        <v>13</v>
      </c>
      <c r="D5197" s="4" t="s">
        <v>9</v>
      </c>
      <c r="E5197" s="4" t="s">
        <v>9</v>
      </c>
      <c r="F5197" s="4" t="s">
        <v>9</v>
      </c>
    </row>
    <row r="5198" spans="1:19">
      <c r="A5198" t="n">
        <v>51022</v>
      </c>
      <c r="B5198" s="17" t="n">
        <v>50</v>
      </c>
      <c r="C5198" s="7" t="n">
        <v>255</v>
      </c>
      <c r="D5198" s="7" t="n">
        <v>1050253722</v>
      </c>
      <c r="E5198" s="7" t="n">
        <v>1065353216</v>
      </c>
      <c r="F5198" s="7" t="n">
        <v>1045220557</v>
      </c>
    </row>
    <row r="5199" spans="1:19">
      <c r="A5199" t="s">
        <v>4</v>
      </c>
      <c r="B5199" s="4" t="s">
        <v>5</v>
      </c>
      <c r="C5199" s="4" t="s">
        <v>13</v>
      </c>
      <c r="D5199" s="4" t="s">
        <v>27</v>
      </c>
      <c r="E5199" s="4" t="s">
        <v>27</v>
      </c>
      <c r="F5199" s="4" t="s">
        <v>27</v>
      </c>
    </row>
    <row r="5200" spans="1:19">
      <c r="A5200" t="n">
        <v>51036</v>
      </c>
      <c r="B5200" s="34" t="n">
        <v>45</v>
      </c>
      <c r="C5200" s="7" t="n">
        <v>9</v>
      </c>
      <c r="D5200" s="7" t="n">
        <v>0.0700000002980232</v>
      </c>
      <c r="E5200" s="7" t="n">
        <v>0.0700000002980232</v>
      </c>
      <c r="F5200" s="7" t="n">
        <v>0.300000011920929</v>
      </c>
    </row>
    <row r="5201" spans="1:19">
      <c r="A5201" t="s">
        <v>4</v>
      </c>
      <c r="B5201" s="4" t="s">
        <v>5</v>
      </c>
      <c r="C5201" s="4" t="s">
        <v>13</v>
      </c>
      <c r="D5201" s="4" t="s">
        <v>9</v>
      </c>
      <c r="E5201" s="4" t="s">
        <v>9</v>
      </c>
      <c r="F5201" s="4" t="s">
        <v>9</v>
      </c>
    </row>
    <row r="5202" spans="1:19">
      <c r="A5202" t="n">
        <v>51050</v>
      </c>
      <c r="B5202" s="17" t="n">
        <v>50</v>
      </c>
      <c r="C5202" s="7" t="n">
        <v>255</v>
      </c>
      <c r="D5202" s="7" t="n">
        <v>1050253722</v>
      </c>
      <c r="E5202" s="7" t="n">
        <v>1065353216</v>
      </c>
      <c r="F5202" s="7" t="n">
        <v>1045220557</v>
      </c>
    </row>
    <row r="5203" spans="1:19">
      <c r="A5203" t="s">
        <v>4</v>
      </c>
      <c r="B5203" s="4" t="s">
        <v>5</v>
      </c>
      <c r="C5203" s="4" t="s">
        <v>13</v>
      </c>
      <c r="D5203" s="4" t="s">
        <v>10</v>
      </c>
      <c r="E5203" s="4" t="s">
        <v>10</v>
      </c>
      <c r="F5203" s="4" t="s">
        <v>10</v>
      </c>
      <c r="G5203" s="4" t="s">
        <v>10</v>
      </c>
      <c r="H5203" s="4" t="s">
        <v>10</v>
      </c>
      <c r="I5203" s="4" t="s">
        <v>6</v>
      </c>
      <c r="J5203" s="4" t="s">
        <v>27</v>
      </c>
      <c r="K5203" s="4" t="s">
        <v>27</v>
      </c>
      <c r="L5203" s="4" t="s">
        <v>27</v>
      </c>
      <c r="M5203" s="4" t="s">
        <v>9</v>
      </c>
      <c r="N5203" s="4" t="s">
        <v>9</v>
      </c>
      <c r="O5203" s="4" t="s">
        <v>27</v>
      </c>
      <c r="P5203" s="4" t="s">
        <v>27</v>
      </c>
      <c r="Q5203" s="4" t="s">
        <v>27</v>
      </c>
      <c r="R5203" s="4" t="s">
        <v>27</v>
      </c>
      <c r="S5203" s="4" t="s">
        <v>13</v>
      </c>
    </row>
    <row r="5204" spans="1:19">
      <c r="A5204" t="n">
        <v>51064</v>
      </c>
      <c r="B5204" s="29" t="n">
        <v>39</v>
      </c>
      <c r="C5204" s="7" t="n">
        <v>12</v>
      </c>
      <c r="D5204" s="7" t="n">
        <v>65533</v>
      </c>
      <c r="E5204" s="7" t="n">
        <v>204</v>
      </c>
      <c r="F5204" s="7" t="n">
        <v>0</v>
      </c>
      <c r="G5204" s="7" t="n">
        <v>1650</v>
      </c>
      <c r="H5204" s="7" t="n">
        <v>259</v>
      </c>
      <c r="I5204" s="7" t="s">
        <v>509</v>
      </c>
      <c r="J5204" s="7" t="n">
        <v>0</v>
      </c>
      <c r="K5204" s="7" t="n">
        <v>0</v>
      </c>
      <c r="L5204" s="7" t="n">
        <v>0</v>
      </c>
      <c r="M5204" s="7" t="n">
        <v>0</v>
      </c>
      <c r="N5204" s="7" t="n">
        <v>0</v>
      </c>
      <c r="O5204" s="7" t="n">
        <v>0</v>
      </c>
      <c r="P5204" s="7" t="n">
        <v>2</v>
      </c>
      <c r="Q5204" s="7" t="n">
        <v>2</v>
      </c>
      <c r="R5204" s="7" t="n">
        <v>2</v>
      </c>
      <c r="S5204" s="7" t="n">
        <v>2</v>
      </c>
    </row>
    <row r="5205" spans="1:19">
      <c r="A5205" t="s">
        <v>4</v>
      </c>
      <c r="B5205" s="4" t="s">
        <v>5</v>
      </c>
      <c r="C5205" s="4" t="s">
        <v>10</v>
      </c>
    </row>
    <row r="5206" spans="1:19">
      <c r="A5206" t="n">
        <v>51123</v>
      </c>
      <c r="B5206" s="43" t="n">
        <v>16</v>
      </c>
      <c r="C5206" s="7" t="n">
        <v>400</v>
      </c>
    </row>
    <row r="5207" spans="1:19">
      <c r="A5207" t="s">
        <v>4</v>
      </c>
      <c r="B5207" s="4" t="s">
        <v>5</v>
      </c>
      <c r="C5207" s="4" t="s">
        <v>13</v>
      </c>
      <c r="D5207" s="4" t="s">
        <v>27</v>
      </c>
      <c r="E5207" s="4" t="s">
        <v>27</v>
      </c>
      <c r="F5207" s="4" t="s">
        <v>27</v>
      </c>
    </row>
    <row r="5208" spans="1:19">
      <c r="A5208" t="n">
        <v>51126</v>
      </c>
      <c r="B5208" s="34" t="n">
        <v>45</v>
      </c>
      <c r="C5208" s="7" t="n">
        <v>9</v>
      </c>
      <c r="D5208" s="7" t="n">
        <v>0.0700000002980232</v>
      </c>
      <c r="E5208" s="7" t="n">
        <v>0.0599999986588955</v>
      </c>
      <c r="F5208" s="7" t="n">
        <v>0.25</v>
      </c>
    </row>
    <row r="5209" spans="1:19">
      <c r="A5209" t="s">
        <v>4</v>
      </c>
      <c r="B5209" s="4" t="s">
        <v>5</v>
      </c>
      <c r="C5209" s="4" t="s">
        <v>13</v>
      </c>
      <c r="D5209" s="4" t="s">
        <v>9</v>
      </c>
      <c r="E5209" s="4" t="s">
        <v>9</v>
      </c>
      <c r="F5209" s="4" t="s">
        <v>9</v>
      </c>
    </row>
    <row r="5210" spans="1:19">
      <c r="A5210" t="n">
        <v>51140</v>
      </c>
      <c r="B5210" s="17" t="n">
        <v>50</v>
      </c>
      <c r="C5210" s="7" t="n">
        <v>255</v>
      </c>
      <c r="D5210" s="7" t="n">
        <v>1050253722</v>
      </c>
      <c r="E5210" s="7" t="n">
        <v>1065353216</v>
      </c>
      <c r="F5210" s="7" t="n">
        <v>1045220557</v>
      </c>
    </row>
    <row r="5211" spans="1:19">
      <c r="A5211" t="s">
        <v>4</v>
      </c>
      <c r="B5211" s="4" t="s">
        <v>5</v>
      </c>
      <c r="C5211" s="4" t="s">
        <v>13</v>
      </c>
      <c r="D5211" s="4" t="s">
        <v>10</v>
      </c>
      <c r="E5211" s="4" t="s">
        <v>10</v>
      </c>
      <c r="F5211" s="4" t="s">
        <v>10</v>
      </c>
      <c r="G5211" s="4" t="s">
        <v>10</v>
      </c>
      <c r="H5211" s="4" t="s">
        <v>10</v>
      </c>
      <c r="I5211" s="4" t="s">
        <v>6</v>
      </c>
      <c r="J5211" s="4" t="s">
        <v>27</v>
      </c>
      <c r="K5211" s="4" t="s">
        <v>27</v>
      </c>
      <c r="L5211" s="4" t="s">
        <v>27</v>
      </c>
      <c r="M5211" s="4" t="s">
        <v>9</v>
      </c>
      <c r="N5211" s="4" t="s">
        <v>9</v>
      </c>
      <c r="O5211" s="4" t="s">
        <v>27</v>
      </c>
      <c r="P5211" s="4" t="s">
        <v>27</v>
      </c>
      <c r="Q5211" s="4" t="s">
        <v>27</v>
      </c>
      <c r="R5211" s="4" t="s">
        <v>27</v>
      </c>
      <c r="S5211" s="4" t="s">
        <v>13</v>
      </c>
    </row>
    <row r="5212" spans="1:19">
      <c r="A5212" t="n">
        <v>51154</v>
      </c>
      <c r="B5212" s="29" t="n">
        <v>39</v>
      </c>
      <c r="C5212" s="7" t="n">
        <v>12</v>
      </c>
      <c r="D5212" s="7" t="n">
        <v>65533</v>
      </c>
      <c r="E5212" s="7" t="n">
        <v>204</v>
      </c>
      <c r="F5212" s="7" t="n">
        <v>0</v>
      </c>
      <c r="G5212" s="7" t="n">
        <v>1651</v>
      </c>
      <c r="H5212" s="7" t="n">
        <v>259</v>
      </c>
      <c r="I5212" s="7" t="s">
        <v>509</v>
      </c>
      <c r="J5212" s="7" t="n">
        <v>0</v>
      </c>
      <c r="K5212" s="7" t="n">
        <v>0</v>
      </c>
      <c r="L5212" s="7" t="n">
        <v>0</v>
      </c>
      <c r="M5212" s="7" t="n">
        <v>0</v>
      </c>
      <c r="N5212" s="7" t="n">
        <v>0</v>
      </c>
      <c r="O5212" s="7" t="n">
        <v>0</v>
      </c>
      <c r="P5212" s="7" t="n">
        <v>2</v>
      </c>
      <c r="Q5212" s="7" t="n">
        <v>2</v>
      </c>
      <c r="R5212" s="7" t="n">
        <v>2</v>
      </c>
      <c r="S5212" s="7" t="n">
        <v>2</v>
      </c>
    </row>
    <row r="5213" spans="1:19">
      <c r="A5213" t="s">
        <v>4</v>
      </c>
      <c r="B5213" s="4" t="s">
        <v>5</v>
      </c>
      <c r="C5213" s="4" t="s">
        <v>10</v>
      </c>
    </row>
    <row r="5214" spans="1:19">
      <c r="A5214" t="n">
        <v>51213</v>
      </c>
      <c r="B5214" s="43" t="n">
        <v>16</v>
      </c>
      <c r="C5214" s="7" t="n">
        <v>400</v>
      </c>
    </row>
    <row r="5215" spans="1:19">
      <c r="A5215" t="s">
        <v>4</v>
      </c>
      <c r="B5215" s="4" t="s">
        <v>5</v>
      </c>
      <c r="C5215" s="4" t="s">
        <v>13</v>
      </c>
      <c r="D5215" s="4" t="s">
        <v>27</v>
      </c>
      <c r="E5215" s="4" t="s">
        <v>27</v>
      </c>
      <c r="F5215" s="4" t="s">
        <v>27</v>
      </c>
    </row>
    <row r="5216" spans="1:19">
      <c r="A5216" t="n">
        <v>51216</v>
      </c>
      <c r="B5216" s="34" t="n">
        <v>45</v>
      </c>
      <c r="C5216" s="7" t="n">
        <v>9</v>
      </c>
      <c r="D5216" s="7" t="n">
        <v>0.0599999986588955</v>
      </c>
      <c r="E5216" s="7" t="n">
        <v>0.0500000007450581</v>
      </c>
      <c r="F5216" s="7" t="n">
        <v>0.200000002980232</v>
      </c>
    </row>
    <row r="5217" spans="1:19">
      <c r="A5217" t="s">
        <v>4</v>
      </c>
      <c r="B5217" s="4" t="s">
        <v>5</v>
      </c>
      <c r="C5217" s="4" t="s">
        <v>13</v>
      </c>
      <c r="D5217" s="4" t="s">
        <v>10</v>
      </c>
      <c r="E5217" s="4" t="s">
        <v>10</v>
      </c>
      <c r="F5217" s="4" t="s">
        <v>10</v>
      </c>
      <c r="G5217" s="4" t="s">
        <v>10</v>
      </c>
      <c r="H5217" s="4" t="s">
        <v>10</v>
      </c>
      <c r="I5217" s="4" t="s">
        <v>6</v>
      </c>
      <c r="J5217" s="4" t="s">
        <v>27</v>
      </c>
      <c r="K5217" s="4" t="s">
        <v>27</v>
      </c>
      <c r="L5217" s="4" t="s">
        <v>27</v>
      </c>
      <c r="M5217" s="4" t="s">
        <v>9</v>
      </c>
      <c r="N5217" s="4" t="s">
        <v>9</v>
      </c>
      <c r="O5217" s="4" t="s">
        <v>27</v>
      </c>
      <c r="P5217" s="4" t="s">
        <v>27</v>
      </c>
      <c r="Q5217" s="4" t="s">
        <v>27</v>
      </c>
      <c r="R5217" s="4" t="s">
        <v>27</v>
      </c>
      <c r="S5217" s="4" t="s">
        <v>13</v>
      </c>
    </row>
    <row r="5218" spans="1:19">
      <c r="A5218" t="n">
        <v>51230</v>
      </c>
      <c r="B5218" s="29" t="n">
        <v>39</v>
      </c>
      <c r="C5218" s="7" t="n">
        <v>12</v>
      </c>
      <c r="D5218" s="7" t="n">
        <v>65533</v>
      </c>
      <c r="E5218" s="7" t="n">
        <v>206</v>
      </c>
      <c r="F5218" s="7" t="n">
        <v>0</v>
      </c>
      <c r="G5218" s="7" t="n">
        <v>1652</v>
      </c>
      <c r="H5218" s="7" t="n">
        <v>259</v>
      </c>
      <c r="I5218" s="7" t="s">
        <v>509</v>
      </c>
      <c r="J5218" s="7" t="n">
        <v>0</v>
      </c>
      <c r="K5218" s="7" t="n">
        <v>0</v>
      </c>
      <c r="L5218" s="7" t="n">
        <v>0</v>
      </c>
      <c r="M5218" s="7" t="n">
        <v>0</v>
      </c>
      <c r="N5218" s="7" t="n">
        <v>0</v>
      </c>
      <c r="O5218" s="7" t="n">
        <v>0</v>
      </c>
      <c r="P5218" s="7" t="n">
        <v>2</v>
      </c>
      <c r="Q5218" s="7" t="n">
        <v>2</v>
      </c>
      <c r="R5218" s="7" t="n">
        <v>2</v>
      </c>
      <c r="S5218" s="7" t="n">
        <v>2</v>
      </c>
    </row>
    <row r="5219" spans="1:19">
      <c r="A5219" t="s">
        <v>4</v>
      </c>
      <c r="B5219" s="4" t="s">
        <v>5</v>
      </c>
      <c r="C5219" s="4" t="s">
        <v>13</v>
      </c>
      <c r="D5219" s="4" t="s">
        <v>9</v>
      </c>
      <c r="E5219" s="4" t="s">
        <v>9</v>
      </c>
      <c r="F5219" s="4" t="s">
        <v>9</v>
      </c>
    </row>
    <row r="5220" spans="1:19">
      <c r="A5220" t="n">
        <v>51289</v>
      </c>
      <c r="B5220" s="17" t="n">
        <v>50</v>
      </c>
      <c r="C5220" s="7" t="n">
        <v>255</v>
      </c>
      <c r="D5220" s="7" t="n">
        <v>1050253722</v>
      </c>
      <c r="E5220" s="7" t="n">
        <v>1065353216</v>
      </c>
      <c r="F5220" s="7" t="n">
        <v>1045220557</v>
      </c>
    </row>
    <row r="5221" spans="1:19">
      <c r="A5221" t="s">
        <v>4</v>
      </c>
      <c r="B5221" s="4" t="s">
        <v>5</v>
      </c>
      <c r="C5221" s="4" t="s">
        <v>10</v>
      </c>
    </row>
    <row r="5222" spans="1:19">
      <c r="A5222" t="n">
        <v>51303</v>
      </c>
      <c r="B5222" s="43" t="n">
        <v>16</v>
      </c>
      <c r="C5222" s="7" t="n">
        <v>400</v>
      </c>
    </row>
    <row r="5223" spans="1:19">
      <c r="A5223" t="s">
        <v>4</v>
      </c>
      <c r="B5223" s="4" t="s">
        <v>5</v>
      </c>
      <c r="C5223" s="4" t="s">
        <v>13</v>
      </c>
      <c r="D5223" s="4" t="s">
        <v>27</v>
      </c>
      <c r="E5223" s="4" t="s">
        <v>27</v>
      </c>
      <c r="F5223" s="4" t="s">
        <v>27</v>
      </c>
    </row>
    <row r="5224" spans="1:19">
      <c r="A5224" t="n">
        <v>51306</v>
      </c>
      <c r="B5224" s="34" t="n">
        <v>45</v>
      </c>
      <c r="C5224" s="7" t="n">
        <v>9</v>
      </c>
      <c r="D5224" s="7" t="n">
        <v>0.0599999986588955</v>
      </c>
      <c r="E5224" s="7" t="n">
        <v>0.0399999991059303</v>
      </c>
      <c r="F5224" s="7" t="n">
        <v>0.170000001788139</v>
      </c>
    </row>
    <row r="5225" spans="1:19">
      <c r="A5225" t="s">
        <v>4</v>
      </c>
      <c r="B5225" s="4" t="s">
        <v>5</v>
      </c>
      <c r="C5225" s="4" t="s">
        <v>13</v>
      </c>
      <c r="D5225" s="4" t="s">
        <v>10</v>
      </c>
      <c r="E5225" s="4" t="s">
        <v>10</v>
      </c>
      <c r="F5225" s="4" t="s">
        <v>10</v>
      </c>
      <c r="G5225" s="4" t="s">
        <v>10</v>
      </c>
      <c r="H5225" s="4" t="s">
        <v>10</v>
      </c>
      <c r="I5225" s="4" t="s">
        <v>6</v>
      </c>
      <c r="J5225" s="4" t="s">
        <v>27</v>
      </c>
      <c r="K5225" s="4" t="s">
        <v>27</v>
      </c>
      <c r="L5225" s="4" t="s">
        <v>27</v>
      </c>
      <c r="M5225" s="4" t="s">
        <v>9</v>
      </c>
      <c r="N5225" s="4" t="s">
        <v>9</v>
      </c>
      <c r="O5225" s="4" t="s">
        <v>27</v>
      </c>
      <c r="P5225" s="4" t="s">
        <v>27</v>
      </c>
      <c r="Q5225" s="4" t="s">
        <v>27</v>
      </c>
      <c r="R5225" s="4" t="s">
        <v>27</v>
      </c>
      <c r="S5225" s="4" t="s">
        <v>13</v>
      </c>
    </row>
    <row r="5226" spans="1:19">
      <c r="A5226" t="n">
        <v>51320</v>
      </c>
      <c r="B5226" s="29" t="n">
        <v>39</v>
      </c>
      <c r="C5226" s="7" t="n">
        <v>12</v>
      </c>
      <c r="D5226" s="7" t="n">
        <v>65533</v>
      </c>
      <c r="E5226" s="7" t="n">
        <v>206</v>
      </c>
      <c r="F5226" s="7" t="n">
        <v>0</v>
      </c>
      <c r="G5226" s="7" t="n">
        <v>1653</v>
      </c>
      <c r="H5226" s="7" t="n">
        <v>259</v>
      </c>
      <c r="I5226" s="7" t="s">
        <v>509</v>
      </c>
      <c r="J5226" s="7" t="n">
        <v>0</v>
      </c>
      <c r="K5226" s="7" t="n">
        <v>0</v>
      </c>
      <c r="L5226" s="7" t="n">
        <v>0</v>
      </c>
      <c r="M5226" s="7" t="n">
        <v>0</v>
      </c>
      <c r="N5226" s="7" t="n">
        <v>0</v>
      </c>
      <c r="O5226" s="7" t="n">
        <v>0</v>
      </c>
      <c r="P5226" s="7" t="n">
        <v>2</v>
      </c>
      <c r="Q5226" s="7" t="n">
        <v>2</v>
      </c>
      <c r="R5226" s="7" t="n">
        <v>2</v>
      </c>
      <c r="S5226" s="7" t="n">
        <v>2</v>
      </c>
    </row>
    <row r="5227" spans="1:19">
      <c r="A5227" t="s">
        <v>4</v>
      </c>
      <c r="B5227" s="4" t="s">
        <v>5</v>
      </c>
      <c r="C5227" s="4" t="s">
        <v>13</v>
      </c>
      <c r="D5227" s="4" t="s">
        <v>9</v>
      </c>
      <c r="E5227" s="4" t="s">
        <v>9</v>
      </c>
      <c r="F5227" s="4" t="s">
        <v>9</v>
      </c>
    </row>
    <row r="5228" spans="1:19">
      <c r="A5228" t="n">
        <v>51379</v>
      </c>
      <c r="B5228" s="17" t="n">
        <v>50</v>
      </c>
      <c r="C5228" s="7" t="n">
        <v>255</v>
      </c>
      <c r="D5228" s="7" t="n">
        <v>1050253722</v>
      </c>
      <c r="E5228" s="7" t="n">
        <v>1065353216</v>
      </c>
      <c r="F5228" s="7" t="n">
        <v>1045220557</v>
      </c>
    </row>
    <row r="5229" spans="1:19">
      <c r="A5229" t="s">
        <v>4</v>
      </c>
      <c r="B5229" s="4" t="s">
        <v>5</v>
      </c>
      <c r="C5229" s="4" t="s">
        <v>10</v>
      </c>
    </row>
    <row r="5230" spans="1:19">
      <c r="A5230" t="n">
        <v>51393</v>
      </c>
      <c r="B5230" s="43" t="n">
        <v>16</v>
      </c>
      <c r="C5230" s="7" t="n">
        <v>500</v>
      </c>
    </row>
    <row r="5231" spans="1:19">
      <c r="A5231" t="s">
        <v>4</v>
      </c>
      <c r="B5231" s="4" t="s">
        <v>5</v>
      </c>
      <c r="C5231" s="4" t="s">
        <v>13</v>
      </c>
      <c r="D5231" s="4" t="s">
        <v>10</v>
      </c>
      <c r="E5231" s="4" t="s">
        <v>27</v>
      </c>
    </row>
    <row r="5232" spans="1:19">
      <c r="A5232" t="n">
        <v>51396</v>
      </c>
      <c r="B5232" s="40" t="n">
        <v>58</v>
      </c>
      <c r="C5232" s="7" t="n">
        <v>101</v>
      </c>
      <c r="D5232" s="7" t="n">
        <v>300</v>
      </c>
      <c r="E5232" s="7" t="n">
        <v>1</v>
      </c>
    </row>
    <row r="5233" spans="1:19">
      <c r="A5233" t="s">
        <v>4</v>
      </c>
      <c r="B5233" s="4" t="s">
        <v>5</v>
      </c>
      <c r="C5233" s="4" t="s">
        <v>13</v>
      </c>
      <c r="D5233" s="4" t="s">
        <v>10</v>
      </c>
    </row>
    <row r="5234" spans="1:19">
      <c r="A5234" t="n">
        <v>51404</v>
      </c>
      <c r="B5234" s="40" t="n">
        <v>58</v>
      </c>
      <c r="C5234" s="7" t="n">
        <v>254</v>
      </c>
      <c r="D5234" s="7" t="n">
        <v>0</v>
      </c>
    </row>
    <row r="5235" spans="1:19">
      <c r="A5235" t="s">
        <v>4</v>
      </c>
      <c r="B5235" s="4" t="s">
        <v>5</v>
      </c>
      <c r="C5235" s="4" t="s">
        <v>13</v>
      </c>
      <c r="D5235" s="4" t="s">
        <v>10</v>
      </c>
      <c r="E5235" s="4" t="s">
        <v>10</v>
      </c>
      <c r="F5235" s="4" t="s">
        <v>9</v>
      </c>
    </row>
    <row r="5236" spans="1:19">
      <c r="A5236" t="n">
        <v>51408</v>
      </c>
      <c r="B5236" s="73" t="n">
        <v>84</v>
      </c>
      <c r="C5236" s="7" t="n">
        <v>1</v>
      </c>
      <c r="D5236" s="7" t="n">
        <v>0</v>
      </c>
      <c r="E5236" s="7" t="n">
        <v>0</v>
      </c>
      <c r="F5236" s="7" t="n">
        <v>0</v>
      </c>
    </row>
    <row r="5237" spans="1:19">
      <c r="A5237" t="s">
        <v>4</v>
      </c>
      <c r="B5237" s="4" t="s">
        <v>5</v>
      </c>
      <c r="C5237" s="4" t="s">
        <v>13</v>
      </c>
      <c r="D5237" s="4" t="s">
        <v>13</v>
      </c>
      <c r="E5237" s="4" t="s">
        <v>27</v>
      </c>
      <c r="F5237" s="4" t="s">
        <v>27</v>
      </c>
      <c r="G5237" s="4" t="s">
        <v>27</v>
      </c>
      <c r="H5237" s="4" t="s">
        <v>10</v>
      </c>
    </row>
    <row r="5238" spans="1:19">
      <c r="A5238" t="n">
        <v>51418</v>
      </c>
      <c r="B5238" s="34" t="n">
        <v>45</v>
      </c>
      <c r="C5238" s="7" t="n">
        <v>2</v>
      </c>
      <c r="D5238" s="7" t="n">
        <v>3</v>
      </c>
      <c r="E5238" s="7" t="n">
        <v>-45.7299995422363</v>
      </c>
      <c r="F5238" s="7" t="n">
        <v>3.25</v>
      </c>
      <c r="G5238" s="7" t="n">
        <v>-21.6299991607666</v>
      </c>
      <c r="H5238" s="7" t="n">
        <v>0</v>
      </c>
    </row>
    <row r="5239" spans="1:19">
      <c r="A5239" t="s">
        <v>4</v>
      </c>
      <c r="B5239" s="4" t="s">
        <v>5</v>
      </c>
      <c r="C5239" s="4" t="s">
        <v>13</v>
      </c>
      <c r="D5239" s="4" t="s">
        <v>13</v>
      </c>
      <c r="E5239" s="4" t="s">
        <v>27</v>
      </c>
      <c r="F5239" s="4" t="s">
        <v>27</v>
      </c>
      <c r="G5239" s="4" t="s">
        <v>27</v>
      </c>
      <c r="H5239" s="4" t="s">
        <v>10</v>
      </c>
      <c r="I5239" s="4" t="s">
        <v>13</v>
      </c>
    </row>
    <row r="5240" spans="1:19">
      <c r="A5240" t="n">
        <v>51435</v>
      </c>
      <c r="B5240" s="34" t="n">
        <v>45</v>
      </c>
      <c r="C5240" s="7" t="n">
        <v>4</v>
      </c>
      <c r="D5240" s="7" t="n">
        <v>3</v>
      </c>
      <c r="E5240" s="7" t="n">
        <v>359.200012207031</v>
      </c>
      <c r="F5240" s="7" t="n">
        <v>358.829986572266</v>
      </c>
      <c r="G5240" s="7" t="n">
        <v>0</v>
      </c>
      <c r="H5240" s="7" t="n">
        <v>0</v>
      </c>
      <c r="I5240" s="7" t="n">
        <v>0</v>
      </c>
    </row>
    <row r="5241" spans="1:19">
      <c r="A5241" t="s">
        <v>4</v>
      </c>
      <c r="B5241" s="4" t="s">
        <v>5</v>
      </c>
      <c r="C5241" s="4" t="s">
        <v>13</v>
      </c>
      <c r="D5241" s="4" t="s">
        <v>13</v>
      </c>
      <c r="E5241" s="4" t="s">
        <v>27</v>
      </c>
      <c r="F5241" s="4" t="s">
        <v>10</v>
      </c>
    </row>
    <row r="5242" spans="1:19">
      <c r="A5242" t="n">
        <v>51453</v>
      </c>
      <c r="B5242" s="34" t="n">
        <v>45</v>
      </c>
      <c r="C5242" s="7" t="n">
        <v>5</v>
      </c>
      <c r="D5242" s="7" t="n">
        <v>3</v>
      </c>
      <c r="E5242" s="7" t="n">
        <v>17.7999992370605</v>
      </c>
      <c r="F5242" s="7" t="n">
        <v>0</v>
      </c>
    </row>
    <row r="5243" spans="1:19">
      <c r="A5243" t="s">
        <v>4</v>
      </c>
      <c r="B5243" s="4" t="s">
        <v>5</v>
      </c>
      <c r="C5243" s="4" t="s">
        <v>13</v>
      </c>
      <c r="D5243" s="4" t="s">
        <v>13</v>
      </c>
      <c r="E5243" s="4" t="s">
        <v>27</v>
      </c>
      <c r="F5243" s="4" t="s">
        <v>10</v>
      </c>
    </row>
    <row r="5244" spans="1:19">
      <c r="A5244" t="n">
        <v>51462</v>
      </c>
      <c r="B5244" s="34" t="n">
        <v>45</v>
      </c>
      <c r="C5244" s="7" t="n">
        <v>11</v>
      </c>
      <c r="D5244" s="7" t="n">
        <v>3</v>
      </c>
      <c r="E5244" s="7" t="n">
        <v>36.7000007629395</v>
      </c>
      <c r="F5244" s="7" t="n">
        <v>0</v>
      </c>
    </row>
    <row r="5245" spans="1:19">
      <c r="A5245" t="s">
        <v>4</v>
      </c>
      <c r="B5245" s="4" t="s">
        <v>5</v>
      </c>
      <c r="C5245" s="4" t="s">
        <v>13</v>
      </c>
      <c r="D5245" s="4" t="s">
        <v>13</v>
      </c>
      <c r="E5245" s="4" t="s">
        <v>27</v>
      </c>
      <c r="F5245" s="4" t="s">
        <v>27</v>
      </c>
      <c r="G5245" s="4" t="s">
        <v>27</v>
      </c>
      <c r="H5245" s="4" t="s">
        <v>10</v>
      </c>
    </row>
    <row r="5246" spans="1:19">
      <c r="A5246" t="n">
        <v>51471</v>
      </c>
      <c r="B5246" s="34" t="n">
        <v>45</v>
      </c>
      <c r="C5246" s="7" t="n">
        <v>2</v>
      </c>
      <c r="D5246" s="7" t="n">
        <v>3</v>
      </c>
      <c r="E5246" s="7" t="n">
        <v>-45.7299995422363</v>
      </c>
      <c r="F5246" s="7" t="n">
        <v>1.07000005245209</v>
      </c>
      <c r="G5246" s="7" t="n">
        <v>-21.6299991607666</v>
      </c>
      <c r="H5246" s="7" t="n">
        <v>3500</v>
      </c>
    </row>
    <row r="5247" spans="1:19">
      <c r="A5247" t="s">
        <v>4</v>
      </c>
      <c r="B5247" s="4" t="s">
        <v>5</v>
      </c>
      <c r="C5247" s="4" t="s">
        <v>13</v>
      </c>
      <c r="D5247" s="4" t="s">
        <v>13</v>
      </c>
      <c r="E5247" s="4" t="s">
        <v>27</v>
      </c>
      <c r="F5247" s="4" t="s">
        <v>27</v>
      </c>
      <c r="G5247" s="4" t="s">
        <v>27</v>
      </c>
      <c r="H5247" s="4" t="s">
        <v>10</v>
      </c>
      <c r="I5247" s="4" t="s">
        <v>13</v>
      </c>
    </row>
    <row r="5248" spans="1:19">
      <c r="A5248" t="n">
        <v>51488</v>
      </c>
      <c r="B5248" s="34" t="n">
        <v>45</v>
      </c>
      <c r="C5248" s="7" t="n">
        <v>4</v>
      </c>
      <c r="D5248" s="7" t="n">
        <v>3</v>
      </c>
      <c r="E5248" s="7" t="n">
        <v>6.26000022888184</v>
      </c>
      <c r="F5248" s="7" t="n">
        <v>356.970001220703</v>
      </c>
      <c r="G5248" s="7" t="n">
        <v>0</v>
      </c>
      <c r="H5248" s="7" t="n">
        <v>3500</v>
      </c>
      <c r="I5248" s="7" t="n">
        <v>1</v>
      </c>
    </row>
    <row r="5249" spans="1:9">
      <c r="A5249" t="s">
        <v>4</v>
      </c>
      <c r="B5249" s="4" t="s">
        <v>5</v>
      </c>
      <c r="C5249" s="4" t="s">
        <v>13</v>
      </c>
      <c r="D5249" s="4" t="s">
        <v>13</v>
      </c>
      <c r="E5249" s="4" t="s">
        <v>27</v>
      </c>
      <c r="F5249" s="4" t="s">
        <v>10</v>
      </c>
    </row>
    <row r="5250" spans="1:9">
      <c r="A5250" t="n">
        <v>51506</v>
      </c>
      <c r="B5250" s="34" t="n">
        <v>45</v>
      </c>
      <c r="C5250" s="7" t="n">
        <v>5</v>
      </c>
      <c r="D5250" s="7" t="n">
        <v>3</v>
      </c>
      <c r="E5250" s="7" t="n">
        <v>15.1000003814697</v>
      </c>
      <c r="F5250" s="7" t="n">
        <v>3500</v>
      </c>
    </row>
    <row r="5251" spans="1:9">
      <c r="A5251" t="s">
        <v>4</v>
      </c>
      <c r="B5251" s="4" t="s">
        <v>5</v>
      </c>
      <c r="C5251" s="4" t="s">
        <v>13</v>
      </c>
      <c r="D5251" s="4" t="s">
        <v>13</v>
      </c>
      <c r="E5251" s="4" t="s">
        <v>27</v>
      </c>
      <c r="F5251" s="4" t="s">
        <v>10</v>
      </c>
    </row>
    <row r="5252" spans="1:9">
      <c r="A5252" t="n">
        <v>51515</v>
      </c>
      <c r="B5252" s="34" t="n">
        <v>45</v>
      </c>
      <c r="C5252" s="7" t="n">
        <v>11</v>
      </c>
      <c r="D5252" s="7" t="n">
        <v>3</v>
      </c>
      <c r="E5252" s="7" t="n">
        <v>36.7000007629395</v>
      </c>
      <c r="F5252" s="7" t="n">
        <v>3500</v>
      </c>
    </row>
    <row r="5253" spans="1:9">
      <c r="A5253" t="s">
        <v>4</v>
      </c>
      <c r="B5253" s="4" t="s">
        <v>5</v>
      </c>
      <c r="C5253" s="4" t="s">
        <v>13</v>
      </c>
    </row>
    <row r="5254" spans="1:9">
      <c r="A5254" t="n">
        <v>51524</v>
      </c>
      <c r="B5254" s="70" t="n">
        <v>116</v>
      </c>
      <c r="C5254" s="7" t="n">
        <v>0</v>
      </c>
    </row>
    <row r="5255" spans="1:9">
      <c r="A5255" t="s">
        <v>4</v>
      </c>
      <c r="B5255" s="4" t="s">
        <v>5</v>
      </c>
      <c r="C5255" s="4" t="s">
        <v>13</v>
      </c>
      <c r="D5255" s="4" t="s">
        <v>10</v>
      </c>
    </row>
    <row r="5256" spans="1:9">
      <c r="A5256" t="n">
        <v>51526</v>
      </c>
      <c r="B5256" s="70" t="n">
        <v>116</v>
      </c>
      <c r="C5256" s="7" t="n">
        <v>2</v>
      </c>
      <c r="D5256" s="7" t="n">
        <v>1</v>
      </c>
    </row>
    <row r="5257" spans="1:9">
      <c r="A5257" t="s">
        <v>4</v>
      </c>
      <c r="B5257" s="4" t="s">
        <v>5</v>
      </c>
      <c r="C5257" s="4" t="s">
        <v>13</v>
      </c>
      <c r="D5257" s="4" t="s">
        <v>9</v>
      </c>
    </row>
    <row r="5258" spans="1:9">
      <c r="A5258" t="n">
        <v>51530</v>
      </c>
      <c r="B5258" s="70" t="n">
        <v>116</v>
      </c>
      <c r="C5258" s="7" t="n">
        <v>5</v>
      </c>
      <c r="D5258" s="7" t="n">
        <v>1133903872</v>
      </c>
    </row>
    <row r="5259" spans="1:9">
      <c r="A5259" t="s">
        <v>4</v>
      </c>
      <c r="B5259" s="4" t="s">
        <v>5</v>
      </c>
      <c r="C5259" s="4" t="s">
        <v>13</v>
      </c>
      <c r="D5259" s="4" t="s">
        <v>10</v>
      </c>
    </row>
    <row r="5260" spans="1:9">
      <c r="A5260" t="n">
        <v>51536</v>
      </c>
      <c r="B5260" s="70" t="n">
        <v>116</v>
      </c>
      <c r="C5260" s="7" t="n">
        <v>6</v>
      </c>
      <c r="D5260" s="7" t="n">
        <v>1</v>
      </c>
    </row>
    <row r="5261" spans="1:9">
      <c r="A5261" t="s">
        <v>4</v>
      </c>
      <c r="B5261" s="4" t="s">
        <v>5</v>
      </c>
      <c r="C5261" s="4" t="s">
        <v>10</v>
      </c>
      <c r="D5261" s="4" t="s">
        <v>13</v>
      </c>
      <c r="E5261" s="4" t="s">
        <v>13</v>
      </c>
      <c r="F5261" s="4" t="s">
        <v>6</v>
      </c>
    </row>
    <row r="5262" spans="1:9">
      <c r="A5262" t="n">
        <v>51540</v>
      </c>
      <c r="B5262" s="18" t="n">
        <v>20</v>
      </c>
      <c r="C5262" s="7" t="n">
        <v>1640</v>
      </c>
      <c r="D5262" s="7" t="n">
        <v>2</v>
      </c>
      <c r="E5262" s="7" t="n">
        <v>11</v>
      </c>
      <c r="F5262" s="7" t="s">
        <v>510</v>
      </c>
    </row>
    <row r="5263" spans="1:9">
      <c r="A5263" t="s">
        <v>4</v>
      </c>
      <c r="B5263" s="4" t="s">
        <v>5</v>
      </c>
      <c r="C5263" s="4" t="s">
        <v>10</v>
      </c>
      <c r="D5263" s="4" t="s">
        <v>13</v>
      </c>
      <c r="E5263" s="4" t="s">
        <v>13</v>
      </c>
      <c r="F5263" s="4" t="s">
        <v>6</v>
      </c>
    </row>
    <row r="5264" spans="1:9">
      <c r="A5264" t="n">
        <v>51570</v>
      </c>
      <c r="B5264" s="18" t="n">
        <v>20</v>
      </c>
      <c r="C5264" s="7" t="n">
        <v>1641</v>
      </c>
      <c r="D5264" s="7" t="n">
        <v>2</v>
      </c>
      <c r="E5264" s="7" t="n">
        <v>11</v>
      </c>
      <c r="F5264" s="7" t="s">
        <v>511</v>
      </c>
    </row>
    <row r="5265" spans="1:6">
      <c r="A5265" t="s">
        <v>4</v>
      </c>
      <c r="B5265" s="4" t="s">
        <v>5</v>
      </c>
      <c r="C5265" s="4" t="s">
        <v>10</v>
      </c>
      <c r="D5265" s="4" t="s">
        <v>13</v>
      </c>
      <c r="E5265" s="4" t="s">
        <v>13</v>
      </c>
      <c r="F5265" s="4" t="s">
        <v>6</v>
      </c>
    </row>
    <row r="5266" spans="1:6">
      <c r="A5266" t="n">
        <v>51600</v>
      </c>
      <c r="B5266" s="18" t="n">
        <v>20</v>
      </c>
      <c r="C5266" s="7" t="n">
        <v>1642</v>
      </c>
      <c r="D5266" s="7" t="n">
        <v>2</v>
      </c>
      <c r="E5266" s="7" t="n">
        <v>11</v>
      </c>
      <c r="F5266" s="7" t="s">
        <v>512</v>
      </c>
    </row>
    <row r="5267" spans="1:6">
      <c r="A5267" t="s">
        <v>4</v>
      </c>
      <c r="B5267" s="4" t="s">
        <v>5</v>
      </c>
      <c r="C5267" s="4" t="s">
        <v>13</v>
      </c>
      <c r="D5267" s="4" t="s">
        <v>10</v>
      </c>
      <c r="E5267" s="4" t="s">
        <v>27</v>
      </c>
      <c r="F5267" s="4" t="s">
        <v>10</v>
      </c>
      <c r="G5267" s="4" t="s">
        <v>9</v>
      </c>
      <c r="H5267" s="4" t="s">
        <v>9</v>
      </c>
      <c r="I5267" s="4" t="s">
        <v>10</v>
      </c>
      <c r="J5267" s="4" t="s">
        <v>10</v>
      </c>
      <c r="K5267" s="4" t="s">
        <v>9</v>
      </c>
      <c r="L5267" s="4" t="s">
        <v>9</v>
      </c>
      <c r="M5267" s="4" t="s">
        <v>9</v>
      </c>
      <c r="N5267" s="4" t="s">
        <v>9</v>
      </c>
      <c r="O5267" s="4" t="s">
        <v>6</v>
      </c>
    </row>
    <row r="5268" spans="1:6">
      <c r="A5268" t="n">
        <v>51630</v>
      </c>
      <c r="B5268" s="17" t="n">
        <v>50</v>
      </c>
      <c r="C5268" s="7" t="n">
        <v>0</v>
      </c>
      <c r="D5268" s="7" t="n">
        <v>1526</v>
      </c>
      <c r="E5268" s="7" t="n">
        <v>1</v>
      </c>
      <c r="F5268" s="7" t="n">
        <v>400</v>
      </c>
      <c r="G5268" s="7" t="n">
        <v>0</v>
      </c>
      <c r="H5268" s="7" t="n">
        <v>0</v>
      </c>
      <c r="I5268" s="7" t="n">
        <v>1</v>
      </c>
      <c r="J5268" s="7" t="n">
        <v>1641</v>
      </c>
      <c r="K5268" s="7" t="n">
        <v>0</v>
      </c>
      <c r="L5268" s="7" t="n">
        <v>0</v>
      </c>
      <c r="M5268" s="7" t="n">
        <v>0</v>
      </c>
      <c r="N5268" s="7" t="n">
        <v>1128792064</v>
      </c>
      <c r="O5268" s="7" t="s">
        <v>21</v>
      </c>
    </row>
    <row r="5269" spans="1:6">
      <c r="A5269" t="s">
        <v>4</v>
      </c>
      <c r="B5269" s="4" t="s">
        <v>5</v>
      </c>
      <c r="C5269" s="4" t="s">
        <v>10</v>
      </c>
      <c r="D5269" s="4" t="s">
        <v>27</v>
      </c>
      <c r="E5269" s="4" t="s">
        <v>27</v>
      </c>
      <c r="F5269" s="4" t="s">
        <v>13</v>
      </c>
    </row>
    <row r="5270" spans="1:6">
      <c r="A5270" t="n">
        <v>51669</v>
      </c>
      <c r="B5270" s="75" t="n">
        <v>52</v>
      </c>
      <c r="C5270" s="7" t="n">
        <v>1562</v>
      </c>
      <c r="D5270" s="7" t="n">
        <v>293.299987792969</v>
      </c>
      <c r="E5270" s="7" t="n">
        <v>0</v>
      </c>
      <c r="F5270" s="7" t="n">
        <v>0</v>
      </c>
    </row>
    <row r="5271" spans="1:6">
      <c r="A5271" t="s">
        <v>4</v>
      </c>
      <c r="B5271" s="4" t="s">
        <v>5</v>
      </c>
      <c r="C5271" s="4" t="s">
        <v>10</v>
      </c>
      <c r="D5271" s="4" t="s">
        <v>13</v>
      </c>
      <c r="E5271" s="4" t="s">
        <v>6</v>
      </c>
      <c r="F5271" s="4" t="s">
        <v>27</v>
      </c>
      <c r="G5271" s="4" t="s">
        <v>27</v>
      </c>
      <c r="H5271" s="4" t="s">
        <v>27</v>
      </c>
    </row>
    <row r="5272" spans="1:6">
      <c r="A5272" t="n">
        <v>51681</v>
      </c>
      <c r="B5272" s="64" t="n">
        <v>48</v>
      </c>
      <c r="C5272" s="7" t="n">
        <v>1561</v>
      </c>
      <c r="D5272" s="7" t="n">
        <v>0</v>
      </c>
      <c r="E5272" s="7" t="s">
        <v>437</v>
      </c>
      <c r="F5272" s="7" t="n">
        <v>-1</v>
      </c>
      <c r="G5272" s="7" t="n">
        <v>1</v>
      </c>
      <c r="H5272" s="7" t="n">
        <v>0</v>
      </c>
    </row>
    <row r="5273" spans="1:6">
      <c r="A5273" t="s">
        <v>4</v>
      </c>
      <c r="B5273" s="4" t="s">
        <v>5</v>
      </c>
      <c r="C5273" s="4" t="s">
        <v>10</v>
      </c>
      <c r="D5273" s="4" t="s">
        <v>13</v>
      </c>
      <c r="E5273" s="4" t="s">
        <v>6</v>
      </c>
      <c r="F5273" s="4" t="s">
        <v>27</v>
      </c>
      <c r="G5273" s="4" t="s">
        <v>27</v>
      </c>
      <c r="H5273" s="4" t="s">
        <v>27</v>
      </c>
    </row>
    <row r="5274" spans="1:6">
      <c r="A5274" t="n">
        <v>51708</v>
      </c>
      <c r="B5274" s="64" t="n">
        <v>48</v>
      </c>
      <c r="C5274" s="7" t="n">
        <v>1562</v>
      </c>
      <c r="D5274" s="7" t="n">
        <v>0</v>
      </c>
      <c r="E5274" s="7" t="s">
        <v>437</v>
      </c>
      <c r="F5274" s="7" t="n">
        <v>-1</v>
      </c>
      <c r="G5274" s="7" t="n">
        <v>1</v>
      </c>
      <c r="H5274" s="7" t="n">
        <v>0</v>
      </c>
    </row>
    <row r="5275" spans="1:6">
      <c r="A5275" t="s">
        <v>4</v>
      </c>
      <c r="B5275" s="4" t="s">
        <v>5</v>
      </c>
      <c r="C5275" s="4" t="s">
        <v>13</v>
      </c>
      <c r="D5275" s="4" t="s">
        <v>10</v>
      </c>
    </row>
    <row r="5276" spans="1:6">
      <c r="A5276" t="n">
        <v>51735</v>
      </c>
      <c r="B5276" s="40" t="n">
        <v>58</v>
      </c>
      <c r="C5276" s="7" t="n">
        <v>255</v>
      </c>
      <c r="D5276" s="7" t="n">
        <v>0</v>
      </c>
    </row>
    <row r="5277" spans="1:6">
      <c r="A5277" t="s">
        <v>4</v>
      </c>
      <c r="B5277" s="4" t="s">
        <v>5</v>
      </c>
      <c r="C5277" s="4" t="s">
        <v>10</v>
      </c>
    </row>
    <row r="5278" spans="1:6">
      <c r="A5278" t="n">
        <v>51739</v>
      </c>
      <c r="B5278" s="43" t="n">
        <v>16</v>
      </c>
      <c r="C5278" s="7" t="n">
        <v>400</v>
      </c>
    </row>
    <row r="5279" spans="1:6">
      <c r="A5279" t="s">
        <v>4</v>
      </c>
      <c r="B5279" s="4" t="s">
        <v>5</v>
      </c>
      <c r="C5279" s="4" t="s">
        <v>13</v>
      </c>
      <c r="D5279" s="4" t="s">
        <v>27</v>
      </c>
      <c r="E5279" s="4" t="s">
        <v>27</v>
      </c>
      <c r="F5279" s="4" t="s">
        <v>27</v>
      </c>
    </row>
    <row r="5280" spans="1:6">
      <c r="A5280" t="n">
        <v>51742</v>
      </c>
      <c r="B5280" s="34" t="n">
        <v>45</v>
      </c>
      <c r="C5280" s="7" t="n">
        <v>9</v>
      </c>
      <c r="D5280" s="7" t="n">
        <v>0.0700000002980232</v>
      </c>
      <c r="E5280" s="7" t="n">
        <v>0.0700000002980232</v>
      </c>
      <c r="F5280" s="7" t="n">
        <v>0.300000011920929</v>
      </c>
    </row>
    <row r="5281" spans="1:15">
      <c r="A5281" t="s">
        <v>4</v>
      </c>
      <c r="B5281" s="4" t="s">
        <v>5</v>
      </c>
      <c r="C5281" s="4" t="s">
        <v>13</v>
      </c>
      <c r="D5281" s="4" t="s">
        <v>10</v>
      </c>
      <c r="E5281" s="4" t="s">
        <v>10</v>
      </c>
      <c r="F5281" s="4" t="s">
        <v>10</v>
      </c>
      <c r="G5281" s="4" t="s">
        <v>10</v>
      </c>
      <c r="H5281" s="4" t="s">
        <v>10</v>
      </c>
      <c r="I5281" s="4" t="s">
        <v>6</v>
      </c>
      <c r="J5281" s="4" t="s">
        <v>27</v>
      </c>
      <c r="K5281" s="4" t="s">
        <v>27</v>
      </c>
      <c r="L5281" s="4" t="s">
        <v>27</v>
      </c>
      <c r="M5281" s="4" t="s">
        <v>9</v>
      </c>
      <c r="N5281" s="4" t="s">
        <v>9</v>
      </c>
      <c r="O5281" s="4" t="s">
        <v>27</v>
      </c>
      <c r="P5281" s="4" t="s">
        <v>27</v>
      </c>
      <c r="Q5281" s="4" t="s">
        <v>27</v>
      </c>
      <c r="R5281" s="4" t="s">
        <v>27</v>
      </c>
      <c r="S5281" s="4" t="s">
        <v>13</v>
      </c>
    </row>
    <row r="5282" spans="1:15">
      <c r="A5282" t="n">
        <v>51756</v>
      </c>
      <c r="B5282" s="29" t="n">
        <v>39</v>
      </c>
      <c r="C5282" s="7" t="n">
        <v>12</v>
      </c>
      <c r="D5282" s="7" t="n">
        <v>65533</v>
      </c>
      <c r="E5282" s="7" t="n">
        <v>207</v>
      </c>
      <c r="F5282" s="7" t="n">
        <v>0</v>
      </c>
      <c r="G5282" s="7" t="n">
        <v>65533</v>
      </c>
      <c r="H5282" s="7" t="n">
        <v>0</v>
      </c>
      <c r="I5282" s="7" t="s">
        <v>21</v>
      </c>
      <c r="J5282" s="7" t="n">
        <v>-49.1199989318848</v>
      </c>
      <c r="K5282" s="7" t="n">
        <v>-0.939999997615814</v>
      </c>
      <c r="L5282" s="7" t="n">
        <v>-24.2099990844727</v>
      </c>
      <c r="M5282" s="7" t="n">
        <v>0</v>
      </c>
      <c r="N5282" s="7" t="n">
        <v>1127481344</v>
      </c>
      <c r="O5282" s="7" t="n">
        <v>0</v>
      </c>
      <c r="P5282" s="7" t="n">
        <v>2</v>
      </c>
      <c r="Q5282" s="7" t="n">
        <v>2</v>
      </c>
      <c r="R5282" s="7" t="n">
        <v>2</v>
      </c>
      <c r="S5282" s="7" t="n">
        <v>2</v>
      </c>
    </row>
    <row r="5283" spans="1:15">
      <c r="A5283" t="s">
        <v>4</v>
      </c>
      <c r="B5283" s="4" t="s">
        <v>5</v>
      </c>
      <c r="C5283" s="4" t="s">
        <v>10</v>
      </c>
    </row>
    <row r="5284" spans="1:15">
      <c r="A5284" t="n">
        <v>51806</v>
      </c>
      <c r="B5284" s="43" t="n">
        <v>16</v>
      </c>
      <c r="C5284" s="7" t="n">
        <v>400</v>
      </c>
    </row>
    <row r="5285" spans="1:15">
      <c r="A5285" t="s">
        <v>4</v>
      </c>
      <c r="B5285" s="4" t="s">
        <v>5</v>
      </c>
      <c r="C5285" s="4" t="s">
        <v>13</v>
      </c>
      <c r="D5285" s="4" t="s">
        <v>10</v>
      </c>
      <c r="E5285" s="4" t="s">
        <v>27</v>
      </c>
      <c r="F5285" s="4" t="s">
        <v>10</v>
      </c>
      <c r="G5285" s="4" t="s">
        <v>9</v>
      </c>
      <c r="H5285" s="4" t="s">
        <v>9</v>
      </c>
      <c r="I5285" s="4" t="s">
        <v>10</v>
      </c>
      <c r="J5285" s="4" t="s">
        <v>10</v>
      </c>
      <c r="K5285" s="4" t="s">
        <v>9</v>
      </c>
      <c r="L5285" s="4" t="s">
        <v>9</v>
      </c>
      <c r="M5285" s="4" t="s">
        <v>9</v>
      </c>
      <c r="N5285" s="4" t="s">
        <v>9</v>
      </c>
      <c r="O5285" s="4" t="s">
        <v>6</v>
      </c>
    </row>
    <row r="5286" spans="1:15">
      <c r="A5286" t="n">
        <v>51809</v>
      </c>
      <c r="B5286" s="17" t="n">
        <v>50</v>
      </c>
      <c r="C5286" s="7" t="n">
        <v>0</v>
      </c>
      <c r="D5286" s="7" t="n">
        <v>2010</v>
      </c>
      <c r="E5286" s="7" t="n">
        <v>0.800000011920929</v>
      </c>
      <c r="F5286" s="7" t="n">
        <v>0</v>
      </c>
      <c r="G5286" s="7" t="n">
        <v>0</v>
      </c>
      <c r="H5286" s="7" t="n">
        <v>-1069547520</v>
      </c>
      <c r="I5286" s="7" t="n">
        <v>0</v>
      </c>
      <c r="J5286" s="7" t="n">
        <v>65533</v>
      </c>
      <c r="K5286" s="7" t="n">
        <v>0</v>
      </c>
      <c r="L5286" s="7" t="n">
        <v>0</v>
      </c>
      <c r="M5286" s="7" t="n">
        <v>0</v>
      </c>
      <c r="N5286" s="7" t="n">
        <v>0</v>
      </c>
      <c r="O5286" s="7" t="s">
        <v>21</v>
      </c>
    </row>
    <row r="5287" spans="1:15">
      <c r="A5287" t="s">
        <v>4</v>
      </c>
      <c r="B5287" s="4" t="s">
        <v>5</v>
      </c>
      <c r="C5287" s="4" t="s">
        <v>13</v>
      </c>
      <c r="D5287" s="4" t="s">
        <v>9</v>
      </c>
      <c r="E5287" s="4" t="s">
        <v>9</v>
      </c>
      <c r="F5287" s="4" t="s">
        <v>9</v>
      </c>
    </row>
    <row r="5288" spans="1:15">
      <c r="A5288" t="n">
        <v>51848</v>
      </c>
      <c r="B5288" s="17" t="n">
        <v>50</v>
      </c>
      <c r="C5288" s="7" t="n">
        <v>255</v>
      </c>
      <c r="D5288" s="7" t="n">
        <v>1050253722</v>
      </c>
      <c r="E5288" s="7" t="n">
        <v>1065353216</v>
      </c>
      <c r="F5288" s="7" t="n">
        <v>1045220557</v>
      </c>
    </row>
    <row r="5289" spans="1:15">
      <c r="A5289" t="s">
        <v>4</v>
      </c>
      <c r="B5289" s="4" t="s">
        <v>5</v>
      </c>
      <c r="C5289" s="4" t="s">
        <v>13</v>
      </c>
      <c r="D5289" s="4" t="s">
        <v>27</v>
      </c>
      <c r="E5289" s="4" t="s">
        <v>27</v>
      </c>
      <c r="F5289" s="4" t="s">
        <v>27</v>
      </c>
    </row>
    <row r="5290" spans="1:15">
      <c r="A5290" t="n">
        <v>51862</v>
      </c>
      <c r="B5290" s="34" t="n">
        <v>45</v>
      </c>
      <c r="C5290" s="7" t="n">
        <v>9</v>
      </c>
      <c r="D5290" s="7" t="n">
        <v>0.0700000002980232</v>
      </c>
      <c r="E5290" s="7" t="n">
        <v>0.0599999986588955</v>
      </c>
      <c r="F5290" s="7" t="n">
        <v>0.25</v>
      </c>
    </row>
    <row r="5291" spans="1:15">
      <c r="A5291" t="s">
        <v>4</v>
      </c>
      <c r="B5291" s="4" t="s">
        <v>5</v>
      </c>
      <c r="C5291" s="4" t="s">
        <v>13</v>
      </c>
      <c r="D5291" s="4" t="s">
        <v>10</v>
      </c>
      <c r="E5291" s="4" t="s">
        <v>10</v>
      </c>
      <c r="F5291" s="4" t="s">
        <v>10</v>
      </c>
      <c r="G5291" s="4" t="s">
        <v>10</v>
      </c>
      <c r="H5291" s="4" t="s">
        <v>10</v>
      </c>
      <c r="I5291" s="4" t="s">
        <v>6</v>
      </c>
      <c r="J5291" s="4" t="s">
        <v>27</v>
      </c>
      <c r="K5291" s="4" t="s">
        <v>27</v>
      </c>
      <c r="L5291" s="4" t="s">
        <v>27</v>
      </c>
      <c r="M5291" s="4" t="s">
        <v>9</v>
      </c>
      <c r="N5291" s="4" t="s">
        <v>9</v>
      </c>
      <c r="O5291" s="4" t="s">
        <v>27</v>
      </c>
      <c r="P5291" s="4" t="s">
        <v>27</v>
      </c>
      <c r="Q5291" s="4" t="s">
        <v>27</v>
      </c>
      <c r="R5291" s="4" t="s">
        <v>27</v>
      </c>
      <c r="S5291" s="4" t="s">
        <v>13</v>
      </c>
    </row>
    <row r="5292" spans="1:15">
      <c r="A5292" t="n">
        <v>51876</v>
      </c>
      <c r="B5292" s="29" t="n">
        <v>39</v>
      </c>
      <c r="C5292" s="7" t="n">
        <v>12</v>
      </c>
      <c r="D5292" s="7" t="n">
        <v>65533</v>
      </c>
      <c r="E5292" s="7" t="n">
        <v>207</v>
      </c>
      <c r="F5292" s="7" t="n">
        <v>0</v>
      </c>
      <c r="G5292" s="7" t="n">
        <v>65533</v>
      </c>
      <c r="H5292" s="7" t="n">
        <v>0</v>
      </c>
      <c r="I5292" s="7" t="s">
        <v>21</v>
      </c>
      <c r="J5292" s="7" t="n">
        <v>-41.1199989318848</v>
      </c>
      <c r="K5292" s="7" t="n">
        <v>-0.939999997615814</v>
      </c>
      <c r="L5292" s="7" t="n">
        <v>-24.2099990844727</v>
      </c>
      <c r="M5292" s="7" t="n">
        <v>0</v>
      </c>
      <c r="N5292" s="7" t="n">
        <v>1127481344</v>
      </c>
      <c r="O5292" s="7" t="n">
        <v>0</v>
      </c>
      <c r="P5292" s="7" t="n">
        <v>2</v>
      </c>
      <c r="Q5292" s="7" t="n">
        <v>2</v>
      </c>
      <c r="R5292" s="7" t="n">
        <v>2</v>
      </c>
      <c r="S5292" s="7" t="n">
        <v>2</v>
      </c>
    </row>
    <row r="5293" spans="1:15">
      <c r="A5293" t="s">
        <v>4</v>
      </c>
      <c r="B5293" s="4" t="s">
        <v>5</v>
      </c>
      <c r="C5293" s="4" t="s">
        <v>10</v>
      </c>
    </row>
    <row r="5294" spans="1:15">
      <c r="A5294" t="n">
        <v>51926</v>
      </c>
      <c r="B5294" s="43" t="n">
        <v>16</v>
      </c>
      <c r="C5294" s="7" t="n">
        <v>400</v>
      </c>
    </row>
    <row r="5295" spans="1:15">
      <c r="A5295" t="s">
        <v>4</v>
      </c>
      <c r="B5295" s="4" t="s">
        <v>5</v>
      </c>
      <c r="C5295" s="4" t="s">
        <v>13</v>
      </c>
      <c r="D5295" s="4" t="s">
        <v>10</v>
      </c>
      <c r="E5295" s="4" t="s">
        <v>27</v>
      </c>
      <c r="F5295" s="4" t="s">
        <v>10</v>
      </c>
      <c r="G5295" s="4" t="s">
        <v>9</v>
      </c>
      <c r="H5295" s="4" t="s">
        <v>9</v>
      </c>
      <c r="I5295" s="4" t="s">
        <v>10</v>
      </c>
      <c r="J5295" s="4" t="s">
        <v>10</v>
      </c>
      <c r="K5295" s="4" t="s">
        <v>9</v>
      </c>
      <c r="L5295" s="4" t="s">
        <v>9</v>
      </c>
      <c r="M5295" s="4" t="s">
        <v>9</v>
      </c>
      <c r="N5295" s="4" t="s">
        <v>9</v>
      </c>
      <c r="O5295" s="4" t="s">
        <v>6</v>
      </c>
    </row>
    <row r="5296" spans="1:15">
      <c r="A5296" t="n">
        <v>51929</v>
      </c>
      <c r="B5296" s="17" t="n">
        <v>50</v>
      </c>
      <c r="C5296" s="7" t="n">
        <v>0</v>
      </c>
      <c r="D5296" s="7" t="n">
        <v>2010</v>
      </c>
      <c r="E5296" s="7" t="n">
        <v>0.899999976158142</v>
      </c>
      <c r="F5296" s="7" t="n">
        <v>0</v>
      </c>
      <c r="G5296" s="7" t="n">
        <v>0</v>
      </c>
      <c r="H5296" s="7" t="n">
        <v>-1069547520</v>
      </c>
      <c r="I5296" s="7" t="n">
        <v>0</v>
      </c>
      <c r="J5296" s="7" t="n">
        <v>65533</v>
      </c>
      <c r="K5296" s="7" t="n">
        <v>0</v>
      </c>
      <c r="L5296" s="7" t="n">
        <v>0</v>
      </c>
      <c r="M5296" s="7" t="n">
        <v>0</v>
      </c>
      <c r="N5296" s="7" t="n">
        <v>0</v>
      </c>
      <c r="O5296" s="7" t="s">
        <v>21</v>
      </c>
    </row>
    <row r="5297" spans="1:19">
      <c r="A5297" t="s">
        <v>4</v>
      </c>
      <c r="B5297" s="4" t="s">
        <v>5</v>
      </c>
      <c r="C5297" s="4" t="s">
        <v>13</v>
      </c>
      <c r="D5297" s="4" t="s">
        <v>9</v>
      </c>
      <c r="E5297" s="4" t="s">
        <v>9</v>
      </c>
      <c r="F5297" s="4" t="s">
        <v>9</v>
      </c>
    </row>
    <row r="5298" spans="1:19">
      <c r="A5298" t="n">
        <v>51968</v>
      </c>
      <c r="B5298" s="17" t="n">
        <v>50</v>
      </c>
      <c r="C5298" s="7" t="n">
        <v>255</v>
      </c>
      <c r="D5298" s="7" t="n">
        <v>1050253722</v>
      </c>
      <c r="E5298" s="7" t="n">
        <v>1065353216</v>
      </c>
      <c r="F5298" s="7" t="n">
        <v>1045220557</v>
      </c>
    </row>
    <row r="5299" spans="1:19">
      <c r="A5299" t="s">
        <v>4</v>
      </c>
      <c r="B5299" s="4" t="s">
        <v>5</v>
      </c>
      <c r="C5299" s="4" t="s">
        <v>13</v>
      </c>
      <c r="D5299" s="4" t="s">
        <v>27</v>
      </c>
      <c r="E5299" s="4" t="s">
        <v>27</v>
      </c>
      <c r="F5299" s="4" t="s">
        <v>27</v>
      </c>
    </row>
    <row r="5300" spans="1:19">
      <c r="A5300" t="n">
        <v>51982</v>
      </c>
      <c r="B5300" s="34" t="n">
        <v>45</v>
      </c>
      <c r="C5300" s="7" t="n">
        <v>9</v>
      </c>
      <c r="D5300" s="7" t="n">
        <v>0.0599999986588955</v>
      </c>
      <c r="E5300" s="7" t="n">
        <v>0.0500000007450581</v>
      </c>
      <c r="F5300" s="7" t="n">
        <v>0.200000002980232</v>
      </c>
    </row>
    <row r="5301" spans="1:19">
      <c r="A5301" t="s">
        <v>4</v>
      </c>
      <c r="B5301" s="4" t="s">
        <v>5</v>
      </c>
      <c r="C5301" s="4" t="s">
        <v>13</v>
      </c>
      <c r="D5301" s="4" t="s">
        <v>10</v>
      </c>
      <c r="E5301" s="4" t="s">
        <v>10</v>
      </c>
      <c r="F5301" s="4" t="s">
        <v>10</v>
      </c>
      <c r="G5301" s="4" t="s">
        <v>10</v>
      </c>
      <c r="H5301" s="4" t="s">
        <v>10</v>
      </c>
      <c r="I5301" s="4" t="s">
        <v>6</v>
      </c>
      <c r="J5301" s="4" t="s">
        <v>27</v>
      </c>
      <c r="K5301" s="4" t="s">
        <v>27</v>
      </c>
      <c r="L5301" s="4" t="s">
        <v>27</v>
      </c>
      <c r="M5301" s="4" t="s">
        <v>9</v>
      </c>
      <c r="N5301" s="4" t="s">
        <v>9</v>
      </c>
      <c r="O5301" s="4" t="s">
        <v>27</v>
      </c>
      <c r="P5301" s="4" t="s">
        <v>27</v>
      </c>
      <c r="Q5301" s="4" t="s">
        <v>27</v>
      </c>
      <c r="R5301" s="4" t="s">
        <v>27</v>
      </c>
      <c r="S5301" s="4" t="s">
        <v>13</v>
      </c>
    </row>
    <row r="5302" spans="1:19">
      <c r="A5302" t="n">
        <v>51996</v>
      </c>
      <c r="B5302" s="29" t="n">
        <v>39</v>
      </c>
      <c r="C5302" s="7" t="n">
        <v>12</v>
      </c>
      <c r="D5302" s="7" t="n">
        <v>65533</v>
      </c>
      <c r="E5302" s="7" t="n">
        <v>205</v>
      </c>
      <c r="F5302" s="7" t="n">
        <v>0</v>
      </c>
      <c r="G5302" s="7" t="n">
        <v>65533</v>
      </c>
      <c r="H5302" s="7" t="n">
        <v>0</v>
      </c>
      <c r="I5302" s="7" t="s">
        <v>21</v>
      </c>
      <c r="J5302" s="7" t="n">
        <v>-32.4199981689453</v>
      </c>
      <c r="K5302" s="7" t="n">
        <v>-1.61000001430511</v>
      </c>
      <c r="L5302" s="7" t="n">
        <v>-49.4599990844727</v>
      </c>
      <c r="M5302" s="7" t="n">
        <v>0</v>
      </c>
      <c r="N5302" s="7" t="n">
        <v>1127481344</v>
      </c>
      <c r="O5302" s="7" t="n">
        <v>0</v>
      </c>
      <c r="P5302" s="7" t="n">
        <v>2</v>
      </c>
      <c r="Q5302" s="7" t="n">
        <v>2</v>
      </c>
      <c r="R5302" s="7" t="n">
        <v>2</v>
      </c>
      <c r="S5302" s="7" t="n">
        <v>2</v>
      </c>
    </row>
    <row r="5303" spans="1:19">
      <c r="A5303" t="s">
        <v>4</v>
      </c>
      <c r="B5303" s="4" t="s">
        <v>5</v>
      </c>
      <c r="C5303" s="4" t="s">
        <v>10</v>
      </c>
    </row>
    <row r="5304" spans="1:19">
      <c r="A5304" t="n">
        <v>52046</v>
      </c>
      <c r="B5304" s="43" t="n">
        <v>16</v>
      </c>
      <c r="C5304" s="7" t="n">
        <v>400</v>
      </c>
    </row>
    <row r="5305" spans="1:19">
      <c r="A5305" t="s">
        <v>4</v>
      </c>
      <c r="B5305" s="4" t="s">
        <v>5</v>
      </c>
      <c r="C5305" s="4" t="s">
        <v>13</v>
      </c>
      <c r="D5305" s="4" t="s">
        <v>10</v>
      </c>
      <c r="E5305" s="4" t="s">
        <v>27</v>
      </c>
      <c r="F5305" s="4" t="s">
        <v>10</v>
      </c>
      <c r="G5305" s="4" t="s">
        <v>9</v>
      </c>
      <c r="H5305" s="4" t="s">
        <v>9</v>
      </c>
      <c r="I5305" s="4" t="s">
        <v>10</v>
      </c>
      <c r="J5305" s="4" t="s">
        <v>10</v>
      </c>
      <c r="K5305" s="4" t="s">
        <v>9</v>
      </c>
      <c r="L5305" s="4" t="s">
        <v>9</v>
      </c>
      <c r="M5305" s="4" t="s">
        <v>9</v>
      </c>
      <c r="N5305" s="4" t="s">
        <v>9</v>
      </c>
      <c r="O5305" s="4" t="s">
        <v>6</v>
      </c>
    </row>
    <row r="5306" spans="1:19">
      <c r="A5306" t="n">
        <v>52049</v>
      </c>
      <c r="B5306" s="17" t="n">
        <v>50</v>
      </c>
      <c r="C5306" s="7" t="n">
        <v>0</v>
      </c>
      <c r="D5306" s="7" t="n">
        <v>2010</v>
      </c>
      <c r="E5306" s="7" t="n">
        <v>0.800000011920929</v>
      </c>
      <c r="F5306" s="7" t="n">
        <v>0</v>
      </c>
      <c r="G5306" s="7" t="n">
        <v>0</v>
      </c>
      <c r="H5306" s="7" t="n">
        <v>-1069547520</v>
      </c>
      <c r="I5306" s="7" t="n">
        <v>0</v>
      </c>
      <c r="J5306" s="7" t="n">
        <v>65533</v>
      </c>
      <c r="K5306" s="7" t="n">
        <v>0</v>
      </c>
      <c r="L5306" s="7" t="n">
        <v>0</v>
      </c>
      <c r="M5306" s="7" t="n">
        <v>0</v>
      </c>
      <c r="N5306" s="7" t="n">
        <v>0</v>
      </c>
      <c r="O5306" s="7" t="s">
        <v>21</v>
      </c>
    </row>
    <row r="5307" spans="1:19">
      <c r="A5307" t="s">
        <v>4</v>
      </c>
      <c r="B5307" s="4" t="s">
        <v>5</v>
      </c>
      <c r="C5307" s="4" t="s">
        <v>13</v>
      </c>
      <c r="D5307" s="4" t="s">
        <v>9</v>
      </c>
      <c r="E5307" s="4" t="s">
        <v>9</v>
      </c>
      <c r="F5307" s="4" t="s">
        <v>9</v>
      </c>
    </row>
    <row r="5308" spans="1:19">
      <c r="A5308" t="n">
        <v>52088</v>
      </c>
      <c r="B5308" s="17" t="n">
        <v>50</v>
      </c>
      <c r="C5308" s="7" t="n">
        <v>255</v>
      </c>
      <c r="D5308" s="7" t="n">
        <v>1050253722</v>
      </c>
      <c r="E5308" s="7" t="n">
        <v>1065353216</v>
      </c>
      <c r="F5308" s="7" t="n">
        <v>1045220557</v>
      </c>
    </row>
    <row r="5309" spans="1:19">
      <c r="A5309" t="s">
        <v>4</v>
      </c>
      <c r="B5309" s="4" t="s">
        <v>5</v>
      </c>
      <c r="C5309" s="4" t="s">
        <v>13</v>
      </c>
      <c r="D5309" s="4" t="s">
        <v>27</v>
      </c>
      <c r="E5309" s="4" t="s">
        <v>27</v>
      </c>
      <c r="F5309" s="4" t="s">
        <v>27</v>
      </c>
    </row>
    <row r="5310" spans="1:19">
      <c r="A5310" t="n">
        <v>52102</v>
      </c>
      <c r="B5310" s="34" t="n">
        <v>45</v>
      </c>
      <c r="C5310" s="7" t="n">
        <v>9</v>
      </c>
      <c r="D5310" s="7" t="n">
        <v>0.0599999986588955</v>
      </c>
      <c r="E5310" s="7" t="n">
        <v>0.0399999991059303</v>
      </c>
      <c r="F5310" s="7" t="n">
        <v>0.170000001788139</v>
      </c>
    </row>
    <row r="5311" spans="1:19">
      <c r="A5311" t="s">
        <v>4</v>
      </c>
      <c r="B5311" s="4" t="s">
        <v>5</v>
      </c>
      <c r="C5311" s="4" t="s">
        <v>13</v>
      </c>
      <c r="D5311" s="4" t="s">
        <v>10</v>
      </c>
      <c r="E5311" s="4" t="s">
        <v>10</v>
      </c>
      <c r="F5311" s="4" t="s">
        <v>10</v>
      </c>
      <c r="G5311" s="4" t="s">
        <v>10</v>
      </c>
      <c r="H5311" s="4" t="s">
        <v>10</v>
      </c>
      <c r="I5311" s="4" t="s">
        <v>6</v>
      </c>
      <c r="J5311" s="4" t="s">
        <v>27</v>
      </c>
      <c r="K5311" s="4" t="s">
        <v>27</v>
      </c>
      <c r="L5311" s="4" t="s">
        <v>27</v>
      </c>
      <c r="M5311" s="4" t="s">
        <v>9</v>
      </c>
      <c r="N5311" s="4" t="s">
        <v>9</v>
      </c>
      <c r="O5311" s="4" t="s">
        <v>27</v>
      </c>
      <c r="P5311" s="4" t="s">
        <v>27</v>
      </c>
      <c r="Q5311" s="4" t="s">
        <v>27</v>
      </c>
      <c r="R5311" s="4" t="s">
        <v>27</v>
      </c>
      <c r="S5311" s="4" t="s">
        <v>13</v>
      </c>
    </row>
    <row r="5312" spans="1:19">
      <c r="A5312" t="n">
        <v>52116</v>
      </c>
      <c r="B5312" s="29" t="n">
        <v>39</v>
      </c>
      <c r="C5312" s="7" t="n">
        <v>12</v>
      </c>
      <c r="D5312" s="7" t="n">
        <v>65533</v>
      </c>
      <c r="E5312" s="7" t="n">
        <v>205</v>
      </c>
      <c r="F5312" s="7" t="n">
        <v>0</v>
      </c>
      <c r="G5312" s="7" t="n">
        <v>65533</v>
      </c>
      <c r="H5312" s="7" t="n">
        <v>0</v>
      </c>
      <c r="I5312" s="7" t="s">
        <v>21</v>
      </c>
      <c r="J5312" s="7" t="n">
        <v>-22.4200000762939</v>
      </c>
      <c r="K5312" s="7" t="n">
        <v>-1.61000001430511</v>
      </c>
      <c r="L5312" s="7" t="n">
        <v>-49.4599990844727</v>
      </c>
      <c r="M5312" s="7" t="n">
        <v>0</v>
      </c>
      <c r="N5312" s="7" t="n">
        <v>1127481344</v>
      </c>
      <c r="O5312" s="7" t="n">
        <v>0</v>
      </c>
      <c r="P5312" s="7" t="n">
        <v>2</v>
      </c>
      <c r="Q5312" s="7" t="n">
        <v>2</v>
      </c>
      <c r="R5312" s="7" t="n">
        <v>2</v>
      </c>
      <c r="S5312" s="7" t="n">
        <v>2</v>
      </c>
    </row>
    <row r="5313" spans="1:19">
      <c r="A5313" t="s">
        <v>4</v>
      </c>
      <c r="B5313" s="4" t="s">
        <v>5</v>
      </c>
      <c r="C5313" s="4" t="s">
        <v>10</v>
      </c>
    </row>
    <row r="5314" spans="1:19">
      <c r="A5314" t="n">
        <v>52166</v>
      </c>
      <c r="B5314" s="43" t="n">
        <v>16</v>
      </c>
      <c r="C5314" s="7" t="n">
        <v>400</v>
      </c>
    </row>
    <row r="5315" spans="1:19">
      <c r="A5315" t="s">
        <v>4</v>
      </c>
      <c r="B5315" s="4" t="s">
        <v>5</v>
      </c>
      <c r="C5315" s="4" t="s">
        <v>13</v>
      </c>
      <c r="D5315" s="4" t="s">
        <v>10</v>
      </c>
      <c r="E5315" s="4" t="s">
        <v>27</v>
      </c>
      <c r="F5315" s="4" t="s">
        <v>10</v>
      </c>
      <c r="G5315" s="4" t="s">
        <v>9</v>
      </c>
      <c r="H5315" s="4" t="s">
        <v>9</v>
      </c>
      <c r="I5315" s="4" t="s">
        <v>10</v>
      </c>
      <c r="J5315" s="4" t="s">
        <v>10</v>
      </c>
      <c r="K5315" s="4" t="s">
        <v>9</v>
      </c>
      <c r="L5315" s="4" t="s">
        <v>9</v>
      </c>
      <c r="M5315" s="4" t="s">
        <v>9</v>
      </c>
      <c r="N5315" s="4" t="s">
        <v>9</v>
      </c>
      <c r="O5315" s="4" t="s">
        <v>6</v>
      </c>
    </row>
    <row r="5316" spans="1:19">
      <c r="A5316" t="n">
        <v>52169</v>
      </c>
      <c r="B5316" s="17" t="n">
        <v>50</v>
      </c>
      <c r="C5316" s="7" t="n">
        <v>0</v>
      </c>
      <c r="D5316" s="7" t="n">
        <v>2010</v>
      </c>
      <c r="E5316" s="7" t="n">
        <v>0.800000011920929</v>
      </c>
      <c r="F5316" s="7" t="n">
        <v>0</v>
      </c>
      <c r="G5316" s="7" t="n">
        <v>0</v>
      </c>
      <c r="H5316" s="7" t="n">
        <v>-1069547520</v>
      </c>
      <c r="I5316" s="7" t="n">
        <v>0</v>
      </c>
      <c r="J5316" s="7" t="n">
        <v>65533</v>
      </c>
      <c r="K5316" s="7" t="n">
        <v>0</v>
      </c>
      <c r="L5316" s="7" t="n">
        <v>0</v>
      </c>
      <c r="M5316" s="7" t="n">
        <v>0</v>
      </c>
      <c r="N5316" s="7" t="n">
        <v>0</v>
      </c>
      <c r="O5316" s="7" t="s">
        <v>21</v>
      </c>
    </row>
    <row r="5317" spans="1:19">
      <c r="A5317" t="s">
        <v>4</v>
      </c>
      <c r="B5317" s="4" t="s">
        <v>5</v>
      </c>
      <c r="C5317" s="4" t="s">
        <v>13</v>
      </c>
      <c r="D5317" s="4" t="s">
        <v>9</v>
      </c>
      <c r="E5317" s="4" t="s">
        <v>9</v>
      </c>
      <c r="F5317" s="4" t="s">
        <v>9</v>
      </c>
    </row>
    <row r="5318" spans="1:19">
      <c r="A5318" t="n">
        <v>52208</v>
      </c>
      <c r="B5318" s="17" t="n">
        <v>50</v>
      </c>
      <c r="C5318" s="7" t="n">
        <v>255</v>
      </c>
      <c r="D5318" s="7" t="n">
        <v>1050253722</v>
      </c>
      <c r="E5318" s="7" t="n">
        <v>1065353216</v>
      </c>
      <c r="F5318" s="7" t="n">
        <v>1045220557</v>
      </c>
    </row>
    <row r="5319" spans="1:19">
      <c r="A5319" t="s">
        <v>4</v>
      </c>
      <c r="B5319" s="4" t="s">
        <v>5</v>
      </c>
      <c r="C5319" s="4" t="s">
        <v>10</v>
      </c>
    </row>
    <row r="5320" spans="1:19">
      <c r="A5320" t="n">
        <v>52222</v>
      </c>
      <c r="B5320" s="15" t="n">
        <v>13</v>
      </c>
      <c r="C5320" s="7" t="n">
        <v>7</v>
      </c>
    </row>
    <row r="5321" spans="1:19">
      <c r="A5321" t="s">
        <v>4</v>
      </c>
      <c r="B5321" s="4" t="s">
        <v>5</v>
      </c>
      <c r="C5321" s="4" t="s">
        <v>10</v>
      </c>
      <c r="D5321" s="4" t="s">
        <v>13</v>
      </c>
      <c r="E5321" s="4" t="s">
        <v>13</v>
      </c>
      <c r="F5321" s="4" t="s">
        <v>6</v>
      </c>
    </row>
    <row r="5322" spans="1:19">
      <c r="A5322" t="n">
        <v>52225</v>
      </c>
      <c r="B5322" s="18" t="n">
        <v>20</v>
      </c>
      <c r="C5322" s="7" t="n">
        <v>0</v>
      </c>
      <c r="D5322" s="7" t="n">
        <v>2</v>
      </c>
      <c r="E5322" s="7" t="n">
        <v>11</v>
      </c>
      <c r="F5322" s="7" t="s">
        <v>488</v>
      </c>
    </row>
    <row r="5323" spans="1:19">
      <c r="A5323" t="s">
        <v>4</v>
      </c>
      <c r="B5323" s="4" t="s">
        <v>5</v>
      </c>
      <c r="C5323" s="4" t="s">
        <v>10</v>
      </c>
      <c r="D5323" s="4" t="s">
        <v>13</v>
      </c>
      <c r="E5323" s="4" t="s">
        <v>13</v>
      </c>
      <c r="F5323" s="4" t="s">
        <v>6</v>
      </c>
    </row>
    <row r="5324" spans="1:19">
      <c r="A5324" t="n">
        <v>52254</v>
      </c>
      <c r="B5324" s="18" t="n">
        <v>20</v>
      </c>
      <c r="C5324" s="7" t="n">
        <v>0</v>
      </c>
      <c r="D5324" s="7" t="n">
        <v>3</v>
      </c>
      <c r="E5324" s="7" t="n">
        <v>11</v>
      </c>
      <c r="F5324" s="7" t="s">
        <v>513</v>
      </c>
    </row>
    <row r="5325" spans="1:19">
      <c r="A5325" t="s">
        <v>4</v>
      </c>
      <c r="B5325" s="4" t="s">
        <v>5</v>
      </c>
      <c r="C5325" s="4" t="s">
        <v>10</v>
      </c>
    </row>
    <row r="5326" spans="1:19">
      <c r="A5326" t="n">
        <v>52284</v>
      </c>
      <c r="B5326" s="43" t="n">
        <v>16</v>
      </c>
      <c r="C5326" s="7" t="n">
        <v>300</v>
      </c>
    </row>
    <row r="5327" spans="1:19">
      <c r="A5327" t="s">
        <v>4</v>
      </c>
      <c r="B5327" s="4" t="s">
        <v>5</v>
      </c>
      <c r="C5327" s="4" t="s">
        <v>13</v>
      </c>
      <c r="D5327" s="4" t="s">
        <v>10</v>
      </c>
      <c r="E5327" s="4" t="s">
        <v>10</v>
      </c>
      <c r="F5327" s="4" t="s">
        <v>10</v>
      </c>
      <c r="G5327" s="4" t="s">
        <v>10</v>
      </c>
      <c r="H5327" s="4" t="s">
        <v>10</v>
      </c>
      <c r="I5327" s="4" t="s">
        <v>6</v>
      </c>
      <c r="J5327" s="4" t="s">
        <v>27</v>
      </c>
      <c r="K5327" s="4" t="s">
        <v>27</v>
      </c>
      <c r="L5327" s="4" t="s">
        <v>27</v>
      </c>
      <c r="M5327" s="4" t="s">
        <v>9</v>
      </c>
      <c r="N5327" s="4" t="s">
        <v>9</v>
      </c>
      <c r="O5327" s="4" t="s">
        <v>27</v>
      </c>
      <c r="P5327" s="4" t="s">
        <v>27</v>
      </c>
      <c r="Q5327" s="4" t="s">
        <v>27</v>
      </c>
      <c r="R5327" s="4" t="s">
        <v>27</v>
      </c>
      <c r="S5327" s="4" t="s">
        <v>13</v>
      </c>
    </row>
    <row r="5328" spans="1:19">
      <c r="A5328" t="n">
        <v>52287</v>
      </c>
      <c r="B5328" s="29" t="n">
        <v>39</v>
      </c>
      <c r="C5328" s="7" t="n">
        <v>12</v>
      </c>
      <c r="D5328" s="7" t="n">
        <v>65533</v>
      </c>
      <c r="E5328" s="7" t="n">
        <v>201</v>
      </c>
      <c r="F5328" s="7" t="n">
        <v>0</v>
      </c>
      <c r="G5328" s="7" t="n">
        <v>65533</v>
      </c>
      <c r="H5328" s="7" t="n">
        <v>0</v>
      </c>
      <c r="I5328" s="7" t="s">
        <v>21</v>
      </c>
      <c r="J5328" s="7" t="n">
        <v>-44.5</v>
      </c>
      <c r="K5328" s="7" t="n">
        <v>-2.91000008583069</v>
      </c>
      <c r="L5328" s="7" t="n">
        <v>-23.2999992370605</v>
      </c>
      <c r="M5328" s="7" t="n">
        <v>0</v>
      </c>
      <c r="N5328" s="7" t="n">
        <v>1132756992</v>
      </c>
      <c r="O5328" s="7" t="n">
        <v>0</v>
      </c>
      <c r="P5328" s="7" t="n">
        <v>1</v>
      </c>
      <c r="Q5328" s="7" t="n">
        <v>1</v>
      </c>
      <c r="R5328" s="7" t="n">
        <v>1</v>
      </c>
      <c r="S5328" s="7" t="n">
        <v>110</v>
      </c>
    </row>
    <row r="5329" spans="1:19">
      <c r="A5329" t="s">
        <v>4</v>
      </c>
      <c r="B5329" s="4" t="s">
        <v>5</v>
      </c>
      <c r="C5329" s="4" t="s">
        <v>13</v>
      </c>
      <c r="D5329" s="4" t="s">
        <v>10</v>
      </c>
      <c r="E5329" s="4" t="s">
        <v>10</v>
      </c>
      <c r="F5329" s="4" t="s">
        <v>10</v>
      </c>
      <c r="G5329" s="4" t="s">
        <v>10</v>
      </c>
      <c r="H5329" s="4" t="s">
        <v>10</v>
      </c>
      <c r="I5329" s="4" t="s">
        <v>6</v>
      </c>
      <c r="J5329" s="4" t="s">
        <v>27</v>
      </c>
      <c r="K5329" s="4" t="s">
        <v>27</v>
      </c>
      <c r="L5329" s="4" t="s">
        <v>27</v>
      </c>
      <c r="M5329" s="4" t="s">
        <v>9</v>
      </c>
      <c r="N5329" s="4" t="s">
        <v>9</v>
      </c>
      <c r="O5329" s="4" t="s">
        <v>27</v>
      </c>
      <c r="P5329" s="4" t="s">
        <v>27</v>
      </c>
      <c r="Q5329" s="4" t="s">
        <v>27</v>
      </c>
      <c r="R5329" s="4" t="s">
        <v>27</v>
      </c>
      <c r="S5329" s="4" t="s">
        <v>13</v>
      </c>
    </row>
    <row r="5330" spans="1:19">
      <c r="A5330" t="n">
        <v>52337</v>
      </c>
      <c r="B5330" s="29" t="n">
        <v>39</v>
      </c>
      <c r="C5330" s="7" t="n">
        <v>12</v>
      </c>
      <c r="D5330" s="7" t="n">
        <v>65533</v>
      </c>
      <c r="E5330" s="7" t="n">
        <v>201</v>
      </c>
      <c r="F5330" s="7" t="n">
        <v>0</v>
      </c>
      <c r="G5330" s="7" t="n">
        <v>65533</v>
      </c>
      <c r="H5330" s="7" t="n">
        <v>0</v>
      </c>
      <c r="I5330" s="7" t="s">
        <v>21</v>
      </c>
      <c r="J5330" s="7" t="n">
        <v>-27.4200000762939</v>
      </c>
      <c r="K5330" s="7" t="n">
        <v>-3.60999989509583</v>
      </c>
      <c r="L5330" s="7" t="n">
        <v>-49.4599990844727</v>
      </c>
      <c r="M5330" s="7" t="n">
        <v>0</v>
      </c>
      <c r="N5330" s="7" t="n">
        <v>1132756992</v>
      </c>
      <c r="O5330" s="7" t="n">
        <v>0</v>
      </c>
      <c r="P5330" s="7" t="n">
        <v>1</v>
      </c>
      <c r="Q5330" s="7" t="n">
        <v>1</v>
      </c>
      <c r="R5330" s="7" t="n">
        <v>1</v>
      </c>
      <c r="S5330" s="7" t="n">
        <v>111</v>
      </c>
    </row>
    <row r="5331" spans="1:19">
      <c r="A5331" t="s">
        <v>4</v>
      </c>
      <c r="B5331" s="4" t="s">
        <v>5</v>
      </c>
      <c r="C5331" s="4" t="s">
        <v>13</v>
      </c>
      <c r="D5331" s="4" t="s">
        <v>9</v>
      </c>
      <c r="E5331" s="4" t="s">
        <v>9</v>
      </c>
      <c r="F5331" s="4" t="s">
        <v>9</v>
      </c>
    </row>
    <row r="5332" spans="1:19">
      <c r="A5332" t="n">
        <v>52387</v>
      </c>
      <c r="B5332" s="17" t="n">
        <v>50</v>
      </c>
      <c r="C5332" s="7" t="n">
        <v>255</v>
      </c>
      <c r="D5332" s="7" t="n">
        <v>1050253722</v>
      </c>
      <c r="E5332" s="7" t="n">
        <v>1065353216</v>
      </c>
      <c r="F5332" s="7" t="n">
        <v>1045220557</v>
      </c>
    </row>
    <row r="5333" spans="1:19">
      <c r="A5333" t="s">
        <v>4</v>
      </c>
      <c r="B5333" s="4" t="s">
        <v>5</v>
      </c>
      <c r="C5333" s="4" t="s">
        <v>10</v>
      </c>
      <c r="D5333" s="4" t="s">
        <v>13</v>
      </c>
      <c r="E5333" s="4" t="s">
        <v>6</v>
      </c>
      <c r="F5333" s="4" t="s">
        <v>27</v>
      </c>
      <c r="G5333" s="4" t="s">
        <v>27</v>
      </c>
      <c r="H5333" s="4" t="s">
        <v>27</v>
      </c>
    </row>
    <row r="5334" spans="1:19">
      <c r="A5334" t="n">
        <v>52401</v>
      </c>
      <c r="B5334" s="64" t="n">
        <v>48</v>
      </c>
      <c r="C5334" s="7" t="n">
        <v>1561</v>
      </c>
      <c r="D5334" s="7" t="n">
        <v>0</v>
      </c>
      <c r="E5334" s="7" t="s">
        <v>442</v>
      </c>
      <c r="F5334" s="7" t="n">
        <v>-1</v>
      </c>
      <c r="G5334" s="7" t="n">
        <v>1</v>
      </c>
      <c r="H5334" s="7" t="n">
        <v>0</v>
      </c>
    </row>
    <row r="5335" spans="1:19">
      <c r="A5335" t="s">
        <v>4</v>
      </c>
      <c r="B5335" s="4" t="s">
        <v>5</v>
      </c>
      <c r="C5335" s="4" t="s">
        <v>10</v>
      </c>
      <c r="D5335" s="4" t="s">
        <v>13</v>
      </c>
      <c r="E5335" s="4" t="s">
        <v>6</v>
      </c>
      <c r="F5335" s="4" t="s">
        <v>27</v>
      </c>
      <c r="G5335" s="4" t="s">
        <v>27</v>
      </c>
      <c r="H5335" s="4" t="s">
        <v>27</v>
      </c>
    </row>
    <row r="5336" spans="1:19">
      <c r="A5336" t="n">
        <v>52429</v>
      </c>
      <c r="B5336" s="64" t="n">
        <v>48</v>
      </c>
      <c r="C5336" s="7" t="n">
        <v>1562</v>
      </c>
      <c r="D5336" s="7" t="n">
        <v>0</v>
      </c>
      <c r="E5336" s="7" t="s">
        <v>442</v>
      </c>
      <c r="F5336" s="7" t="n">
        <v>-1</v>
      </c>
      <c r="G5336" s="7" t="n">
        <v>1</v>
      </c>
      <c r="H5336" s="7" t="n">
        <v>0</v>
      </c>
    </row>
    <row r="5337" spans="1:19">
      <c r="A5337" t="s">
        <v>4</v>
      </c>
      <c r="B5337" s="4" t="s">
        <v>5</v>
      </c>
      <c r="C5337" s="4" t="s">
        <v>10</v>
      </c>
    </row>
    <row r="5338" spans="1:19">
      <c r="A5338" t="n">
        <v>52457</v>
      </c>
      <c r="B5338" s="43" t="n">
        <v>16</v>
      </c>
      <c r="C5338" s="7" t="n">
        <v>700</v>
      </c>
    </row>
    <row r="5339" spans="1:19">
      <c r="A5339" t="s">
        <v>4</v>
      </c>
      <c r="B5339" s="4" t="s">
        <v>5</v>
      </c>
      <c r="C5339" s="4" t="s">
        <v>10</v>
      </c>
    </row>
    <row r="5340" spans="1:19">
      <c r="A5340" t="n">
        <v>52460</v>
      </c>
      <c r="B5340" s="10" t="n">
        <v>12</v>
      </c>
      <c r="C5340" s="7" t="n">
        <v>7</v>
      </c>
    </row>
    <row r="5341" spans="1:19">
      <c r="A5341" t="s">
        <v>4</v>
      </c>
      <c r="B5341" s="4" t="s">
        <v>5</v>
      </c>
      <c r="C5341" s="4" t="s">
        <v>10</v>
      </c>
    </row>
    <row r="5342" spans="1:19">
      <c r="A5342" t="n">
        <v>52463</v>
      </c>
      <c r="B5342" s="43" t="n">
        <v>16</v>
      </c>
      <c r="C5342" s="7" t="n">
        <v>1000</v>
      </c>
    </row>
    <row r="5343" spans="1:19">
      <c r="A5343" t="s">
        <v>4</v>
      </c>
      <c r="B5343" s="4" t="s">
        <v>5</v>
      </c>
      <c r="C5343" s="4" t="s">
        <v>13</v>
      </c>
      <c r="D5343" s="4" t="s">
        <v>10</v>
      </c>
      <c r="E5343" s="4" t="s">
        <v>27</v>
      </c>
    </row>
    <row r="5344" spans="1:19">
      <c r="A5344" t="n">
        <v>52466</v>
      </c>
      <c r="B5344" s="40" t="n">
        <v>58</v>
      </c>
      <c r="C5344" s="7" t="n">
        <v>101</v>
      </c>
      <c r="D5344" s="7" t="n">
        <v>300</v>
      </c>
      <c r="E5344" s="7" t="n">
        <v>1</v>
      </c>
    </row>
    <row r="5345" spans="1:19">
      <c r="A5345" t="s">
        <v>4</v>
      </c>
      <c r="B5345" s="4" t="s">
        <v>5</v>
      </c>
      <c r="C5345" s="4" t="s">
        <v>13</v>
      </c>
      <c r="D5345" s="4" t="s">
        <v>10</v>
      </c>
    </row>
    <row r="5346" spans="1:19">
      <c r="A5346" t="n">
        <v>52474</v>
      </c>
      <c r="B5346" s="40" t="n">
        <v>58</v>
      </c>
      <c r="C5346" s="7" t="n">
        <v>254</v>
      </c>
      <c r="D5346" s="7" t="n">
        <v>0</v>
      </c>
    </row>
    <row r="5347" spans="1:19">
      <c r="A5347" t="s">
        <v>4</v>
      </c>
      <c r="B5347" s="4" t="s">
        <v>5</v>
      </c>
      <c r="C5347" s="4" t="s">
        <v>13</v>
      </c>
      <c r="D5347" s="4" t="s">
        <v>13</v>
      </c>
      <c r="E5347" s="4" t="s">
        <v>27</v>
      </c>
      <c r="F5347" s="4" t="s">
        <v>27</v>
      </c>
      <c r="G5347" s="4" t="s">
        <v>27</v>
      </c>
      <c r="H5347" s="4" t="s">
        <v>10</v>
      </c>
    </row>
    <row r="5348" spans="1:19">
      <c r="A5348" t="n">
        <v>52478</v>
      </c>
      <c r="B5348" s="34" t="n">
        <v>45</v>
      </c>
      <c r="C5348" s="7" t="n">
        <v>2</v>
      </c>
      <c r="D5348" s="7" t="n">
        <v>3</v>
      </c>
      <c r="E5348" s="7" t="n">
        <v>60.2000007629395</v>
      </c>
      <c r="F5348" s="7" t="n">
        <v>1.25</v>
      </c>
      <c r="G5348" s="7" t="n">
        <v>-26.75</v>
      </c>
      <c r="H5348" s="7" t="n">
        <v>0</v>
      </c>
    </row>
    <row r="5349" spans="1:19">
      <c r="A5349" t="s">
        <v>4</v>
      </c>
      <c r="B5349" s="4" t="s">
        <v>5</v>
      </c>
      <c r="C5349" s="4" t="s">
        <v>13</v>
      </c>
      <c r="D5349" s="4" t="s">
        <v>13</v>
      </c>
      <c r="E5349" s="4" t="s">
        <v>27</v>
      </c>
      <c r="F5349" s="4" t="s">
        <v>27</v>
      </c>
      <c r="G5349" s="4" t="s">
        <v>27</v>
      </c>
      <c r="H5349" s="4" t="s">
        <v>10</v>
      </c>
      <c r="I5349" s="4" t="s">
        <v>13</v>
      </c>
    </row>
    <row r="5350" spans="1:19">
      <c r="A5350" t="n">
        <v>52495</v>
      </c>
      <c r="B5350" s="34" t="n">
        <v>45</v>
      </c>
      <c r="C5350" s="7" t="n">
        <v>4</v>
      </c>
      <c r="D5350" s="7" t="n">
        <v>3</v>
      </c>
      <c r="E5350" s="7" t="n">
        <v>356.440002441406</v>
      </c>
      <c r="F5350" s="7" t="n">
        <v>259.309997558594</v>
      </c>
      <c r="G5350" s="7" t="n">
        <v>4</v>
      </c>
      <c r="H5350" s="7" t="n">
        <v>0</v>
      </c>
      <c r="I5350" s="7" t="n">
        <v>1</v>
      </c>
    </row>
    <row r="5351" spans="1:19">
      <c r="A5351" t="s">
        <v>4</v>
      </c>
      <c r="B5351" s="4" t="s">
        <v>5</v>
      </c>
      <c r="C5351" s="4" t="s">
        <v>13</v>
      </c>
      <c r="D5351" s="4" t="s">
        <v>13</v>
      </c>
      <c r="E5351" s="4" t="s">
        <v>27</v>
      </c>
      <c r="F5351" s="4" t="s">
        <v>10</v>
      </c>
    </row>
    <row r="5352" spans="1:19">
      <c r="A5352" t="n">
        <v>52513</v>
      </c>
      <c r="B5352" s="34" t="n">
        <v>45</v>
      </c>
      <c r="C5352" s="7" t="n">
        <v>5</v>
      </c>
      <c r="D5352" s="7" t="n">
        <v>3</v>
      </c>
      <c r="E5352" s="7" t="n">
        <v>28.5</v>
      </c>
      <c r="F5352" s="7" t="n">
        <v>0</v>
      </c>
    </row>
    <row r="5353" spans="1:19">
      <c r="A5353" t="s">
        <v>4</v>
      </c>
      <c r="B5353" s="4" t="s">
        <v>5</v>
      </c>
      <c r="C5353" s="4" t="s">
        <v>13</v>
      </c>
      <c r="D5353" s="4" t="s">
        <v>13</v>
      </c>
      <c r="E5353" s="4" t="s">
        <v>27</v>
      </c>
      <c r="F5353" s="4" t="s">
        <v>10</v>
      </c>
    </row>
    <row r="5354" spans="1:19">
      <c r="A5354" t="n">
        <v>52522</v>
      </c>
      <c r="B5354" s="34" t="n">
        <v>45</v>
      </c>
      <c r="C5354" s="7" t="n">
        <v>11</v>
      </c>
      <c r="D5354" s="7" t="n">
        <v>3</v>
      </c>
      <c r="E5354" s="7" t="n">
        <v>19.5</v>
      </c>
      <c r="F5354" s="7" t="n">
        <v>0</v>
      </c>
    </row>
    <row r="5355" spans="1:19">
      <c r="A5355" t="s">
        <v>4</v>
      </c>
      <c r="B5355" s="4" t="s">
        <v>5</v>
      </c>
      <c r="C5355" s="4" t="s">
        <v>13</v>
      </c>
      <c r="D5355" s="4" t="s">
        <v>13</v>
      </c>
      <c r="E5355" s="4" t="s">
        <v>27</v>
      </c>
      <c r="F5355" s="4" t="s">
        <v>27</v>
      </c>
      <c r="G5355" s="4" t="s">
        <v>27</v>
      </c>
      <c r="H5355" s="4" t="s">
        <v>10</v>
      </c>
    </row>
    <row r="5356" spans="1:19">
      <c r="A5356" t="n">
        <v>52531</v>
      </c>
      <c r="B5356" s="34" t="n">
        <v>45</v>
      </c>
      <c r="C5356" s="7" t="n">
        <v>2</v>
      </c>
      <c r="D5356" s="7" t="n">
        <v>3</v>
      </c>
      <c r="E5356" s="7" t="n">
        <v>57.0800018310547</v>
      </c>
      <c r="F5356" s="7" t="n">
        <v>-0.25</v>
      </c>
      <c r="G5356" s="7" t="n">
        <v>-26.9699993133545</v>
      </c>
      <c r="H5356" s="7" t="n">
        <v>15000</v>
      </c>
    </row>
    <row r="5357" spans="1:19">
      <c r="A5357" t="s">
        <v>4</v>
      </c>
      <c r="B5357" s="4" t="s">
        <v>5</v>
      </c>
      <c r="C5357" s="4" t="s">
        <v>13</v>
      </c>
      <c r="D5357" s="4" t="s">
        <v>13</v>
      </c>
      <c r="E5357" s="4" t="s">
        <v>27</v>
      </c>
      <c r="F5357" s="4" t="s">
        <v>27</v>
      </c>
      <c r="G5357" s="4" t="s">
        <v>27</v>
      </c>
      <c r="H5357" s="4" t="s">
        <v>10</v>
      </c>
      <c r="I5357" s="4" t="s">
        <v>13</v>
      </c>
    </row>
    <row r="5358" spans="1:19">
      <c r="A5358" t="n">
        <v>52548</v>
      </c>
      <c r="B5358" s="34" t="n">
        <v>45</v>
      </c>
      <c r="C5358" s="7" t="n">
        <v>4</v>
      </c>
      <c r="D5358" s="7" t="n">
        <v>3</v>
      </c>
      <c r="E5358" s="7" t="n">
        <v>353.980010986328</v>
      </c>
      <c r="F5358" s="7" t="n">
        <v>266.320007324219</v>
      </c>
      <c r="G5358" s="7" t="n">
        <v>4</v>
      </c>
      <c r="H5358" s="7" t="n">
        <v>15000</v>
      </c>
      <c r="I5358" s="7" t="n">
        <v>1</v>
      </c>
    </row>
    <row r="5359" spans="1:19">
      <c r="A5359" t="s">
        <v>4</v>
      </c>
      <c r="B5359" s="4" t="s">
        <v>5</v>
      </c>
      <c r="C5359" s="4" t="s">
        <v>13</v>
      </c>
      <c r="D5359" s="4" t="s">
        <v>13</v>
      </c>
      <c r="E5359" s="4" t="s">
        <v>27</v>
      </c>
      <c r="F5359" s="4" t="s">
        <v>10</v>
      </c>
    </row>
    <row r="5360" spans="1:19">
      <c r="A5360" t="n">
        <v>52566</v>
      </c>
      <c r="B5360" s="34" t="n">
        <v>45</v>
      </c>
      <c r="C5360" s="7" t="n">
        <v>5</v>
      </c>
      <c r="D5360" s="7" t="n">
        <v>3</v>
      </c>
      <c r="E5360" s="7" t="n">
        <v>26.5</v>
      </c>
      <c r="F5360" s="7" t="n">
        <v>15000</v>
      </c>
    </row>
    <row r="5361" spans="1:9">
      <c r="A5361" t="s">
        <v>4</v>
      </c>
      <c r="B5361" s="4" t="s">
        <v>5</v>
      </c>
      <c r="C5361" s="4" t="s">
        <v>13</v>
      </c>
      <c r="D5361" s="4" t="s">
        <v>13</v>
      </c>
      <c r="E5361" s="4" t="s">
        <v>27</v>
      </c>
      <c r="F5361" s="4" t="s">
        <v>10</v>
      </c>
    </row>
    <row r="5362" spans="1:9">
      <c r="A5362" t="n">
        <v>52575</v>
      </c>
      <c r="B5362" s="34" t="n">
        <v>45</v>
      </c>
      <c r="C5362" s="7" t="n">
        <v>11</v>
      </c>
      <c r="D5362" s="7" t="n">
        <v>3</v>
      </c>
      <c r="E5362" s="7" t="n">
        <v>19.5</v>
      </c>
      <c r="F5362" s="7" t="n">
        <v>15000</v>
      </c>
    </row>
    <row r="5363" spans="1:9">
      <c r="A5363" t="s">
        <v>4</v>
      </c>
      <c r="B5363" s="4" t="s">
        <v>5</v>
      </c>
      <c r="C5363" s="4" t="s">
        <v>13</v>
      </c>
      <c r="D5363" s="4" t="s">
        <v>10</v>
      </c>
      <c r="E5363" s="4" t="s">
        <v>10</v>
      </c>
      <c r="F5363" s="4" t="s">
        <v>9</v>
      </c>
    </row>
    <row r="5364" spans="1:9">
      <c r="A5364" t="n">
        <v>52584</v>
      </c>
      <c r="B5364" s="73" t="n">
        <v>84</v>
      </c>
      <c r="C5364" s="7" t="n">
        <v>1</v>
      </c>
      <c r="D5364" s="7" t="n">
        <v>0</v>
      </c>
      <c r="E5364" s="7" t="n">
        <v>0</v>
      </c>
      <c r="F5364" s="7" t="n">
        <v>0</v>
      </c>
    </row>
    <row r="5365" spans="1:9">
      <c r="A5365" t="s">
        <v>4</v>
      </c>
      <c r="B5365" s="4" t="s">
        <v>5</v>
      </c>
      <c r="C5365" s="4" t="s">
        <v>13</v>
      </c>
    </row>
    <row r="5366" spans="1:9">
      <c r="A5366" t="n">
        <v>52594</v>
      </c>
      <c r="B5366" s="70" t="n">
        <v>116</v>
      </c>
      <c r="C5366" s="7" t="n">
        <v>0</v>
      </c>
    </row>
    <row r="5367" spans="1:9">
      <c r="A5367" t="s">
        <v>4</v>
      </c>
      <c r="B5367" s="4" t="s">
        <v>5</v>
      </c>
      <c r="C5367" s="4" t="s">
        <v>13</v>
      </c>
      <c r="D5367" s="4" t="s">
        <v>10</v>
      </c>
    </row>
    <row r="5368" spans="1:9">
      <c r="A5368" t="n">
        <v>52596</v>
      </c>
      <c r="B5368" s="70" t="n">
        <v>116</v>
      </c>
      <c r="C5368" s="7" t="n">
        <v>2</v>
      </c>
      <c r="D5368" s="7" t="n">
        <v>1</v>
      </c>
    </row>
    <row r="5369" spans="1:9">
      <c r="A5369" t="s">
        <v>4</v>
      </c>
      <c r="B5369" s="4" t="s">
        <v>5</v>
      </c>
      <c r="C5369" s="4" t="s">
        <v>13</v>
      </c>
      <c r="D5369" s="4" t="s">
        <v>9</v>
      </c>
    </row>
    <row r="5370" spans="1:9">
      <c r="A5370" t="n">
        <v>52600</v>
      </c>
      <c r="B5370" s="70" t="n">
        <v>116</v>
      </c>
      <c r="C5370" s="7" t="n">
        <v>5</v>
      </c>
      <c r="D5370" s="7" t="n">
        <v>1145569280</v>
      </c>
    </row>
    <row r="5371" spans="1:9">
      <c r="A5371" t="s">
        <v>4</v>
      </c>
      <c r="B5371" s="4" t="s">
        <v>5</v>
      </c>
      <c r="C5371" s="4" t="s">
        <v>13</v>
      </c>
      <c r="D5371" s="4" t="s">
        <v>10</v>
      </c>
    </row>
    <row r="5372" spans="1:9">
      <c r="A5372" t="n">
        <v>52606</v>
      </c>
      <c r="B5372" s="70" t="n">
        <v>116</v>
      </c>
      <c r="C5372" s="7" t="n">
        <v>6</v>
      </c>
      <c r="D5372" s="7" t="n">
        <v>1</v>
      </c>
    </row>
    <row r="5373" spans="1:9">
      <c r="A5373" t="s">
        <v>4</v>
      </c>
      <c r="B5373" s="4" t="s">
        <v>5</v>
      </c>
      <c r="C5373" s="4" t="s">
        <v>10</v>
      </c>
      <c r="D5373" s="4" t="s">
        <v>27</v>
      </c>
      <c r="E5373" s="4" t="s">
        <v>27</v>
      </c>
      <c r="F5373" s="4" t="s">
        <v>27</v>
      </c>
      <c r="G5373" s="4" t="s">
        <v>27</v>
      </c>
    </row>
    <row r="5374" spans="1:9">
      <c r="A5374" t="n">
        <v>52610</v>
      </c>
      <c r="B5374" s="57" t="n">
        <v>46</v>
      </c>
      <c r="C5374" s="7" t="n">
        <v>1563</v>
      </c>
      <c r="D5374" s="7" t="n">
        <v>56.5400009155273</v>
      </c>
      <c r="E5374" s="7" t="n">
        <v>-4.80999994277954</v>
      </c>
      <c r="F5374" s="7" t="n">
        <v>-21.75</v>
      </c>
      <c r="G5374" s="7" t="n">
        <v>281.700012207031</v>
      </c>
    </row>
    <row r="5375" spans="1:9">
      <c r="A5375" t="s">
        <v>4</v>
      </c>
      <c r="B5375" s="4" t="s">
        <v>5</v>
      </c>
      <c r="C5375" s="4" t="s">
        <v>10</v>
      </c>
      <c r="D5375" s="4" t="s">
        <v>27</v>
      </c>
      <c r="E5375" s="4" t="s">
        <v>27</v>
      </c>
      <c r="F5375" s="4" t="s">
        <v>27</v>
      </c>
      <c r="G5375" s="4" t="s">
        <v>27</v>
      </c>
    </row>
    <row r="5376" spans="1:9">
      <c r="A5376" t="n">
        <v>52629</v>
      </c>
      <c r="B5376" s="57" t="n">
        <v>46</v>
      </c>
      <c r="C5376" s="7" t="n">
        <v>1564</v>
      </c>
      <c r="D5376" s="7" t="n">
        <v>54.3300018310547</v>
      </c>
      <c r="E5376" s="7" t="n">
        <v>-4.98000001907349</v>
      </c>
      <c r="F5376" s="7" t="n">
        <v>-32.2700004577637</v>
      </c>
      <c r="G5376" s="7" t="n">
        <v>287.100006103516</v>
      </c>
    </row>
    <row r="5377" spans="1:7">
      <c r="A5377" t="s">
        <v>4</v>
      </c>
      <c r="B5377" s="4" t="s">
        <v>5</v>
      </c>
      <c r="C5377" s="4" t="s">
        <v>10</v>
      </c>
      <c r="D5377" s="4" t="s">
        <v>27</v>
      </c>
      <c r="E5377" s="4" t="s">
        <v>27</v>
      </c>
      <c r="F5377" s="4" t="s">
        <v>13</v>
      </c>
    </row>
    <row r="5378" spans="1:7">
      <c r="A5378" t="n">
        <v>52648</v>
      </c>
      <c r="B5378" s="75" t="n">
        <v>52</v>
      </c>
      <c r="C5378" s="7" t="n">
        <v>1641</v>
      </c>
      <c r="D5378" s="7" t="n">
        <v>83.8000030517578</v>
      </c>
      <c r="E5378" s="7" t="n">
        <v>0</v>
      </c>
      <c r="F5378" s="7" t="n">
        <v>0</v>
      </c>
    </row>
    <row r="5379" spans="1:7">
      <c r="A5379" t="s">
        <v>4</v>
      </c>
      <c r="B5379" s="4" t="s">
        <v>5</v>
      </c>
      <c r="C5379" s="4" t="s">
        <v>10</v>
      </c>
      <c r="D5379" s="4" t="s">
        <v>27</v>
      </c>
      <c r="E5379" s="4" t="s">
        <v>27</v>
      </c>
      <c r="F5379" s="4" t="s">
        <v>13</v>
      </c>
    </row>
    <row r="5380" spans="1:7">
      <c r="A5380" t="n">
        <v>52660</v>
      </c>
      <c r="B5380" s="75" t="n">
        <v>52</v>
      </c>
      <c r="C5380" s="7" t="n">
        <v>1642</v>
      </c>
      <c r="D5380" s="7" t="n">
        <v>102.400001525879</v>
      </c>
      <c r="E5380" s="7" t="n">
        <v>0</v>
      </c>
      <c r="F5380" s="7" t="n">
        <v>0</v>
      </c>
    </row>
    <row r="5381" spans="1:7">
      <c r="A5381" t="s">
        <v>4</v>
      </c>
      <c r="B5381" s="4" t="s">
        <v>5</v>
      </c>
      <c r="C5381" s="4" t="s">
        <v>10</v>
      </c>
      <c r="D5381" s="4" t="s">
        <v>13</v>
      </c>
      <c r="E5381" s="4" t="s">
        <v>13</v>
      </c>
      <c r="F5381" s="4" t="s">
        <v>6</v>
      </c>
    </row>
    <row r="5382" spans="1:7">
      <c r="A5382" t="n">
        <v>52672</v>
      </c>
      <c r="B5382" s="18" t="n">
        <v>20</v>
      </c>
      <c r="C5382" s="7" t="n">
        <v>0</v>
      </c>
      <c r="D5382" s="7" t="n">
        <v>3</v>
      </c>
      <c r="E5382" s="7" t="n">
        <v>11</v>
      </c>
      <c r="F5382" s="7" t="s">
        <v>514</v>
      </c>
    </row>
    <row r="5383" spans="1:7">
      <c r="A5383" t="s">
        <v>4</v>
      </c>
      <c r="B5383" s="4" t="s">
        <v>5</v>
      </c>
      <c r="C5383" s="4" t="s">
        <v>10</v>
      </c>
      <c r="D5383" s="4" t="s">
        <v>27</v>
      </c>
      <c r="E5383" s="4" t="s">
        <v>27</v>
      </c>
      <c r="F5383" s="4" t="s">
        <v>27</v>
      </c>
      <c r="G5383" s="4" t="s">
        <v>27</v>
      </c>
    </row>
    <row r="5384" spans="1:7">
      <c r="A5384" t="n">
        <v>52702</v>
      </c>
      <c r="B5384" s="57" t="n">
        <v>46</v>
      </c>
      <c r="C5384" s="7" t="n">
        <v>1561</v>
      </c>
      <c r="D5384" s="7" t="n">
        <v>-15.8699998855591</v>
      </c>
      <c r="E5384" s="7" t="n">
        <v>-1.35000002384186</v>
      </c>
      <c r="F5384" s="7" t="n">
        <v>-33.1500015258789</v>
      </c>
      <c r="G5384" s="7" t="n">
        <v>253.399993896484</v>
      </c>
    </row>
    <row r="5385" spans="1:7">
      <c r="A5385" t="s">
        <v>4</v>
      </c>
      <c r="B5385" s="4" t="s">
        <v>5</v>
      </c>
      <c r="C5385" s="4" t="s">
        <v>10</v>
      </c>
      <c r="D5385" s="4" t="s">
        <v>27</v>
      </c>
      <c r="E5385" s="4" t="s">
        <v>27</v>
      </c>
      <c r="F5385" s="4" t="s">
        <v>27</v>
      </c>
      <c r="G5385" s="4" t="s">
        <v>27</v>
      </c>
    </row>
    <row r="5386" spans="1:7">
      <c r="A5386" t="n">
        <v>52721</v>
      </c>
      <c r="B5386" s="57" t="n">
        <v>46</v>
      </c>
      <c r="C5386" s="7" t="n">
        <v>1562</v>
      </c>
      <c r="D5386" s="7" t="n">
        <v>5.15999984741211</v>
      </c>
      <c r="E5386" s="7" t="n">
        <v>-2.36999988555908</v>
      </c>
      <c r="F5386" s="7" t="n">
        <v>-34.4599990844727</v>
      </c>
      <c r="G5386" s="7" t="n">
        <v>293.299987792969</v>
      </c>
    </row>
    <row r="5387" spans="1:7">
      <c r="A5387" t="s">
        <v>4</v>
      </c>
      <c r="B5387" s="4" t="s">
        <v>5</v>
      </c>
      <c r="C5387" s="4" t="s">
        <v>13</v>
      </c>
      <c r="D5387" s="4" t="s">
        <v>10</v>
      </c>
      <c r="E5387" s="4" t="s">
        <v>13</v>
      </c>
    </row>
    <row r="5388" spans="1:7">
      <c r="A5388" t="n">
        <v>52740</v>
      </c>
      <c r="B5388" s="29" t="n">
        <v>39</v>
      </c>
      <c r="C5388" s="7" t="n">
        <v>14</v>
      </c>
      <c r="D5388" s="7" t="n">
        <v>65533</v>
      </c>
      <c r="E5388" s="7" t="n">
        <v>110</v>
      </c>
    </row>
    <row r="5389" spans="1:7">
      <c r="A5389" t="s">
        <v>4</v>
      </c>
      <c r="B5389" s="4" t="s">
        <v>5</v>
      </c>
      <c r="C5389" s="4" t="s">
        <v>13</v>
      </c>
      <c r="D5389" s="4" t="s">
        <v>10</v>
      </c>
      <c r="E5389" s="4" t="s">
        <v>13</v>
      </c>
    </row>
    <row r="5390" spans="1:7">
      <c r="A5390" t="n">
        <v>52745</v>
      </c>
      <c r="B5390" s="29" t="n">
        <v>39</v>
      </c>
      <c r="C5390" s="7" t="n">
        <v>14</v>
      </c>
      <c r="D5390" s="7" t="n">
        <v>65533</v>
      </c>
      <c r="E5390" s="7" t="n">
        <v>111</v>
      </c>
    </row>
    <row r="5391" spans="1:7">
      <c r="A5391" t="s">
        <v>4</v>
      </c>
      <c r="B5391" s="4" t="s">
        <v>5</v>
      </c>
      <c r="C5391" s="4" t="s">
        <v>13</v>
      </c>
      <c r="D5391" s="4" t="s">
        <v>10</v>
      </c>
      <c r="E5391" s="4" t="s">
        <v>13</v>
      </c>
    </row>
    <row r="5392" spans="1:7">
      <c r="A5392" t="n">
        <v>52750</v>
      </c>
      <c r="B5392" s="29" t="n">
        <v>39</v>
      </c>
      <c r="C5392" s="7" t="n">
        <v>14</v>
      </c>
      <c r="D5392" s="7" t="n">
        <v>65533</v>
      </c>
      <c r="E5392" s="7" t="n">
        <v>102</v>
      </c>
    </row>
    <row r="5393" spans="1:7">
      <c r="A5393" t="s">
        <v>4</v>
      </c>
      <c r="B5393" s="4" t="s">
        <v>5</v>
      </c>
      <c r="C5393" s="4" t="s">
        <v>13</v>
      </c>
      <c r="D5393" s="4" t="s">
        <v>10</v>
      </c>
      <c r="E5393" s="4" t="s">
        <v>10</v>
      </c>
      <c r="F5393" s="4" t="s">
        <v>10</v>
      </c>
      <c r="G5393" s="4" t="s">
        <v>10</v>
      </c>
      <c r="H5393" s="4" t="s">
        <v>10</v>
      </c>
      <c r="I5393" s="4" t="s">
        <v>6</v>
      </c>
      <c r="J5393" s="4" t="s">
        <v>27</v>
      </c>
      <c r="K5393" s="4" t="s">
        <v>27</v>
      </c>
      <c r="L5393" s="4" t="s">
        <v>27</v>
      </c>
      <c r="M5393" s="4" t="s">
        <v>9</v>
      </c>
      <c r="N5393" s="4" t="s">
        <v>9</v>
      </c>
      <c r="O5393" s="4" t="s">
        <v>27</v>
      </c>
      <c r="P5393" s="4" t="s">
        <v>27</v>
      </c>
      <c r="Q5393" s="4" t="s">
        <v>27</v>
      </c>
      <c r="R5393" s="4" t="s">
        <v>27</v>
      </c>
      <c r="S5393" s="4" t="s">
        <v>13</v>
      </c>
    </row>
    <row r="5394" spans="1:7">
      <c r="A5394" t="n">
        <v>52755</v>
      </c>
      <c r="B5394" s="29" t="n">
        <v>39</v>
      </c>
      <c r="C5394" s="7" t="n">
        <v>12</v>
      </c>
      <c r="D5394" s="7" t="n">
        <v>65533</v>
      </c>
      <c r="E5394" s="7" t="n">
        <v>201</v>
      </c>
      <c r="F5394" s="7" t="n">
        <v>0</v>
      </c>
      <c r="G5394" s="7" t="n">
        <v>65533</v>
      </c>
      <c r="H5394" s="7" t="n">
        <v>0</v>
      </c>
      <c r="I5394" s="7" t="s">
        <v>21</v>
      </c>
      <c r="J5394" s="7" t="n">
        <v>-15.8699998855591</v>
      </c>
      <c r="K5394" s="7" t="n">
        <v>-3.34999990463257</v>
      </c>
      <c r="L5394" s="7" t="n">
        <v>-33.1500015258789</v>
      </c>
      <c r="M5394" s="7" t="n">
        <v>0</v>
      </c>
      <c r="N5394" s="7" t="n">
        <v>1132756992</v>
      </c>
      <c r="O5394" s="7" t="n">
        <v>0</v>
      </c>
      <c r="P5394" s="7" t="n">
        <v>1</v>
      </c>
      <c r="Q5394" s="7" t="n">
        <v>1</v>
      </c>
      <c r="R5394" s="7" t="n">
        <v>1</v>
      </c>
      <c r="S5394" s="7" t="n">
        <v>110</v>
      </c>
    </row>
    <row r="5395" spans="1:7">
      <c r="A5395" t="s">
        <v>4</v>
      </c>
      <c r="B5395" s="4" t="s">
        <v>5</v>
      </c>
      <c r="C5395" s="4" t="s">
        <v>13</v>
      </c>
      <c r="D5395" s="4" t="s">
        <v>10</v>
      </c>
      <c r="E5395" s="4" t="s">
        <v>10</v>
      </c>
      <c r="F5395" s="4" t="s">
        <v>10</v>
      </c>
      <c r="G5395" s="4" t="s">
        <v>10</v>
      </c>
      <c r="H5395" s="4" t="s">
        <v>10</v>
      </c>
      <c r="I5395" s="4" t="s">
        <v>6</v>
      </c>
      <c r="J5395" s="4" t="s">
        <v>27</v>
      </c>
      <c r="K5395" s="4" t="s">
        <v>27</v>
      </c>
      <c r="L5395" s="4" t="s">
        <v>27</v>
      </c>
      <c r="M5395" s="4" t="s">
        <v>9</v>
      </c>
      <c r="N5395" s="4" t="s">
        <v>9</v>
      </c>
      <c r="O5395" s="4" t="s">
        <v>27</v>
      </c>
      <c r="P5395" s="4" t="s">
        <v>27</v>
      </c>
      <c r="Q5395" s="4" t="s">
        <v>27</v>
      </c>
      <c r="R5395" s="4" t="s">
        <v>27</v>
      </c>
      <c r="S5395" s="4" t="s">
        <v>13</v>
      </c>
    </row>
    <row r="5396" spans="1:7">
      <c r="A5396" t="n">
        <v>52805</v>
      </c>
      <c r="B5396" s="29" t="n">
        <v>39</v>
      </c>
      <c r="C5396" s="7" t="n">
        <v>12</v>
      </c>
      <c r="D5396" s="7" t="n">
        <v>65533</v>
      </c>
      <c r="E5396" s="7" t="n">
        <v>201</v>
      </c>
      <c r="F5396" s="7" t="n">
        <v>0</v>
      </c>
      <c r="G5396" s="7" t="n">
        <v>65533</v>
      </c>
      <c r="H5396" s="7" t="n">
        <v>0</v>
      </c>
      <c r="I5396" s="7" t="s">
        <v>21</v>
      </c>
      <c r="J5396" s="7" t="n">
        <v>5.15999984741211</v>
      </c>
      <c r="K5396" s="7" t="n">
        <v>-4.36999988555908</v>
      </c>
      <c r="L5396" s="7" t="n">
        <v>-34.4599990844727</v>
      </c>
      <c r="M5396" s="7" t="n">
        <v>0</v>
      </c>
      <c r="N5396" s="7" t="n">
        <v>1132756992</v>
      </c>
      <c r="O5396" s="7" t="n">
        <v>0</v>
      </c>
      <c r="P5396" s="7" t="n">
        <v>1</v>
      </c>
      <c r="Q5396" s="7" t="n">
        <v>1</v>
      </c>
      <c r="R5396" s="7" t="n">
        <v>1</v>
      </c>
      <c r="S5396" s="7" t="n">
        <v>111</v>
      </c>
    </row>
    <row r="5397" spans="1:7">
      <c r="A5397" t="s">
        <v>4</v>
      </c>
      <c r="B5397" s="4" t="s">
        <v>5</v>
      </c>
      <c r="C5397" s="4" t="s">
        <v>13</v>
      </c>
      <c r="D5397" s="4" t="s">
        <v>9</v>
      </c>
      <c r="E5397" s="4" t="s">
        <v>9</v>
      </c>
      <c r="F5397" s="4" t="s">
        <v>9</v>
      </c>
    </row>
    <row r="5398" spans="1:7">
      <c r="A5398" t="n">
        <v>52855</v>
      </c>
      <c r="B5398" s="17" t="n">
        <v>50</v>
      </c>
      <c r="C5398" s="7" t="n">
        <v>255</v>
      </c>
      <c r="D5398" s="7" t="n">
        <v>1050253722</v>
      </c>
      <c r="E5398" s="7" t="n">
        <v>1065353216</v>
      </c>
      <c r="F5398" s="7" t="n">
        <v>1045220557</v>
      </c>
    </row>
    <row r="5399" spans="1:7">
      <c r="A5399" t="s">
        <v>4</v>
      </c>
      <c r="B5399" s="4" t="s">
        <v>5</v>
      </c>
      <c r="C5399" s="4" t="s">
        <v>13</v>
      </c>
      <c r="D5399" s="4" t="s">
        <v>10</v>
      </c>
    </row>
    <row r="5400" spans="1:7">
      <c r="A5400" t="n">
        <v>52869</v>
      </c>
      <c r="B5400" s="40" t="n">
        <v>58</v>
      </c>
      <c r="C5400" s="7" t="n">
        <v>255</v>
      </c>
      <c r="D5400" s="7" t="n">
        <v>0</v>
      </c>
    </row>
    <row r="5401" spans="1:7">
      <c r="A5401" t="s">
        <v>4</v>
      </c>
      <c r="B5401" s="4" t="s">
        <v>5</v>
      </c>
      <c r="C5401" s="4" t="s">
        <v>13</v>
      </c>
      <c r="D5401" s="4" t="s">
        <v>13</v>
      </c>
      <c r="E5401" s="4" t="s">
        <v>13</v>
      </c>
      <c r="F5401" s="4" t="s">
        <v>13</v>
      </c>
    </row>
    <row r="5402" spans="1:7">
      <c r="A5402" t="n">
        <v>52873</v>
      </c>
      <c r="B5402" s="9" t="n">
        <v>14</v>
      </c>
      <c r="C5402" s="7" t="n">
        <v>0</v>
      </c>
      <c r="D5402" s="7" t="n">
        <v>1</v>
      </c>
      <c r="E5402" s="7" t="n">
        <v>0</v>
      </c>
      <c r="F5402" s="7" t="n">
        <v>0</v>
      </c>
    </row>
    <row r="5403" spans="1:7">
      <c r="A5403" t="s">
        <v>4</v>
      </c>
      <c r="B5403" s="4" t="s">
        <v>5</v>
      </c>
      <c r="C5403" s="4" t="s">
        <v>13</v>
      </c>
      <c r="D5403" s="4" t="s">
        <v>10</v>
      </c>
      <c r="E5403" s="4" t="s">
        <v>6</v>
      </c>
    </row>
    <row r="5404" spans="1:7">
      <c r="A5404" t="n">
        <v>52878</v>
      </c>
      <c r="B5404" s="42" t="n">
        <v>51</v>
      </c>
      <c r="C5404" s="7" t="n">
        <v>4</v>
      </c>
      <c r="D5404" s="7" t="n">
        <v>1563</v>
      </c>
      <c r="E5404" s="7" t="s">
        <v>106</v>
      </c>
    </row>
    <row r="5405" spans="1:7">
      <c r="A5405" t="s">
        <v>4</v>
      </c>
      <c r="B5405" s="4" t="s">
        <v>5</v>
      </c>
      <c r="C5405" s="4" t="s">
        <v>10</v>
      </c>
    </row>
    <row r="5406" spans="1:7">
      <c r="A5406" t="n">
        <v>52891</v>
      </c>
      <c r="B5406" s="43" t="n">
        <v>16</v>
      </c>
      <c r="C5406" s="7" t="n">
        <v>0</v>
      </c>
    </row>
    <row r="5407" spans="1:7">
      <c r="A5407" t="s">
        <v>4</v>
      </c>
      <c r="B5407" s="4" t="s">
        <v>5</v>
      </c>
      <c r="C5407" s="4" t="s">
        <v>10</v>
      </c>
      <c r="D5407" s="4" t="s">
        <v>104</v>
      </c>
      <c r="E5407" s="4" t="s">
        <v>13</v>
      </c>
      <c r="F5407" s="4" t="s">
        <v>13</v>
      </c>
    </row>
    <row r="5408" spans="1:7">
      <c r="A5408" t="n">
        <v>52894</v>
      </c>
      <c r="B5408" s="44" t="n">
        <v>26</v>
      </c>
      <c r="C5408" s="7" t="n">
        <v>1563</v>
      </c>
      <c r="D5408" s="7" t="s">
        <v>515</v>
      </c>
      <c r="E5408" s="7" t="n">
        <v>2</v>
      </c>
      <c r="F5408" s="7" t="n">
        <v>0</v>
      </c>
    </row>
    <row r="5409" spans="1:19">
      <c r="A5409" t="s">
        <v>4</v>
      </c>
      <c r="B5409" s="4" t="s">
        <v>5</v>
      </c>
    </row>
    <row r="5410" spans="1:19">
      <c r="A5410" t="n">
        <v>52912</v>
      </c>
      <c r="B5410" s="38" t="n">
        <v>28</v>
      </c>
    </row>
    <row r="5411" spans="1:19">
      <c r="A5411" t="s">
        <v>4</v>
      </c>
      <c r="B5411" s="4" t="s">
        <v>5</v>
      </c>
      <c r="C5411" s="4" t="s">
        <v>13</v>
      </c>
      <c r="D5411" s="4" t="s">
        <v>10</v>
      </c>
      <c r="E5411" s="4" t="s">
        <v>6</v>
      </c>
    </row>
    <row r="5412" spans="1:19">
      <c r="A5412" t="n">
        <v>52913</v>
      </c>
      <c r="B5412" s="42" t="n">
        <v>51</v>
      </c>
      <c r="C5412" s="7" t="n">
        <v>4</v>
      </c>
      <c r="D5412" s="7" t="n">
        <v>1564</v>
      </c>
      <c r="E5412" s="7" t="s">
        <v>106</v>
      </c>
    </row>
    <row r="5413" spans="1:19">
      <c r="A5413" t="s">
        <v>4</v>
      </c>
      <c r="B5413" s="4" t="s">
        <v>5</v>
      </c>
      <c r="C5413" s="4" t="s">
        <v>10</v>
      </c>
    </row>
    <row r="5414" spans="1:19">
      <c r="A5414" t="n">
        <v>52926</v>
      </c>
      <c r="B5414" s="43" t="n">
        <v>16</v>
      </c>
      <c r="C5414" s="7" t="n">
        <v>0</v>
      </c>
    </row>
    <row r="5415" spans="1:19">
      <c r="A5415" t="s">
        <v>4</v>
      </c>
      <c r="B5415" s="4" t="s">
        <v>5</v>
      </c>
      <c r="C5415" s="4" t="s">
        <v>10</v>
      </c>
      <c r="D5415" s="4" t="s">
        <v>104</v>
      </c>
      <c r="E5415" s="4" t="s">
        <v>13</v>
      </c>
      <c r="F5415" s="4" t="s">
        <v>13</v>
      </c>
    </row>
    <row r="5416" spans="1:19">
      <c r="A5416" t="n">
        <v>52929</v>
      </c>
      <c r="B5416" s="44" t="n">
        <v>26</v>
      </c>
      <c r="C5416" s="7" t="n">
        <v>1564</v>
      </c>
      <c r="D5416" s="7" t="s">
        <v>516</v>
      </c>
      <c r="E5416" s="7" t="n">
        <v>2</v>
      </c>
      <c r="F5416" s="7" t="n">
        <v>0</v>
      </c>
    </row>
    <row r="5417" spans="1:19">
      <c r="A5417" t="s">
        <v>4</v>
      </c>
      <c r="B5417" s="4" t="s">
        <v>5</v>
      </c>
    </row>
    <row r="5418" spans="1:19">
      <c r="A5418" t="n">
        <v>52971</v>
      </c>
      <c r="B5418" s="38" t="n">
        <v>28</v>
      </c>
    </row>
    <row r="5419" spans="1:19">
      <c r="A5419" t="s">
        <v>4</v>
      </c>
      <c r="B5419" s="4" t="s">
        <v>5</v>
      </c>
      <c r="C5419" s="4" t="s">
        <v>13</v>
      </c>
      <c r="D5419" s="4" t="s">
        <v>10</v>
      </c>
      <c r="E5419" s="4" t="s">
        <v>6</v>
      </c>
    </row>
    <row r="5420" spans="1:19">
      <c r="A5420" t="n">
        <v>52972</v>
      </c>
      <c r="B5420" s="42" t="n">
        <v>51</v>
      </c>
      <c r="C5420" s="7" t="n">
        <v>4</v>
      </c>
      <c r="D5420" s="7" t="n">
        <v>1560</v>
      </c>
      <c r="E5420" s="7" t="s">
        <v>106</v>
      </c>
    </row>
    <row r="5421" spans="1:19">
      <c r="A5421" t="s">
        <v>4</v>
      </c>
      <c r="B5421" s="4" t="s">
        <v>5</v>
      </c>
      <c r="C5421" s="4" t="s">
        <v>10</v>
      </c>
    </row>
    <row r="5422" spans="1:19">
      <c r="A5422" t="n">
        <v>52985</v>
      </c>
      <c r="B5422" s="43" t="n">
        <v>16</v>
      </c>
      <c r="C5422" s="7" t="n">
        <v>0</v>
      </c>
    </row>
    <row r="5423" spans="1:19">
      <c r="A5423" t="s">
        <v>4</v>
      </c>
      <c r="B5423" s="4" t="s">
        <v>5</v>
      </c>
      <c r="C5423" s="4" t="s">
        <v>10</v>
      </c>
      <c r="D5423" s="4" t="s">
        <v>104</v>
      </c>
      <c r="E5423" s="4" t="s">
        <v>13</v>
      </c>
      <c r="F5423" s="4" t="s">
        <v>13</v>
      </c>
      <c r="G5423" s="4" t="s">
        <v>104</v>
      </c>
      <c r="H5423" s="4" t="s">
        <v>13</v>
      </c>
      <c r="I5423" s="4" t="s">
        <v>13</v>
      </c>
    </row>
    <row r="5424" spans="1:19">
      <c r="A5424" t="n">
        <v>52988</v>
      </c>
      <c r="B5424" s="44" t="n">
        <v>26</v>
      </c>
      <c r="C5424" s="7" t="n">
        <v>1560</v>
      </c>
      <c r="D5424" s="7" t="s">
        <v>517</v>
      </c>
      <c r="E5424" s="7" t="n">
        <v>2</v>
      </c>
      <c r="F5424" s="7" t="n">
        <v>3</v>
      </c>
      <c r="G5424" s="7" t="s">
        <v>518</v>
      </c>
      <c r="H5424" s="7" t="n">
        <v>2</v>
      </c>
      <c r="I5424" s="7" t="n">
        <v>0</v>
      </c>
    </row>
    <row r="5425" spans="1:9">
      <c r="A5425" t="s">
        <v>4</v>
      </c>
      <c r="B5425" s="4" t="s">
        <v>5</v>
      </c>
    </row>
    <row r="5426" spans="1:9">
      <c r="A5426" t="n">
        <v>53094</v>
      </c>
      <c r="B5426" s="38" t="n">
        <v>28</v>
      </c>
    </row>
    <row r="5427" spans="1:9">
      <c r="A5427" t="s">
        <v>4</v>
      </c>
      <c r="B5427" s="4" t="s">
        <v>5</v>
      </c>
      <c r="C5427" s="4" t="s">
        <v>13</v>
      </c>
      <c r="D5427" s="4" t="s">
        <v>10</v>
      </c>
      <c r="E5427" s="4" t="s">
        <v>6</v>
      </c>
    </row>
    <row r="5428" spans="1:9">
      <c r="A5428" t="n">
        <v>53095</v>
      </c>
      <c r="B5428" s="42" t="n">
        <v>51</v>
      </c>
      <c r="C5428" s="7" t="n">
        <v>4</v>
      </c>
      <c r="D5428" s="7" t="n">
        <v>1563</v>
      </c>
      <c r="E5428" s="7" t="s">
        <v>106</v>
      </c>
    </row>
    <row r="5429" spans="1:9">
      <c r="A5429" t="s">
        <v>4</v>
      </c>
      <c r="B5429" s="4" t="s">
        <v>5</v>
      </c>
      <c r="C5429" s="4" t="s">
        <v>10</v>
      </c>
    </row>
    <row r="5430" spans="1:9">
      <c r="A5430" t="n">
        <v>53108</v>
      </c>
      <c r="B5430" s="43" t="n">
        <v>16</v>
      </c>
      <c r="C5430" s="7" t="n">
        <v>0</v>
      </c>
    </row>
    <row r="5431" spans="1:9">
      <c r="A5431" t="s">
        <v>4</v>
      </c>
      <c r="B5431" s="4" t="s">
        <v>5</v>
      </c>
      <c r="C5431" s="4" t="s">
        <v>10</v>
      </c>
      <c r="D5431" s="4" t="s">
        <v>104</v>
      </c>
      <c r="E5431" s="4" t="s">
        <v>13</v>
      </c>
      <c r="F5431" s="4" t="s">
        <v>13</v>
      </c>
    </row>
    <row r="5432" spans="1:9">
      <c r="A5432" t="n">
        <v>53111</v>
      </c>
      <c r="B5432" s="44" t="n">
        <v>26</v>
      </c>
      <c r="C5432" s="7" t="n">
        <v>1563</v>
      </c>
      <c r="D5432" s="7" t="s">
        <v>519</v>
      </c>
      <c r="E5432" s="7" t="n">
        <v>2</v>
      </c>
      <c r="F5432" s="7" t="n">
        <v>0</v>
      </c>
    </row>
    <row r="5433" spans="1:9">
      <c r="A5433" t="s">
        <v>4</v>
      </c>
      <c r="B5433" s="4" t="s">
        <v>5</v>
      </c>
    </row>
    <row r="5434" spans="1:9">
      <c r="A5434" t="n">
        <v>53129</v>
      </c>
      <c r="B5434" s="38" t="n">
        <v>28</v>
      </c>
    </row>
    <row r="5435" spans="1:9">
      <c r="A5435" t="s">
        <v>4</v>
      </c>
      <c r="B5435" s="4" t="s">
        <v>5</v>
      </c>
      <c r="C5435" s="4" t="s">
        <v>10</v>
      </c>
      <c r="D5435" s="4" t="s">
        <v>13</v>
      </c>
    </row>
    <row r="5436" spans="1:9">
      <c r="A5436" t="n">
        <v>53130</v>
      </c>
      <c r="B5436" s="46" t="n">
        <v>89</v>
      </c>
      <c r="C5436" s="7" t="n">
        <v>65533</v>
      </c>
      <c r="D5436" s="7" t="n">
        <v>1</v>
      </c>
    </row>
    <row r="5437" spans="1:9">
      <c r="A5437" t="s">
        <v>4</v>
      </c>
      <c r="B5437" s="4" t="s">
        <v>5</v>
      </c>
      <c r="C5437" s="4" t="s">
        <v>9</v>
      </c>
    </row>
    <row r="5438" spans="1:9">
      <c r="A5438" t="n">
        <v>53134</v>
      </c>
      <c r="B5438" s="45" t="n">
        <v>15</v>
      </c>
      <c r="C5438" s="7" t="n">
        <v>256</v>
      </c>
    </row>
    <row r="5439" spans="1:9">
      <c r="A5439" t="s">
        <v>4</v>
      </c>
      <c r="B5439" s="4" t="s">
        <v>5</v>
      </c>
      <c r="C5439" s="4" t="s">
        <v>13</v>
      </c>
      <c r="D5439" s="4" t="s">
        <v>10</v>
      </c>
      <c r="E5439" s="4" t="s">
        <v>13</v>
      </c>
    </row>
    <row r="5440" spans="1:9">
      <c r="A5440" t="n">
        <v>53139</v>
      </c>
      <c r="B5440" s="19" t="n">
        <v>49</v>
      </c>
      <c r="C5440" s="7" t="n">
        <v>1</v>
      </c>
      <c r="D5440" s="7" t="n">
        <v>6000</v>
      </c>
      <c r="E5440" s="7" t="n">
        <v>0</v>
      </c>
    </row>
    <row r="5441" spans="1:6">
      <c r="A5441" t="s">
        <v>4</v>
      </c>
      <c r="B5441" s="4" t="s">
        <v>5</v>
      </c>
      <c r="C5441" s="4" t="s">
        <v>13</v>
      </c>
      <c r="D5441" s="4" t="s">
        <v>10</v>
      </c>
      <c r="E5441" s="4" t="s">
        <v>10</v>
      </c>
    </row>
    <row r="5442" spans="1:6">
      <c r="A5442" t="n">
        <v>53144</v>
      </c>
      <c r="B5442" s="17" t="n">
        <v>50</v>
      </c>
      <c r="C5442" s="7" t="n">
        <v>1</v>
      </c>
      <c r="D5442" s="7" t="n">
        <v>4546</v>
      </c>
      <c r="E5442" s="7" t="n">
        <v>300</v>
      </c>
    </row>
    <row r="5443" spans="1:6">
      <c r="A5443" t="s">
        <v>4</v>
      </c>
      <c r="B5443" s="4" t="s">
        <v>5</v>
      </c>
      <c r="C5443" s="4" t="s">
        <v>13</v>
      </c>
      <c r="D5443" s="4" t="s">
        <v>10</v>
      </c>
      <c r="E5443" s="4" t="s">
        <v>10</v>
      </c>
    </row>
    <row r="5444" spans="1:6">
      <c r="A5444" t="n">
        <v>53150</v>
      </c>
      <c r="B5444" s="17" t="n">
        <v>50</v>
      </c>
      <c r="C5444" s="7" t="n">
        <v>1</v>
      </c>
      <c r="D5444" s="7" t="n">
        <v>8100</v>
      </c>
      <c r="E5444" s="7" t="n">
        <v>300</v>
      </c>
    </row>
    <row r="5445" spans="1:6">
      <c r="A5445" t="s">
        <v>4</v>
      </c>
      <c r="B5445" s="4" t="s">
        <v>5</v>
      </c>
      <c r="C5445" s="4" t="s">
        <v>13</v>
      </c>
      <c r="D5445" s="4" t="s">
        <v>10</v>
      </c>
      <c r="E5445" s="4" t="s">
        <v>27</v>
      </c>
    </row>
    <row r="5446" spans="1:6">
      <c r="A5446" t="n">
        <v>53156</v>
      </c>
      <c r="B5446" s="40" t="n">
        <v>58</v>
      </c>
      <c r="C5446" s="7" t="n">
        <v>101</v>
      </c>
      <c r="D5446" s="7" t="n">
        <v>500</v>
      </c>
      <c r="E5446" s="7" t="n">
        <v>1</v>
      </c>
    </row>
    <row r="5447" spans="1:6">
      <c r="A5447" t="s">
        <v>4</v>
      </c>
      <c r="B5447" s="4" t="s">
        <v>5</v>
      </c>
      <c r="C5447" s="4" t="s">
        <v>13</v>
      </c>
      <c r="D5447" s="4" t="s">
        <v>10</v>
      </c>
    </row>
    <row r="5448" spans="1:6">
      <c r="A5448" t="n">
        <v>53164</v>
      </c>
      <c r="B5448" s="40" t="n">
        <v>58</v>
      </c>
      <c r="C5448" s="7" t="n">
        <v>254</v>
      </c>
      <c r="D5448" s="7" t="n">
        <v>0</v>
      </c>
    </row>
    <row r="5449" spans="1:6">
      <c r="A5449" t="s">
        <v>4</v>
      </c>
      <c r="B5449" s="4" t="s">
        <v>5</v>
      </c>
      <c r="C5449" s="4" t="s">
        <v>10</v>
      </c>
    </row>
    <row r="5450" spans="1:6">
      <c r="A5450" t="n">
        <v>53168</v>
      </c>
      <c r="B5450" s="15" t="n">
        <v>13</v>
      </c>
      <c r="C5450" s="7" t="n">
        <v>7</v>
      </c>
    </row>
    <row r="5451" spans="1:6">
      <c r="A5451" t="s">
        <v>4</v>
      </c>
      <c r="B5451" s="4" t="s">
        <v>5</v>
      </c>
      <c r="C5451" s="4" t="s">
        <v>13</v>
      </c>
      <c r="D5451" s="4" t="s">
        <v>13</v>
      </c>
      <c r="E5451" s="4" t="s">
        <v>27</v>
      </c>
      <c r="F5451" s="4" t="s">
        <v>27</v>
      </c>
      <c r="G5451" s="4" t="s">
        <v>27</v>
      </c>
      <c r="H5451" s="4" t="s">
        <v>10</v>
      </c>
    </row>
    <row r="5452" spans="1:6">
      <c r="A5452" t="n">
        <v>53171</v>
      </c>
      <c r="B5452" s="34" t="n">
        <v>45</v>
      </c>
      <c r="C5452" s="7" t="n">
        <v>2</v>
      </c>
      <c r="D5452" s="7" t="n">
        <v>3</v>
      </c>
      <c r="E5452" s="7" t="n">
        <v>-147.369995117188</v>
      </c>
      <c r="F5452" s="7" t="n">
        <v>7.1100001335144</v>
      </c>
      <c r="G5452" s="7" t="n">
        <v>226.059997558594</v>
      </c>
      <c r="H5452" s="7" t="n">
        <v>0</v>
      </c>
    </row>
    <row r="5453" spans="1:6">
      <c r="A5453" t="s">
        <v>4</v>
      </c>
      <c r="B5453" s="4" t="s">
        <v>5</v>
      </c>
      <c r="C5453" s="4" t="s">
        <v>13</v>
      </c>
      <c r="D5453" s="4" t="s">
        <v>13</v>
      </c>
      <c r="E5453" s="4" t="s">
        <v>27</v>
      </c>
      <c r="F5453" s="4" t="s">
        <v>27</v>
      </c>
      <c r="G5453" s="4" t="s">
        <v>27</v>
      </c>
      <c r="H5453" s="4" t="s">
        <v>10</v>
      </c>
      <c r="I5453" s="4" t="s">
        <v>13</v>
      </c>
    </row>
    <row r="5454" spans="1:6">
      <c r="A5454" t="n">
        <v>53188</v>
      </c>
      <c r="B5454" s="34" t="n">
        <v>45</v>
      </c>
      <c r="C5454" s="7" t="n">
        <v>4</v>
      </c>
      <c r="D5454" s="7" t="n">
        <v>3</v>
      </c>
      <c r="E5454" s="7" t="n">
        <v>1.62999999523163</v>
      </c>
      <c r="F5454" s="7" t="n">
        <v>317.690002441406</v>
      </c>
      <c r="G5454" s="7" t="n">
        <v>0</v>
      </c>
      <c r="H5454" s="7" t="n">
        <v>0</v>
      </c>
      <c r="I5454" s="7" t="n">
        <v>0</v>
      </c>
    </row>
    <row r="5455" spans="1:6">
      <c r="A5455" t="s">
        <v>4</v>
      </c>
      <c r="B5455" s="4" t="s">
        <v>5</v>
      </c>
      <c r="C5455" s="4" t="s">
        <v>13</v>
      </c>
      <c r="D5455" s="4" t="s">
        <v>13</v>
      </c>
      <c r="E5455" s="4" t="s">
        <v>27</v>
      </c>
      <c r="F5455" s="4" t="s">
        <v>10</v>
      </c>
    </row>
    <row r="5456" spans="1:6">
      <c r="A5456" t="n">
        <v>53206</v>
      </c>
      <c r="B5456" s="34" t="n">
        <v>45</v>
      </c>
      <c r="C5456" s="7" t="n">
        <v>5</v>
      </c>
      <c r="D5456" s="7" t="n">
        <v>3</v>
      </c>
      <c r="E5456" s="7" t="n">
        <v>15.6000003814697</v>
      </c>
      <c r="F5456" s="7" t="n">
        <v>0</v>
      </c>
    </row>
    <row r="5457" spans="1:9">
      <c r="A5457" t="s">
        <v>4</v>
      </c>
      <c r="B5457" s="4" t="s">
        <v>5</v>
      </c>
      <c r="C5457" s="4" t="s">
        <v>13</v>
      </c>
      <c r="D5457" s="4" t="s">
        <v>13</v>
      </c>
      <c r="E5457" s="4" t="s">
        <v>27</v>
      </c>
      <c r="F5457" s="4" t="s">
        <v>10</v>
      </c>
    </row>
    <row r="5458" spans="1:9">
      <c r="A5458" t="n">
        <v>53215</v>
      </c>
      <c r="B5458" s="34" t="n">
        <v>45</v>
      </c>
      <c r="C5458" s="7" t="n">
        <v>11</v>
      </c>
      <c r="D5458" s="7" t="n">
        <v>3</v>
      </c>
      <c r="E5458" s="7" t="n">
        <v>17.2000007629395</v>
      </c>
      <c r="F5458" s="7" t="n">
        <v>0</v>
      </c>
    </row>
    <row r="5459" spans="1:9">
      <c r="A5459" t="s">
        <v>4</v>
      </c>
      <c r="B5459" s="4" t="s">
        <v>5</v>
      </c>
      <c r="C5459" s="4" t="s">
        <v>13</v>
      </c>
      <c r="D5459" s="4" t="s">
        <v>13</v>
      </c>
      <c r="E5459" s="4" t="s">
        <v>27</v>
      </c>
      <c r="F5459" s="4" t="s">
        <v>27</v>
      </c>
      <c r="G5459" s="4" t="s">
        <v>27</v>
      </c>
      <c r="H5459" s="4" t="s">
        <v>10</v>
      </c>
    </row>
    <row r="5460" spans="1:9">
      <c r="A5460" t="n">
        <v>53224</v>
      </c>
      <c r="B5460" s="34" t="n">
        <v>45</v>
      </c>
      <c r="C5460" s="7" t="n">
        <v>2</v>
      </c>
      <c r="D5460" s="7" t="n">
        <v>3</v>
      </c>
      <c r="E5460" s="7" t="n">
        <v>-158.199996948242</v>
      </c>
      <c r="F5460" s="7" t="n">
        <v>6.84000015258789</v>
      </c>
      <c r="G5460" s="7" t="n">
        <v>240.580001831055</v>
      </c>
      <c r="H5460" s="7" t="n">
        <v>7000</v>
      </c>
    </row>
    <row r="5461" spans="1:9">
      <c r="A5461" t="s">
        <v>4</v>
      </c>
      <c r="B5461" s="4" t="s">
        <v>5</v>
      </c>
      <c r="C5461" s="4" t="s">
        <v>13</v>
      </c>
      <c r="D5461" s="4" t="s">
        <v>13</v>
      </c>
      <c r="E5461" s="4" t="s">
        <v>27</v>
      </c>
      <c r="F5461" s="4" t="s">
        <v>27</v>
      </c>
      <c r="G5461" s="4" t="s">
        <v>27</v>
      </c>
      <c r="H5461" s="4" t="s">
        <v>10</v>
      </c>
      <c r="I5461" s="4" t="s">
        <v>13</v>
      </c>
    </row>
    <row r="5462" spans="1:9">
      <c r="A5462" t="n">
        <v>53241</v>
      </c>
      <c r="B5462" s="34" t="n">
        <v>45</v>
      </c>
      <c r="C5462" s="7" t="n">
        <v>4</v>
      </c>
      <c r="D5462" s="7" t="n">
        <v>3</v>
      </c>
      <c r="E5462" s="7" t="n">
        <v>1.62999999523163</v>
      </c>
      <c r="F5462" s="7" t="n">
        <v>311.260009765625</v>
      </c>
      <c r="G5462" s="7" t="n">
        <v>0</v>
      </c>
      <c r="H5462" s="7" t="n">
        <v>7000</v>
      </c>
      <c r="I5462" s="7" t="n">
        <v>1</v>
      </c>
    </row>
    <row r="5463" spans="1:9">
      <c r="A5463" t="s">
        <v>4</v>
      </c>
      <c r="B5463" s="4" t="s">
        <v>5</v>
      </c>
      <c r="C5463" s="4" t="s">
        <v>13</v>
      </c>
      <c r="D5463" s="4" t="s">
        <v>13</v>
      </c>
      <c r="E5463" s="4" t="s">
        <v>27</v>
      </c>
      <c r="F5463" s="4" t="s">
        <v>10</v>
      </c>
    </row>
    <row r="5464" spans="1:9">
      <c r="A5464" t="n">
        <v>53259</v>
      </c>
      <c r="B5464" s="34" t="n">
        <v>45</v>
      </c>
      <c r="C5464" s="7" t="n">
        <v>5</v>
      </c>
      <c r="D5464" s="7" t="n">
        <v>3</v>
      </c>
      <c r="E5464" s="7" t="n">
        <v>8.10000038146973</v>
      </c>
      <c r="F5464" s="7" t="n">
        <v>7000</v>
      </c>
    </row>
    <row r="5465" spans="1:9">
      <c r="A5465" t="s">
        <v>4</v>
      </c>
      <c r="B5465" s="4" t="s">
        <v>5</v>
      </c>
      <c r="C5465" s="4" t="s">
        <v>13</v>
      </c>
      <c r="D5465" s="4" t="s">
        <v>13</v>
      </c>
      <c r="E5465" s="4" t="s">
        <v>27</v>
      </c>
      <c r="F5465" s="4" t="s">
        <v>10</v>
      </c>
    </row>
    <row r="5466" spans="1:9">
      <c r="A5466" t="n">
        <v>53268</v>
      </c>
      <c r="B5466" s="34" t="n">
        <v>45</v>
      </c>
      <c r="C5466" s="7" t="n">
        <v>11</v>
      </c>
      <c r="D5466" s="7" t="n">
        <v>3</v>
      </c>
      <c r="E5466" s="7" t="n">
        <v>32.0999984741211</v>
      </c>
      <c r="F5466" s="7" t="n">
        <v>7000</v>
      </c>
    </row>
    <row r="5467" spans="1:9">
      <c r="A5467" t="s">
        <v>4</v>
      </c>
      <c r="B5467" s="4" t="s">
        <v>5</v>
      </c>
      <c r="C5467" s="4" t="s">
        <v>13</v>
      </c>
    </row>
    <row r="5468" spans="1:9">
      <c r="A5468" t="n">
        <v>53277</v>
      </c>
      <c r="B5468" s="70" t="n">
        <v>116</v>
      </c>
      <c r="C5468" s="7" t="n">
        <v>1</v>
      </c>
    </row>
    <row r="5469" spans="1:9">
      <c r="A5469" t="s">
        <v>4</v>
      </c>
      <c r="B5469" s="4" t="s">
        <v>5</v>
      </c>
      <c r="C5469" s="4" t="s">
        <v>13</v>
      </c>
      <c r="D5469" s="4" t="s">
        <v>10</v>
      </c>
      <c r="E5469" s="4" t="s">
        <v>10</v>
      </c>
      <c r="F5469" s="4" t="s">
        <v>9</v>
      </c>
    </row>
    <row r="5470" spans="1:9">
      <c r="A5470" t="n">
        <v>53279</v>
      </c>
      <c r="B5470" s="73" t="n">
        <v>84</v>
      </c>
      <c r="C5470" s="7" t="n">
        <v>0</v>
      </c>
      <c r="D5470" s="7" t="n">
        <v>0</v>
      </c>
      <c r="E5470" s="7" t="n">
        <v>0</v>
      </c>
      <c r="F5470" s="7" t="n">
        <v>1045220557</v>
      </c>
    </row>
    <row r="5471" spans="1:9">
      <c r="A5471" t="s">
        <v>4</v>
      </c>
      <c r="B5471" s="4" t="s">
        <v>5</v>
      </c>
      <c r="C5471" s="4" t="s">
        <v>10</v>
      </c>
      <c r="D5471" s="4" t="s">
        <v>27</v>
      </c>
      <c r="E5471" s="4" t="s">
        <v>27</v>
      </c>
      <c r="F5471" s="4" t="s">
        <v>27</v>
      </c>
      <c r="G5471" s="4" t="s">
        <v>27</v>
      </c>
    </row>
    <row r="5472" spans="1:9">
      <c r="A5472" t="n">
        <v>53289</v>
      </c>
      <c r="B5472" s="57" t="n">
        <v>46</v>
      </c>
      <c r="C5472" s="7" t="n">
        <v>1561</v>
      </c>
      <c r="D5472" s="7" t="n">
        <v>-15.8699998855591</v>
      </c>
      <c r="E5472" s="7" t="n">
        <v>-1.35000002384186</v>
      </c>
      <c r="F5472" s="7" t="n">
        <v>-33.1500015258789</v>
      </c>
      <c r="G5472" s="7" t="n">
        <v>79.5999984741211</v>
      </c>
    </row>
    <row r="5473" spans="1:9">
      <c r="A5473" t="s">
        <v>4</v>
      </c>
      <c r="B5473" s="4" t="s">
        <v>5</v>
      </c>
      <c r="C5473" s="4" t="s">
        <v>10</v>
      </c>
      <c r="D5473" s="4" t="s">
        <v>27</v>
      </c>
      <c r="E5473" s="4" t="s">
        <v>27</v>
      </c>
      <c r="F5473" s="4" t="s">
        <v>27</v>
      </c>
      <c r="G5473" s="4" t="s">
        <v>27</v>
      </c>
    </row>
    <row r="5474" spans="1:9">
      <c r="A5474" t="n">
        <v>53308</v>
      </c>
      <c r="B5474" s="57" t="n">
        <v>46</v>
      </c>
      <c r="C5474" s="7" t="n">
        <v>1562</v>
      </c>
      <c r="D5474" s="7" t="n">
        <v>5.15999984741211</v>
      </c>
      <c r="E5474" s="7" t="n">
        <v>-2.36999988555908</v>
      </c>
      <c r="F5474" s="7" t="n">
        <v>-34.4599990844727</v>
      </c>
      <c r="G5474" s="7" t="n">
        <v>74.6999969482422</v>
      </c>
    </row>
    <row r="5475" spans="1:9">
      <c r="A5475" t="s">
        <v>4</v>
      </c>
      <c r="B5475" s="4" t="s">
        <v>5</v>
      </c>
      <c r="C5475" s="4" t="s">
        <v>13</v>
      </c>
      <c r="D5475" s="4" t="s">
        <v>10</v>
      </c>
      <c r="E5475" s="4" t="s">
        <v>13</v>
      </c>
    </row>
    <row r="5476" spans="1:9">
      <c r="A5476" t="n">
        <v>53327</v>
      </c>
      <c r="B5476" s="29" t="n">
        <v>39</v>
      </c>
      <c r="C5476" s="7" t="n">
        <v>14</v>
      </c>
      <c r="D5476" s="7" t="n">
        <v>65533</v>
      </c>
      <c r="E5476" s="7" t="n">
        <v>110</v>
      </c>
    </row>
    <row r="5477" spans="1:9">
      <c r="A5477" t="s">
        <v>4</v>
      </c>
      <c r="B5477" s="4" t="s">
        <v>5</v>
      </c>
      <c r="C5477" s="4" t="s">
        <v>13</v>
      </c>
      <c r="D5477" s="4" t="s">
        <v>10</v>
      </c>
      <c r="E5477" s="4" t="s">
        <v>13</v>
      </c>
    </row>
    <row r="5478" spans="1:9">
      <c r="A5478" t="n">
        <v>53332</v>
      </c>
      <c r="B5478" s="29" t="n">
        <v>39</v>
      </c>
      <c r="C5478" s="7" t="n">
        <v>14</v>
      </c>
      <c r="D5478" s="7" t="n">
        <v>65533</v>
      </c>
      <c r="E5478" s="7" t="n">
        <v>111</v>
      </c>
    </row>
    <row r="5479" spans="1:9">
      <c r="A5479" t="s">
        <v>4</v>
      </c>
      <c r="B5479" s="4" t="s">
        <v>5</v>
      </c>
      <c r="C5479" s="4" t="s">
        <v>10</v>
      </c>
      <c r="D5479" s="4" t="s">
        <v>13</v>
      </c>
    </row>
    <row r="5480" spans="1:9">
      <c r="A5480" t="n">
        <v>53337</v>
      </c>
      <c r="B5480" s="59" t="n">
        <v>21</v>
      </c>
      <c r="C5480" s="7" t="n">
        <v>0</v>
      </c>
      <c r="D5480" s="7" t="n">
        <v>2</v>
      </c>
    </row>
    <row r="5481" spans="1:9">
      <c r="A5481" t="s">
        <v>4</v>
      </c>
      <c r="B5481" s="4" t="s">
        <v>5</v>
      </c>
      <c r="C5481" s="4" t="s">
        <v>10</v>
      </c>
      <c r="D5481" s="4" t="s">
        <v>13</v>
      </c>
    </row>
    <row r="5482" spans="1:9">
      <c r="A5482" t="n">
        <v>53341</v>
      </c>
      <c r="B5482" s="59" t="n">
        <v>21</v>
      </c>
      <c r="C5482" s="7" t="n">
        <v>0</v>
      </c>
      <c r="D5482" s="7" t="n">
        <v>3</v>
      </c>
    </row>
    <row r="5483" spans="1:9">
      <c r="A5483" t="s">
        <v>4</v>
      </c>
      <c r="B5483" s="4" t="s">
        <v>5</v>
      </c>
      <c r="C5483" s="4" t="s">
        <v>10</v>
      </c>
    </row>
    <row r="5484" spans="1:9">
      <c r="A5484" t="n">
        <v>53345</v>
      </c>
      <c r="B5484" s="10" t="n">
        <v>12</v>
      </c>
      <c r="C5484" s="7" t="n">
        <v>8</v>
      </c>
    </row>
    <row r="5485" spans="1:9">
      <c r="A5485" t="s">
        <v>4</v>
      </c>
      <c r="B5485" s="4" t="s">
        <v>5</v>
      </c>
      <c r="C5485" s="4" t="s">
        <v>10</v>
      </c>
      <c r="D5485" s="4" t="s">
        <v>13</v>
      </c>
    </row>
    <row r="5486" spans="1:9">
      <c r="A5486" t="n">
        <v>53348</v>
      </c>
      <c r="B5486" s="59" t="n">
        <v>21</v>
      </c>
      <c r="C5486" s="7" t="n">
        <v>0</v>
      </c>
      <c r="D5486" s="7" t="n">
        <v>3</v>
      </c>
    </row>
    <row r="5487" spans="1:9">
      <c r="A5487" t="s">
        <v>4</v>
      </c>
      <c r="B5487" s="4" t="s">
        <v>5</v>
      </c>
      <c r="C5487" s="4" t="s">
        <v>10</v>
      </c>
      <c r="D5487" s="4" t="s">
        <v>13</v>
      </c>
      <c r="E5487" s="4" t="s">
        <v>13</v>
      </c>
      <c r="F5487" s="4" t="s">
        <v>6</v>
      </c>
    </row>
    <row r="5488" spans="1:9">
      <c r="A5488" t="n">
        <v>53352</v>
      </c>
      <c r="B5488" s="18" t="n">
        <v>20</v>
      </c>
      <c r="C5488" s="7" t="n">
        <v>1560</v>
      </c>
      <c r="D5488" s="7" t="n">
        <v>2</v>
      </c>
      <c r="E5488" s="7" t="n">
        <v>11</v>
      </c>
      <c r="F5488" s="7" t="s">
        <v>520</v>
      </c>
    </row>
    <row r="5489" spans="1:7">
      <c r="A5489" t="s">
        <v>4</v>
      </c>
      <c r="B5489" s="4" t="s">
        <v>5</v>
      </c>
      <c r="C5489" s="4" t="s">
        <v>10</v>
      </c>
      <c r="D5489" s="4" t="s">
        <v>13</v>
      </c>
      <c r="E5489" s="4" t="s">
        <v>13</v>
      </c>
      <c r="F5489" s="4" t="s">
        <v>6</v>
      </c>
    </row>
    <row r="5490" spans="1:7">
      <c r="A5490" t="n">
        <v>53387</v>
      </c>
      <c r="B5490" s="18" t="n">
        <v>20</v>
      </c>
      <c r="C5490" s="7" t="n">
        <v>1561</v>
      </c>
      <c r="D5490" s="7" t="n">
        <v>2</v>
      </c>
      <c r="E5490" s="7" t="n">
        <v>11</v>
      </c>
      <c r="F5490" s="7" t="s">
        <v>521</v>
      </c>
    </row>
    <row r="5491" spans="1:7">
      <c r="A5491" t="s">
        <v>4</v>
      </c>
      <c r="B5491" s="4" t="s">
        <v>5</v>
      </c>
      <c r="C5491" s="4" t="s">
        <v>10</v>
      </c>
      <c r="D5491" s="4" t="s">
        <v>13</v>
      </c>
      <c r="E5491" s="4" t="s">
        <v>13</v>
      </c>
      <c r="F5491" s="4" t="s">
        <v>6</v>
      </c>
    </row>
    <row r="5492" spans="1:7">
      <c r="A5492" t="n">
        <v>53422</v>
      </c>
      <c r="B5492" s="18" t="n">
        <v>20</v>
      </c>
      <c r="C5492" s="7" t="n">
        <v>1562</v>
      </c>
      <c r="D5492" s="7" t="n">
        <v>2</v>
      </c>
      <c r="E5492" s="7" t="n">
        <v>11</v>
      </c>
      <c r="F5492" s="7" t="s">
        <v>522</v>
      </c>
    </row>
    <row r="5493" spans="1:7">
      <c r="A5493" t="s">
        <v>4</v>
      </c>
      <c r="B5493" s="4" t="s">
        <v>5</v>
      </c>
      <c r="C5493" s="4" t="s">
        <v>10</v>
      </c>
      <c r="D5493" s="4" t="s">
        <v>13</v>
      </c>
      <c r="E5493" s="4" t="s">
        <v>13</v>
      </c>
      <c r="F5493" s="4" t="s">
        <v>6</v>
      </c>
    </row>
    <row r="5494" spans="1:7">
      <c r="A5494" t="n">
        <v>53457</v>
      </c>
      <c r="B5494" s="18" t="n">
        <v>20</v>
      </c>
      <c r="C5494" s="7" t="n">
        <v>1563</v>
      </c>
      <c r="D5494" s="7" t="n">
        <v>2</v>
      </c>
      <c r="E5494" s="7" t="n">
        <v>11</v>
      </c>
      <c r="F5494" s="7" t="s">
        <v>523</v>
      </c>
    </row>
    <row r="5495" spans="1:7">
      <c r="A5495" t="s">
        <v>4</v>
      </c>
      <c r="B5495" s="4" t="s">
        <v>5</v>
      </c>
      <c r="C5495" s="4" t="s">
        <v>10</v>
      </c>
      <c r="D5495" s="4" t="s">
        <v>13</v>
      </c>
      <c r="E5495" s="4" t="s">
        <v>13</v>
      </c>
      <c r="F5495" s="4" t="s">
        <v>6</v>
      </c>
    </row>
    <row r="5496" spans="1:7">
      <c r="A5496" t="n">
        <v>53492</v>
      </c>
      <c r="B5496" s="18" t="n">
        <v>20</v>
      </c>
      <c r="C5496" s="7" t="n">
        <v>1564</v>
      </c>
      <c r="D5496" s="7" t="n">
        <v>2</v>
      </c>
      <c r="E5496" s="7" t="n">
        <v>11</v>
      </c>
      <c r="F5496" s="7" t="s">
        <v>524</v>
      </c>
    </row>
    <row r="5497" spans="1:7">
      <c r="A5497" t="s">
        <v>4</v>
      </c>
      <c r="B5497" s="4" t="s">
        <v>5</v>
      </c>
      <c r="C5497" s="4" t="s">
        <v>13</v>
      </c>
      <c r="D5497" s="4" t="s">
        <v>10</v>
      </c>
    </row>
    <row r="5498" spans="1:7">
      <c r="A5498" t="n">
        <v>53527</v>
      </c>
      <c r="B5498" s="40" t="n">
        <v>58</v>
      </c>
      <c r="C5498" s="7" t="n">
        <v>255</v>
      </c>
      <c r="D5498" s="7" t="n">
        <v>0</v>
      </c>
    </row>
    <row r="5499" spans="1:7">
      <c r="A5499" t="s">
        <v>4</v>
      </c>
      <c r="B5499" s="4" t="s">
        <v>5</v>
      </c>
      <c r="C5499" s="4" t="s">
        <v>10</v>
      </c>
    </row>
    <row r="5500" spans="1:7">
      <c r="A5500" t="n">
        <v>53531</v>
      </c>
      <c r="B5500" s="43" t="n">
        <v>16</v>
      </c>
      <c r="C5500" s="7" t="n">
        <v>5500</v>
      </c>
    </row>
    <row r="5501" spans="1:7">
      <c r="A5501" t="s">
        <v>4</v>
      </c>
      <c r="B5501" s="4" t="s">
        <v>5</v>
      </c>
      <c r="C5501" s="4" t="s">
        <v>10</v>
      </c>
    </row>
    <row r="5502" spans="1:7">
      <c r="A5502" t="n">
        <v>53534</v>
      </c>
      <c r="B5502" s="10" t="n">
        <v>12</v>
      </c>
      <c r="C5502" s="7" t="n">
        <v>9</v>
      </c>
    </row>
    <row r="5503" spans="1:7">
      <c r="A5503" t="s">
        <v>4</v>
      </c>
      <c r="B5503" s="4" t="s">
        <v>5</v>
      </c>
      <c r="C5503" s="4" t="s">
        <v>13</v>
      </c>
      <c r="D5503" s="4" t="s">
        <v>13</v>
      </c>
      <c r="E5503" s="4" t="s">
        <v>13</v>
      </c>
      <c r="F5503" s="4" t="s">
        <v>13</v>
      </c>
    </row>
    <row r="5504" spans="1:7">
      <c r="A5504" t="n">
        <v>53537</v>
      </c>
      <c r="B5504" s="9" t="n">
        <v>14</v>
      </c>
      <c r="C5504" s="7" t="n">
        <v>0</v>
      </c>
      <c r="D5504" s="7" t="n">
        <v>1</v>
      </c>
      <c r="E5504" s="7" t="n">
        <v>0</v>
      </c>
      <c r="F5504" s="7" t="n">
        <v>0</v>
      </c>
    </row>
    <row r="5505" spans="1:6">
      <c r="A5505" t="s">
        <v>4</v>
      </c>
      <c r="B5505" s="4" t="s">
        <v>5</v>
      </c>
      <c r="C5505" s="4" t="s">
        <v>13</v>
      </c>
      <c r="D5505" s="4" t="s">
        <v>10</v>
      </c>
      <c r="E5505" s="4" t="s">
        <v>6</v>
      </c>
    </row>
    <row r="5506" spans="1:6">
      <c r="A5506" t="n">
        <v>53542</v>
      </c>
      <c r="B5506" s="42" t="n">
        <v>51</v>
      </c>
      <c r="C5506" s="7" t="n">
        <v>4</v>
      </c>
      <c r="D5506" s="7" t="n">
        <v>1620</v>
      </c>
      <c r="E5506" s="7" t="s">
        <v>458</v>
      </c>
    </row>
    <row r="5507" spans="1:6">
      <c r="A5507" t="s">
        <v>4</v>
      </c>
      <c r="B5507" s="4" t="s">
        <v>5</v>
      </c>
      <c r="C5507" s="4" t="s">
        <v>10</v>
      </c>
    </row>
    <row r="5508" spans="1:6">
      <c r="A5508" t="n">
        <v>53555</v>
      </c>
      <c r="B5508" s="43" t="n">
        <v>16</v>
      </c>
      <c r="C5508" s="7" t="n">
        <v>0</v>
      </c>
    </row>
    <row r="5509" spans="1:6">
      <c r="A5509" t="s">
        <v>4</v>
      </c>
      <c r="B5509" s="4" t="s">
        <v>5</v>
      </c>
      <c r="C5509" s="4" t="s">
        <v>10</v>
      </c>
      <c r="D5509" s="4" t="s">
        <v>104</v>
      </c>
      <c r="E5509" s="4" t="s">
        <v>13</v>
      </c>
      <c r="F5509" s="4" t="s">
        <v>13</v>
      </c>
    </row>
    <row r="5510" spans="1:6">
      <c r="A5510" t="n">
        <v>53558</v>
      </c>
      <c r="B5510" s="44" t="n">
        <v>26</v>
      </c>
      <c r="C5510" s="7" t="n">
        <v>1620</v>
      </c>
      <c r="D5510" s="7" t="s">
        <v>525</v>
      </c>
      <c r="E5510" s="7" t="n">
        <v>2</v>
      </c>
      <c r="F5510" s="7" t="n">
        <v>0</v>
      </c>
    </row>
    <row r="5511" spans="1:6">
      <c r="A5511" t="s">
        <v>4</v>
      </c>
      <c r="B5511" s="4" t="s">
        <v>5</v>
      </c>
    </row>
    <row r="5512" spans="1:6">
      <c r="A5512" t="n">
        <v>53601</v>
      </c>
      <c r="B5512" s="38" t="n">
        <v>28</v>
      </c>
    </row>
    <row r="5513" spans="1:6">
      <c r="A5513" t="s">
        <v>4</v>
      </c>
      <c r="B5513" s="4" t="s">
        <v>5</v>
      </c>
      <c r="C5513" s="4" t="s">
        <v>9</v>
      </c>
    </row>
    <row r="5514" spans="1:6">
      <c r="A5514" t="n">
        <v>53602</v>
      </c>
      <c r="B5514" s="45" t="n">
        <v>15</v>
      </c>
      <c r="C5514" s="7" t="n">
        <v>256</v>
      </c>
    </row>
    <row r="5515" spans="1:6">
      <c r="A5515" t="s">
        <v>4</v>
      </c>
      <c r="B5515" s="4" t="s">
        <v>5</v>
      </c>
      <c r="C5515" s="4" t="s">
        <v>13</v>
      </c>
      <c r="D5515" s="4" t="s">
        <v>10</v>
      </c>
      <c r="E5515" s="4" t="s">
        <v>6</v>
      </c>
    </row>
    <row r="5516" spans="1:6">
      <c r="A5516" t="n">
        <v>53607</v>
      </c>
      <c r="B5516" s="42" t="n">
        <v>51</v>
      </c>
      <c r="C5516" s="7" t="n">
        <v>4</v>
      </c>
      <c r="D5516" s="7" t="n">
        <v>5300</v>
      </c>
      <c r="E5516" s="7" t="s">
        <v>526</v>
      </c>
    </row>
    <row r="5517" spans="1:6">
      <c r="A5517" t="s">
        <v>4</v>
      </c>
      <c r="B5517" s="4" t="s">
        <v>5</v>
      </c>
      <c r="C5517" s="4" t="s">
        <v>10</v>
      </c>
    </row>
    <row r="5518" spans="1:6">
      <c r="A5518" t="n">
        <v>53621</v>
      </c>
      <c r="B5518" s="43" t="n">
        <v>16</v>
      </c>
      <c r="C5518" s="7" t="n">
        <v>0</v>
      </c>
    </row>
    <row r="5519" spans="1:6">
      <c r="A5519" t="s">
        <v>4</v>
      </c>
      <c r="B5519" s="4" t="s">
        <v>5</v>
      </c>
      <c r="C5519" s="4" t="s">
        <v>10</v>
      </c>
      <c r="D5519" s="4" t="s">
        <v>104</v>
      </c>
      <c r="E5519" s="4" t="s">
        <v>13</v>
      </c>
      <c r="F5519" s="4" t="s">
        <v>13</v>
      </c>
    </row>
    <row r="5520" spans="1:6">
      <c r="A5520" t="n">
        <v>53624</v>
      </c>
      <c r="B5520" s="44" t="n">
        <v>26</v>
      </c>
      <c r="C5520" s="7" t="n">
        <v>5300</v>
      </c>
      <c r="D5520" s="7" t="s">
        <v>527</v>
      </c>
      <c r="E5520" s="7" t="n">
        <v>2</v>
      </c>
      <c r="F5520" s="7" t="n">
        <v>0</v>
      </c>
    </row>
    <row r="5521" spans="1:6">
      <c r="A5521" t="s">
        <v>4</v>
      </c>
      <c r="B5521" s="4" t="s">
        <v>5</v>
      </c>
    </row>
    <row r="5522" spans="1:6">
      <c r="A5522" t="n">
        <v>53736</v>
      </c>
      <c r="B5522" s="38" t="n">
        <v>28</v>
      </c>
    </row>
    <row r="5523" spans="1:6">
      <c r="A5523" t="s">
        <v>4</v>
      </c>
      <c r="B5523" s="4" t="s">
        <v>5</v>
      </c>
      <c r="C5523" s="4" t="s">
        <v>10</v>
      </c>
      <c r="D5523" s="4" t="s">
        <v>10</v>
      </c>
      <c r="E5523" s="4" t="s">
        <v>10</v>
      </c>
    </row>
    <row r="5524" spans="1:6">
      <c r="A5524" t="n">
        <v>53737</v>
      </c>
      <c r="B5524" s="66" t="n">
        <v>61</v>
      </c>
      <c r="C5524" s="7" t="n">
        <v>5300</v>
      </c>
      <c r="D5524" s="7" t="n">
        <v>7007</v>
      </c>
      <c r="E5524" s="7" t="n">
        <v>1000</v>
      </c>
    </row>
    <row r="5525" spans="1:6">
      <c r="A5525" t="s">
        <v>4</v>
      </c>
      <c r="B5525" s="4" t="s">
        <v>5</v>
      </c>
      <c r="C5525" s="4" t="s">
        <v>10</v>
      </c>
    </row>
    <row r="5526" spans="1:6">
      <c r="A5526" t="n">
        <v>53744</v>
      </c>
      <c r="B5526" s="43" t="n">
        <v>16</v>
      </c>
      <c r="C5526" s="7" t="n">
        <v>300</v>
      </c>
    </row>
    <row r="5527" spans="1:6">
      <c r="A5527" t="s">
        <v>4</v>
      </c>
      <c r="B5527" s="4" t="s">
        <v>5</v>
      </c>
      <c r="C5527" s="4" t="s">
        <v>13</v>
      </c>
      <c r="D5527" s="4" t="s">
        <v>10</v>
      </c>
      <c r="E5527" s="4" t="s">
        <v>6</v>
      </c>
    </row>
    <row r="5528" spans="1:6">
      <c r="A5528" t="n">
        <v>53747</v>
      </c>
      <c r="B5528" s="42" t="n">
        <v>51</v>
      </c>
      <c r="C5528" s="7" t="n">
        <v>4</v>
      </c>
      <c r="D5528" s="7" t="n">
        <v>5300</v>
      </c>
      <c r="E5528" s="7" t="s">
        <v>528</v>
      </c>
    </row>
    <row r="5529" spans="1:6">
      <c r="A5529" t="s">
        <v>4</v>
      </c>
      <c r="B5529" s="4" t="s">
        <v>5</v>
      </c>
      <c r="C5529" s="4" t="s">
        <v>10</v>
      </c>
    </row>
    <row r="5530" spans="1:6">
      <c r="A5530" t="n">
        <v>53761</v>
      </c>
      <c r="B5530" s="43" t="n">
        <v>16</v>
      </c>
      <c r="C5530" s="7" t="n">
        <v>0</v>
      </c>
    </row>
    <row r="5531" spans="1:6">
      <c r="A5531" t="s">
        <v>4</v>
      </c>
      <c r="B5531" s="4" t="s">
        <v>5</v>
      </c>
      <c r="C5531" s="4" t="s">
        <v>10</v>
      </c>
      <c r="D5531" s="4" t="s">
        <v>104</v>
      </c>
      <c r="E5531" s="4" t="s">
        <v>13</v>
      </c>
      <c r="F5531" s="4" t="s">
        <v>13</v>
      </c>
    </row>
    <row r="5532" spans="1:6">
      <c r="A5532" t="n">
        <v>53764</v>
      </c>
      <c r="B5532" s="44" t="n">
        <v>26</v>
      </c>
      <c r="C5532" s="7" t="n">
        <v>5300</v>
      </c>
      <c r="D5532" s="7" t="s">
        <v>529</v>
      </c>
      <c r="E5532" s="7" t="n">
        <v>2</v>
      </c>
      <c r="F5532" s="7" t="n">
        <v>0</v>
      </c>
    </row>
    <row r="5533" spans="1:6">
      <c r="A5533" t="s">
        <v>4</v>
      </c>
      <c r="B5533" s="4" t="s">
        <v>5</v>
      </c>
    </row>
    <row r="5534" spans="1:6">
      <c r="A5534" t="n">
        <v>53794</v>
      </c>
      <c r="B5534" s="38" t="n">
        <v>28</v>
      </c>
    </row>
    <row r="5535" spans="1:6">
      <c r="A5535" t="s">
        <v>4</v>
      </c>
      <c r="B5535" s="4" t="s">
        <v>5</v>
      </c>
      <c r="C5535" s="4" t="s">
        <v>13</v>
      </c>
      <c r="D5535" s="4" t="s">
        <v>10</v>
      </c>
      <c r="E5535" s="4" t="s">
        <v>6</v>
      </c>
    </row>
    <row r="5536" spans="1:6">
      <c r="A5536" t="n">
        <v>53795</v>
      </c>
      <c r="B5536" s="42" t="n">
        <v>51</v>
      </c>
      <c r="C5536" s="7" t="n">
        <v>4</v>
      </c>
      <c r="D5536" s="7" t="n">
        <v>7007</v>
      </c>
      <c r="E5536" s="7" t="s">
        <v>530</v>
      </c>
    </row>
    <row r="5537" spans="1:6">
      <c r="A5537" t="s">
        <v>4</v>
      </c>
      <c r="B5537" s="4" t="s">
        <v>5</v>
      </c>
      <c r="C5537" s="4" t="s">
        <v>10</v>
      </c>
    </row>
    <row r="5538" spans="1:6">
      <c r="A5538" t="n">
        <v>53809</v>
      </c>
      <c r="B5538" s="43" t="n">
        <v>16</v>
      </c>
      <c r="C5538" s="7" t="n">
        <v>0</v>
      </c>
    </row>
    <row r="5539" spans="1:6">
      <c r="A5539" t="s">
        <v>4</v>
      </c>
      <c r="B5539" s="4" t="s">
        <v>5</v>
      </c>
      <c r="C5539" s="4" t="s">
        <v>10</v>
      </c>
      <c r="D5539" s="4" t="s">
        <v>104</v>
      </c>
      <c r="E5539" s="4" t="s">
        <v>13</v>
      </c>
      <c r="F5539" s="4" t="s">
        <v>13</v>
      </c>
      <c r="G5539" s="4" t="s">
        <v>104</v>
      </c>
      <c r="H5539" s="4" t="s">
        <v>13</v>
      </c>
      <c r="I5539" s="4" t="s">
        <v>13</v>
      </c>
      <c r="J5539" s="4" t="s">
        <v>104</v>
      </c>
      <c r="K5539" s="4" t="s">
        <v>13</v>
      </c>
      <c r="L5539" s="4" t="s">
        <v>13</v>
      </c>
    </row>
    <row r="5540" spans="1:6">
      <c r="A5540" t="n">
        <v>53812</v>
      </c>
      <c r="B5540" s="44" t="n">
        <v>26</v>
      </c>
      <c r="C5540" s="7" t="n">
        <v>7007</v>
      </c>
      <c r="D5540" s="7" t="s">
        <v>531</v>
      </c>
      <c r="E5540" s="7" t="n">
        <v>2</v>
      </c>
      <c r="F5540" s="7" t="n">
        <v>3</v>
      </c>
      <c r="G5540" s="7" t="s">
        <v>532</v>
      </c>
      <c r="H5540" s="7" t="n">
        <v>2</v>
      </c>
      <c r="I5540" s="7" t="n">
        <v>3</v>
      </c>
      <c r="J5540" s="7" t="s">
        <v>533</v>
      </c>
      <c r="K5540" s="7" t="n">
        <v>2</v>
      </c>
      <c r="L5540" s="7" t="n">
        <v>0</v>
      </c>
    </row>
    <row r="5541" spans="1:6">
      <c r="A5541" t="s">
        <v>4</v>
      </c>
      <c r="B5541" s="4" t="s">
        <v>5</v>
      </c>
    </row>
    <row r="5542" spans="1:6">
      <c r="A5542" t="n">
        <v>54014</v>
      </c>
      <c r="B5542" s="38" t="n">
        <v>28</v>
      </c>
    </row>
    <row r="5543" spans="1:6">
      <c r="A5543" t="s">
        <v>4</v>
      </c>
      <c r="B5543" s="4" t="s">
        <v>5</v>
      </c>
      <c r="C5543" s="4" t="s">
        <v>10</v>
      </c>
      <c r="D5543" s="4" t="s">
        <v>13</v>
      </c>
    </row>
    <row r="5544" spans="1:6">
      <c r="A5544" t="n">
        <v>54015</v>
      </c>
      <c r="B5544" s="46" t="n">
        <v>89</v>
      </c>
      <c r="C5544" s="7" t="n">
        <v>65533</v>
      </c>
      <c r="D5544" s="7" t="n">
        <v>1</v>
      </c>
    </row>
    <row r="5545" spans="1:6">
      <c r="A5545" t="s">
        <v>4</v>
      </c>
      <c r="B5545" s="4" t="s">
        <v>5</v>
      </c>
      <c r="C5545" s="4" t="s">
        <v>13</v>
      </c>
      <c r="D5545" s="4" t="s">
        <v>10</v>
      </c>
      <c r="E5545" s="4" t="s">
        <v>10</v>
      </c>
    </row>
    <row r="5546" spans="1:6">
      <c r="A5546" t="n">
        <v>54019</v>
      </c>
      <c r="B5546" s="17" t="n">
        <v>50</v>
      </c>
      <c r="C5546" s="7" t="n">
        <v>1</v>
      </c>
      <c r="D5546" s="7" t="n">
        <v>15110</v>
      </c>
      <c r="E5546" s="7" t="n">
        <v>1000</v>
      </c>
    </row>
    <row r="5547" spans="1:6">
      <c r="A5547" t="s">
        <v>4</v>
      </c>
      <c r="B5547" s="4" t="s">
        <v>5</v>
      </c>
      <c r="C5547" s="4" t="s">
        <v>13</v>
      </c>
      <c r="D5547" s="4" t="s">
        <v>10</v>
      </c>
      <c r="E5547" s="4" t="s">
        <v>10</v>
      </c>
    </row>
    <row r="5548" spans="1:6">
      <c r="A5548" t="n">
        <v>54025</v>
      </c>
      <c r="B5548" s="17" t="n">
        <v>50</v>
      </c>
      <c r="C5548" s="7" t="n">
        <v>1</v>
      </c>
      <c r="D5548" s="7" t="n">
        <v>8100</v>
      </c>
      <c r="E5548" s="7" t="n">
        <v>1000</v>
      </c>
    </row>
    <row r="5549" spans="1:6">
      <c r="A5549" t="s">
        <v>4</v>
      </c>
      <c r="B5549" s="4" t="s">
        <v>5</v>
      </c>
      <c r="C5549" s="4" t="s">
        <v>13</v>
      </c>
      <c r="D5549" s="4" t="s">
        <v>10</v>
      </c>
      <c r="E5549" s="4" t="s">
        <v>27</v>
      </c>
    </row>
    <row r="5550" spans="1:6">
      <c r="A5550" t="n">
        <v>54031</v>
      </c>
      <c r="B5550" s="40" t="n">
        <v>58</v>
      </c>
      <c r="C5550" s="7" t="n">
        <v>101</v>
      </c>
      <c r="D5550" s="7" t="n">
        <v>300</v>
      </c>
      <c r="E5550" s="7" t="n">
        <v>1</v>
      </c>
    </row>
    <row r="5551" spans="1:6">
      <c r="A5551" t="s">
        <v>4</v>
      </c>
      <c r="B5551" s="4" t="s">
        <v>5</v>
      </c>
      <c r="C5551" s="4" t="s">
        <v>13</v>
      </c>
      <c r="D5551" s="4" t="s">
        <v>10</v>
      </c>
    </row>
    <row r="5552" spans="1:6">
      <c r="A5552" t="n">
        <v>54039</v>
      </c>
      <c r="B5552" s="40" t="n">
        <v>58</v>
      </c>
      <c r="C5552" s="7" t="n">
        <v>254</v>
      </c>
      <c r="D5552" s="7" t="n">
        <v>0</v>
      </c>
    </row>
    <row r="5553" spans="1:12">
      <c r="A5553" t="s">
        <v>4</v>
      </c>
      <c r="B5553" s="4" t="s">
        <v>5</v>
      </c>
      <c r="C5553" s="4" t="s">
        <v>13</v>
      </c>
      <c r="D5553" s="4" t="s">
        <v>10</v>
      </c>
      <c r="E5553" s="4" t="s">
        <v>10</v>
      </c>
      <c r="F5553" s="4" t="s">
        <v>9</v>
      </c>
    </row>
    <row r="5554" spans="1:12">
      <c r="A5554" t="n">
        <v>54043</v>
      </c>
      <c r="B5554" s="73" t="n">
        <v>84</v>
      </c>
      <c r="C5554" s="7" t="n">
        <v>1</v>
      </c>
      <c r="D5554" s="7" t="n">
        <v>0</v>
      </c>
      <c r="E5554" s="7" t="n">
        <v>0</v>
      </c>
      <c r="F5554" s="7" t="n">
        <v>0</v>
      </c>
    </row>
    <row r="5555" spans="1:12">
      <c r="A5555" t="s">
        <v>4</v>
      </c>
      <c r="B5555" s="4" t="s">
        <v>5</v>
      </c>
      <c r="C5555" s="4" t="s">
        <v>13</v>
      </c>
      <c r="D5555" s="4" t="s">
        <v>13</v>
      </c>
      <c r="E5555" s="4" t="s">
        <v>27</v>
      </c>
      <c r="F5555" s="4" t="s">
        <v>27</v>
      </c>
      <c r="G5555" s="4" t="s">
        <v>27</v>
      </c>
      <c r="H5555" s="4" t="s">
        <v>10</v>
      </c>
    </row>
    <row r="5556" spans="1:12">
      <c r="A5556" t="n">
        <v>54053</v>
      </c>
      <c r="B5556" s="34" t="n">
        <v>45</v>
      </c>
      <c r="C5556" s="7" t="n">
        <v>2</v>
      </c>
      <c r="D5556" s="7" t="n">
        <v>3</v>
      </c>
      <c r="E5556" s="7" t="n">
        <v>-160.789993286133</v>
      </c>
      <c r="F5556" s="7" t="n">
        <v>7.57999992370605</v>
      </c>
      <c r="G5556" s="7" t="n">
        <v>243.970001220703</v>
      </c>
      <c r="H5556" s="7" t="n">
        <v>0</v>
      </c>
    </row>
    <row r="5557" spans="1:12">
      <c r="A5557" t="s">
        <v>4</v>
      </c>
      <c r="B5557" s="4" t="s">
        <v>5</v>
      </c>
      <c r="C5557" s="4" t="s">
        <v>13</v>
      </c>
      <c r="D5557" s="4" t="s">
        <v>13</v>
      </c>
      <c r="E5557" s="4" t="s">
        <v>27</v>
      </c>
      <c r="F5557" s="4" t="s">
        <v>27</v>
      </c>
      <c r="G5557" s="4" t="s">
        <v>27</v>
      </c>
      <c r="H5557" s="4" t="s">
        <v>10</v>
      </c>
      <c r="I5557" s="4" t="s">
        <v>13</v>
      </c>
    </row>
    <row r="5558" spans="1:12">
      <c r="A5558" t="n">
        <v>54070</v>
      </c>
      <c r="B5558" s="34" t="n">
        <v>45</v>
      </c>
      <c r="C5558" s="7" t="n">
        <v>4</v>
      </c>
      <c r="D5558" s="7" t="n">
        <v>3</v>
      </c>
      <c r="E5558" s="7" t="n">
        <v>353.910003662109</v>
      </c>
      <c r="F5558" s="7" t="n">
        <v>112.150001525879</v>
      </c>
      <c r="G5558" s="7" t="n">
        <v>0</v>
      </c>
      <c r="H5558" s="7" t="n">
        <v>0</v>
      </c>
      <c r="I5558" s="7" t="n">
        <v>1</v>
      </c>
    </row>
    <row r="5559" spans="1:12">
      <c r="A5559" t="s">
        <v>4</v>
      </c>
      <c r="B5559" s="4" t="s">
        <v>5</v>
      </c>
      <c r="C5559" s="4" t="s">
        <v>13</v>
      </c>
      <c r="D5559" s="4" t="s">
        <v>13</v>
      </c>
      <c r="E5559" s="4" t="s">
        <v>27</v>
      </c>
      <c r="F5559" s="4" t="s">
        <v>10</v>
      </c>
    </row>
    <row r="5560" spans="1:12">
      <c r="A5560" t="n">
        <v>54088</v>
      </c>
      <c r="B5560" s="34" t="n">
        <v>45</v>
      </c>
      <c r="C5560" s="7" t="n">
        <v>5</v>
      </c>
      <c r="D5560" s="7" t="n">
        <v>3</v>
      </c>
      <c r="E5560" s="7" t="n">
        <v>1.70000004768372</v>
      </c>
      <c r="F5560" s="7" t="n">
        <v>0</v>
      </c>
    </row>
    <row r="5561" spans="1:12">
      <c r="A5561" t="s">
        <v>4</v>
      </c>
      <c r="B5561" s="4" t="s">
        <v>5</v>
      </c>
      <c r="C5561" s="4" t="s">
        <v>13</v>
      </c>
      <c r="D5561" s="4" t="s">
        <v>13</v>
      </c>
      <c r="E5561" s="4" t="s">
        <v>27</v>
      </c>
      <c r="F5561" s="4" t="s">
        <v>10</v>
      </c>
    </row>
    <row r="5562" spans="1:12">
      <c r="A5562" t="n">
        <v>54097</v>
      </c>
      <c r="B5562" s="34" t="n">
        <v>45</v>
      </c>
      <c r="C5562" s="7" t="n">
        <v>11</v>
      </c>
      <c r="D5562" s="7" t="n">
        <v>3</v>
      </c>
      <c r="E5562" s="7" t="n">
        <v>36.7000007629395</v>
      </c>
      <c r="F5562" s="7" t="n">
        <v>0</v>
      </c>
    </row>
    <row r="5563" spans="1:12">
      <c r="A5563" t="s">
        <v>4</v>
      </c>
      <c r="B5563" s="4" t="s">
        <v>5</v>
      </c>
      <c r="C5563" s="4" t="s">
        <v>13</v>
      </c>
      <c r="D5563" s="4" t="s">
        <v>13</v>
      </c>
      <c r="E5563" s="4" t="s">
        <v>27</v>
      </c>
      <c r="F5563" s="4" t="s">
        <v>27</v>
      </c>
      <c r="G5563" s="4" t="s">
        <v>27</v>
      </c>
      <c r="H5563" s="4" t="s">
        <v>10</v>
      </c>
    </row>
    <row r="5564" spans="1:12">
      <c r="A5564" t="n">
        <v>54106</v>
      </c>
      <c r="B5564" s="34" t="n">
        <v>45</v>
      </c>
      <c r="C5564" s="7" t="n">
        <v>2</v>
      </c>
      <c r="D5564" s="7" t="n">
        <v>3</v>
      </c>
      <c r="E5564" s="7" t="n">
        <v>-160.770004272461</v>
      </c>
      <c r="F5564" s="7" t="n">
        <v>7.48999977111816</v>
      </c>
      <c r="G5564" s="7" t="n">
        <v>244.070007324219</v>
      </c>
      <c r="H5564" s="7" t="n">
        <v>10000</v>
      </c>
    </row>
    <row r="5565" spans="1:12">
      <c r="A5565" t="s">
        <v>4</v>
      </c>
      <c r="B5565" s="4" t="s">
        <v>5</v>
      </c>
      <c r="C5565" s="4" t="s">
        <v>13</v>
      </c>
      <c r="D5565" s="4" t="s">
        <v>13</v>
      </c>
      <c r="E5565" s="4" t="s">
        <v>27</v>
      </c>
      <c r="F5565" s="4" t="s">
        <v>27</v>
      </c>
      <c r="G5565" s="4" t="s">
        <v>27</v>
      </c>
      <c r="H5565" s="4" t="s">
        <v>10</v>
      </c>
      <c r="I5565" s="4" t="s">
        <v>13</v>
      </c>
    </row>
    <row r="5566" spans="1:12">
      <c r="A5566" t="n">
        <v>54123</v>
      </c>
      <c r="B5566" s="34" t="n">
        <v>45</v>
      </c>
      <c r="C5566" s="7" t="n">
        <v>4</v>
      </c>
      <c r="D5566" s="7" t="n">
        <v>3</v>
      </c>
      <c r="E5566" s="7" t="n">
        <v>352.959991455078</v>
      </c>
      <c r="F5566" s="7" t="n">
        <v>105.449996948242</v>
      </c>
      <c r="G5566" s="7" t="n">
        <v>8</v>
      </c>
      <c r="H5566" s="7" t="n">
        <v>10000</v>
      </c>
      <c r="I5566" s="7" t="n">
        <v>1</v>
      </c>
    </row>
    <row r="5567" spans="1:12">
      <c r="A5567" t="s">
        <v>4</v>
      </c>
      <c r="B5567" s="4" t="s">
        <v>5</v>
      </c>
      <c r="C5567" s="4" t="s">
        <v>13</v>
      </c>
      <c r="D5567" s="4" t="s">
        <v>13</v>
      </c>
      <c r="E5567" s="4" t="s">
        <v>27</v>
      </c>
      <c r="F5567" s="4" t="s">
        <v>10</v>
      </c>
    </row>
    <row r="5568" spans="1:12">
      <c r="A5568" t="n">
        <v>54141</v>
      </c>
      <c r="B5568" s="34" t="n">
        <v>45</v>
      </c>
      <c r="C5568" s="7" t="n">
        <v>5</v>
      </c>
      <c r="D5568" s="7" t="n">
        <v>3</v>
      </c>
      <c r="E5568" s="7" t="n">
        <v>1.5</v>
      </c>
      <c r="F5568" s="7" t="n">
        <v>10000</v>
      </c>
    </row>
    <row r="5569" spans="1:9">
      <c r="A5569" t="s">
        <v>4</v>
      </c>
      <c r="B5569" s="4" t="s">
        <v>5</v>
      </c>
      <c r="C5569" s="4" t="s">
        <v>13</v>
      </c>
      <c r="D5569" s="4" t="s">
        <v>13</v>
      </c>
      <c r="E5569" s="4" t="s">
        <v>27</v>
      </c>
      <c r="F5569" s="4" t="s">
        <v>10</v>
      </c>
    </row>
    <row r="5570" spans="1:9">
      <c r="A5570" t="n">
        <v>54150</v>
      </c>
      <c r="B5570" s="34" t="n">
        <v>45</v>
      </c>
      <c r="C5570" s="7" t="n">
        <v>11</v>
      </c>
      <c r="D5570" s="7" t="n">
        <v>3</v>
      </c>
      <c r="E5570" s="7" t="n">
        <v>36.7000007629395</v>
      </c>
      <c r="F5570" s="7" t="n">
        <v>10000</v>
      </c>
    </row>
    <row r="5571" spans="1:9">
      <c r="A5571" t="s">
        <v>4</v>
      </c>
      <c r="B5571" s="4" t="s">
        <v>5</v>
      </c>
      <c r="C5571" s="4" t="s">
        <v>13</v>
      </c>
    </row>
    <row r="5572" spans="1:9">
      <c r="A5572" t="n">
        <v>54159</v>
      </c>
      <c r="B5572" s="70" t="n">
        <v>116</v>
      </c>
      <c r="C5572" s="7" t="n">
        <v>1</v>
      </c>
    </row>
    <row r="5573" spans="1:9">
      <c r="A5573" t="s">
        <v>4</v>
      </c>
      <c r="B5573" s="4" t="s">
        <v>5</v>
      </c>
      <c r="C5573" s="4" t="s">
        <v>13</v>
      </c>
      <c r="D5573" s="4" t="s">
        <v>10</v>
      </c>
      <c r="E5573" s="4" t="s">
        <v>10</v>
      </c>
      <c r="F5573" s="4" t="s">
        <v>9</v>
      </c>
    </row>
    <row r="5574" spans="1:9">
      <c r="A5574" t="n">
        <v>54161</v>
      </c>
      <c r="B5574" s="73" t="n">
        <v>84</v>
      </c>
      <c r="C5574" s="7" t="n">
        <v>0</v>
      </c>
      <c r="D5574" s="7" t="n">
        <v>0</v>
      </c>
      <c r="E5574" s="7" t="n">
        <v>0</v>
      </c>
      <c r="F5574" s="7" t="n">
        <v>1045220557</v>
      </c>
    </row>
    <row r="5575" spans="1:9">
      <c r="A5575" t="s">
        <v>4</v>
      </c>
      <c r="B5575" s="4" t="s">
        <v>5</v>
      </c>
      <c r="C5575" s="4" t="s">
        <v>10</v>
      </c>
      <c r="D5575" s="4" t="s">
        <v>27</v>
      </c>
      <c r="E5575" s="4" t="s">
        <v>27</v>
      </c>
      <c r="F5575" s="4" t="s">
        <v>27</v>
      </c>
      <c r="G5575" s="4" t="s">
        <v>27</v>
      </c>
    </row>
    <row r="5576" spans="1:9">
      <c r="A5576" t="n">
        <v>54171</v>
      </c>
      <c r="B5576" s="57" t="n">
        <v>46</v>
      </c>
      <c r="C5576" s="7" t="n">
        <v>1609</v>
      </c>
      <c r="D5576" s="7" t="n">
        <v>-160.929992675781</v>
      </c>
      <c r="E5576" s="7" t="n">
        <v>5.28000020980835</v>
      </c>
      <c r="F5576" s="7" t="n">
        <v>244.410003662109</v>
      </c>
      <c r="G5576" s="7" t="n">
        <v>147.699996948242</v>
      </c>
    </row>
    <row r="5577" spans="1:9">
      <c r="A5577" t="s">
        <v>4</v>
      </c>
      <c r="B5577" s="4" t="s">
        <v>5</v>
      </c>
      <c r="C5577" s="4" t="s">
        <v>10</v>
      </c>
      <c r="D5577" s="4" t="s">
        <v>27</v>
      </c>
      <c r="E5577" s="4" t="s">
        <v>27</v>
      </c>
      <c r="F5577" s="4" t="s">
        <v>27</v>
      </c>
      <c r="G5577" s="4" t="s">
        <v>10</v>
      </c>
      <c r="H5577" s="4" t="s">
        <v>10</v>
      </c>
    </row>
    <row r="5578" spans="1:9">
      <c r="A5578" t="n">
        <v>54190</v>
      </c>
      <c r="B5578" s="68" t="n">
        <v>60</v>
      </c>
      <c r="C5578" s="7" t="n">
        <v>5300</v>
      </c>
      <c r="D5578" s="7" t="n">
        <v>0</v>
      </c>
      <c r="E5578" s="7" t="n">
        <v>0</v>
      </c>
      <c r="F5578" s="7" t="n">
        <v>0</v>
      </c>
      <c r="G5578" s="7" t="n">
        <v>0</v>
      </c>
      <c r="H5578" s="7" t="n">
        <v>1</v>
      </c>
    </row>
    <row r="5579" spans="1:9">
      <c r="A5579" t="s">
        <v>4</v>
      </c>
      <c r="B5579" s="4" t="s">
        <v>5</v>
      </c>
      <c r="C5579" s="4" t="s">
        <v>10</v>
      </c>
      <c r="D5579" s="4" t="s">
        <v>27</v>
      </c>
      <c r="E5579" s="4" t="s">
        <v>27</v>
      </c>
      <c r="F5579" s="4" t="s">
        <v>27</v>
      </c>
      <c r="G5579" s="4" t="s">
        <v>10</v>
      </c>
      <c r="H5579" s="4" t="s">
        <v>10</v>
      </c>
    </row>
    <row r="5580" spans="1:9">
      <c r="A5580" t="n">
        <v>54209</v>
      </c>
      <c r="B5580" s="68" t="n">
        <v>60</v>
      </c>
      <c r="C5580" s="7" t="n">
        <v>5300</v>
      </c>
      <c r="D5580" s="7" t="n">
        <v>0</v>
      </c>
      <c r="E5580" s="7" t="n">
        <v>0</v>
      </c>
      <c r="F5580" s="7" t="n">
        <v>0</v>
      </c>
      <c r="G5580" s="7" t="n">
        <v>0</v>
      </c>
      <c r="H5580" s="7" t="n">
        <v>0</v>
      </c>
    </row>
    <row r="5581" spans="1:9">
      <c r="A5581" t="s">
        <v>4</v>
      </c>
      <c r="B5581" s="4" t="s">
        <v>5</v>
      </c>
      <c r="C5581" s="4" t="s">
        <v>10</v>
      </c>
      <c r="D5581" s="4" t="s">
        <v>10</v>
      </c>
      <c r="E5581" s="4" t="s">
        <v>10</v>
      </c>
    </row>
    <row r="5582" spans="1:9">
      <c r="A5582" t="n">
        <v>54228</v>
      </c>
      <c r="B5582" s="66" t="n">
        <v>61</v>
      </c>
      <c r="C5582" s="7" t="n">
        <v>5300</v>
      </c>
      <c r="D5582" s="7" t="n">
        <v>65533</v>
      </c>
      <c r="E5582" s="7" t="n">
        <v>0</v>
      </c>
    </row>
    <row r="5583" spans="1:9">
      <c r="A5583" t="s">
        <v>4</v>
      </c>
      <c r="B5583" s="4" t="s">
        <v>5</v>
      </c>
      <c r="C5583" s="4" t="s">
        <v>10</v>
      </c>
      <c r="D5583" s="4" t="s">
        <v>27</v>
      </c>
      <c r="E5583" s="4" t="s">
        <v>27</v>
      </c>
      <c r="F5583" s="4" t="s">
        <v>13</v>
      </c>
    </row>
    <row r="5584" spans="1:9">
      <c r="A5584" t="n">
        <v>54235</v>
      </c>
      <c r="B5584" s="75" t="n">
        <v>52</v>
      </c>
      <c r="C5584" s="7" t="n">
        <v>5300</v>
      </c>
      <c r="D5584" s="7" t="n">
        <v>196.399993896484</v>
      </c>
      <c r="E5584" s="7" t="n">
        <v>0</v>
      </c>
      <c r="F5584" s="7" t="n">
        <v>0</v>
      </c>
    </row>
    <row r="5585" spans="1:8">
      <c r="A5585" t="s">
        <v>4</v>
      </c>
      <c r="B5585" s="4" t="s">
        <v>5</v>
      </c>
      <c r="C5585" s="4" t="s">
        <v>10</v>
      </c>
      <c r="D5585" s="4" t="s">
        <v>27</v>
      </c>
      <c r="E5585" s="4" t="s">
        <v>27</v>
      </c>
      <c r="F5585" s="4" t="s">
        <v>13</v>
      </c>
    </row>
    <row r="5586" spans="1:8">
      <c r="A5586" t="n">
        <v>54247</v>
      </c>
      <c r="B5586" s="75" t="n">
        <v>52</v>
      </c>
      <c r="C5586" s="7" t="n">
        <v>1620</v>
      </c>
      <c r="D5586" s="7" t="n">
        <v>41.7999992370605</v>
      </c>
      <c r="E5586" s="7" t="n">
        <v>0</v>
      </c>
      <c r="F5586" s="7" t="n">
        <v>0</v>
      </c>
    </row>
    <row r="5587" spans="1:8">
      <c r="A5587" t="s">
        <v>4</v>
      </c>
      <c r="B5587" s="4" t="s">
        <v>5</v>
      </c>
      <c r="C5587" s="4" t="s">
        <v>10</v>
      </c>
      <c r="D5587" s="4" t="s">
        <v>27</v>
      </c>
      <c r="E5587" s="4" t="s">
        <v>27</v>
      </c>
      <c r="F5587" s="4" t="s">
        <v>13</v>
      </c>
    </row>
    <row r="5588" spans="1:8">
      <c r="A5588" t="n">
        <v>54259</v>
      </c>
      <c r="B5588" s="75" t="n">
        <v>52</v>
      </c>
      <c r="C5588" s="7" t="n">
        <v>1621</v>
      </c>
      <c r="D5588" s="7" t="n">
        <v>205</v>
      </c>
      <c r="E5588" s="7" t="n">
        <v>0</v>
      </c>
      <c r="F5588" s="7" t="n">
        <v>0</v>
      </c>
    </row>
    <row r="5589" spans="1:8">
      <c r="A5589" t="s">
        <v>4</v>
      </c>
      <c r="B5589" s="4" t="s">
        <v>5</v>
      </c>
      <c r="C5589" s="4" t="s">
        <v>10</v>
      </c>
      <c r="D5589" s="4" t="s">
        <v>13</v>
      </c>
      <c r="E5589" s="4" t="s">
        <v>6</v>
      </c>
      <c r="F5589" s="4" t="s">
        <v>27</v>
      </c>
      <c r="G5589" s="4" t="s">
        <v>27</v>
      </c>
      <c r="H5589" s="4" t="s">
        <v>27</v>
      </c>
    </row>
    <row r="5590" spans="1:8">
      <c r="A5590" t="n">
        <v>54271</v>
      </c>
      <c r="B5590" s="64" t="n">
        <v>48</v>
      </c>
      <c r="C5590" s="7" t="n">
        <v>1620</v>
      </c>
      <c r="D5590" s="7" t="n">
        <v>0</v>
      </c>
      <c r="E5590" s="7" t="s">
        <v>534</v>
      </c>
      <c r="F5590" s="7" t="n">
        <v>-1</v>
      </c>
      <c r="G5590" s="7" t="n">
        <v>1</v>
      </c>
      <c r="H5590" s="7" t="n">
        <v>0</v>
      </c>
    </row>
    <row r="5591" spans="1:8">
      <c r="A5591" t="s">
        <v>4</v>
      </c>
      <c r="B5591" s="4" t="s">
        <v>5</v>
      </c>
      <c r="C5591" s="4" t="s">
        <v>10</v>
      </c>
      <c r="D5591" s="4" t="s">
        <v>13</v>
      </c>
      <c r="E5591" s="4" t="s">
        <v>6</v>
      </c>
      <c r="F5591" s="4" t="s">
        <v>27</v>
      </c>
      <c r="G5591" s="4" t="s">
        <v>27</v>
      </c>
      <c r="H5591" s="4" t="s">
        <v>27</v>
      </c>
    </row>
    <row r="5592" spans="1:8">
      <c r="A5592" t="n">
        <v>54303</v>
      </c>
      <c r="B5592" s="64" t="n">
        <v>48</v>
      </c>
      <c r="C5592" s="7" t="n">
        <v>1620</v>
      </c>
      <c r="D5592" s="7" t="n">
        <v>0</v>
      </c>
      <c r="E5592" s="7" t="s">
        <v>447</v>
      </c>
      <c r="F5592" s="7" t="n">
        <v>-1</v>
      </c>
      <c r="G5592" s="7" t="n">
        <v>1</v>
      </c>
      <c r="H5592" s="7" t="n">
        <v>1.40129846432482e-45</v>
      </c>
    </row>
    <row r="5593" spans="1:8">
      <c r="A5593" t="s">
        <v>4</v>
      </c>
      <c r="B5593" s="4" t="s">
        <v>5</v>
      </c>
      <c r="C5593" s="4" t="s">
        <v>10</v>
      </c>
      <c r="D5593" s="4" t="s">
        <v>13</v>
      </c>
      <c r="E5593" s="4" t="s">
        <v>6</v>
      </c>
      <c r="F5593" s="4" t="s">
        <v>27</v>
      </c>
      <c r="G5593" s="4" t="s">
        <v>27</v>
      </c>
      <c r="H5593" s="4" t="s">
        <v>27</v>
      </c>
    </row>
    <row r="5594" spans="1:8">
      <c r="A5594" t="n">
        <v>54331</v>
      </c>
      <c r="B5594" s="64" t="n">
        <v>48</v>
      </c>
      <c r="C5594" s="7" t="n">
        <v>1621</v>
      </c>
      <c r="D5594" s="7" t="n">
        <v>0</v>
      </c>
      <c r="E5594" s="7" t="s">
        <v>535</v>
      </c>
      <c r="F5594" s="7" t="n">
        <v>-1</v>
      </c>
      <c r="G5594" s="7" t="n">
        <v>1</v>
      </c>
      <c r="H5594" s="7" t="n">
        <v>0</v>
      </c>
    </row>
    <row r="5595" spans="1:8">
      <c r="A5595" t="s">
        <v>4</v>
      </c>
      <c r="B5595" s="4" t="s">
        <v>5</v>
      </c>
      <c r="C5595" s="4" t="s">
        <v>10</v>
      </c>
      <c r="D5595" s="4" t="s">
        <v>13</v>
      </c>
      <c r="E5595" s="4" t="s">
        <v>6</v>
      </c>
      <c r="F5595" s="4" t="s">
        <v>27</v>
      </c>
      <c r="G5595" s="4" t="s">
        <v>27</v>
      </c>
      <c r="H5595" s="4" t="s">
        <v>27</v>
      </c>
    </row>
    <row r="5596" spans="1:8">
      <c r="A5596" t="n">
        <v>54363</v>
      </c>
      <c r="B5596" s="64" t="n">
        <v>48</v>
      </c>
      <c r="C5596" s="7" t="n">
        <v>1621</v>
      </c>
      <c r="D5596" s="7" t="n">
        <v>0</v>
      </c>
      <c r="E5596" s="7" t="s">
        <v>447</v>
      </c>
      <c r="F5596" s="7" t="n">
        <v>-1</v>
      </c>
      <c r="G5596" s="7" t="n">
        <v>1</v>
      </c>
      <c r="H5596" s="7" t="n">
        <v>1.40129846432482e-45</v>
      </c>
    </row>
    <row r="5597" spans="1:8">
      <c r="A5597" t="s">
        <v>4</v>
      </c>
      <c r="B5597" s="4" t="s">
        <v>5</v>
      </c>
      <c r="C5597" s="4" t="s">
        <v>13</v>
      </c>
      <c r="D5597" s="4" t="s">
        <v>6</v>
      </c>
      <c r="E5597" s="4" t="s">
        <v>10</v>
      </c>
    </row>
    <row r="5598" spans="1:8">
      <c r="A5598" t="n">
        <v>54391</v>
      </c>
      <c r="B5598" s="25" t="n">
        <v>94</v>
      </c>
      <c r="C5598" s="7" t="n">
        <v>0</v>
      </c>
      <c r="D5598" s="7" t="s">
        <v>66</v>
      </c>
      <c r="E5598" s="7" t="n">
        <v>1</v>
      </c>
    </row>
    <row r="5599" spans="1:8">
      <c r="A5599" t="s">
        <v>4</v>
      </c>
      <c r="B5599" s="4" t="s">
        <v>5</v>
      </c>
      <c r="C5599" s="4" t="s">
        <v>13</v>
      </c>
      <c r="D5599" s="4" t="s">
        <v>6</v>
      </c>
      <c r="E5599" s="4" t="s">
        <v>10</v>
      </c>
    </row>
    <row r="5600" spans="1:8">
      <c r="A5600" t="n">
        <v>54408</v>
      </c>
      <c r="B5600" s="25" t="n">
        <v>94</v>
      </c>
      <c r="C5600" s="7" t="n">
        <v>0</v>
      </c>
      <c r="D5600" s="7" t="s">
        <v>66</v>
      </c>
      <c r="E5600" s="7" t="n">
        <v>2</v>
      </c>
    </row>
    <row r="5601" spans="1:8">
      <c r="A5601" t="s">
        <v>4</v>
      </c>
      <c r="B5601" s="4" t="s">
        <v>5</v>
      </c>
      <c r="C5601" s="4" t="s">
        <v>13</v>
      </c>
      <c r="D5601" s="4" t="s">
        <v>6</v>
      </c>
      <c r="E5601" s="4" t="s">
        <v>10</v>
      </c>
    </row>
    <row r="5602" spans="1:8">
      <c r="A5602" t="n">
        <v>54425</v>
      </c>
      <c r="B5602" s="25" t="n">
        <v>94</v>
      </c>
      <c r="C5602" s="7" t="n">
        <v>1</v>
      </c>
      <c r="D5602" s="7" t="s">
        <v>66</v>
      </c>
      <c r="E5602" s="7" t="n">
        <v>4</v>
      </c>
    </row>
    <row r="5603" spans="1:8">
      <c r="A5603" t="s">
        <v>4</v>
      </c>
      <c r="B5603" s="4" t="s">
        <v>5</v>
      </c>
      <c r="C5603" s="4" t="s">
        <v>13</v>
      </c>
      <c r="D5603" s="4" t="s">
        <v>10</v>
      </c>
      <c r="E5603" s="4" t="s">
        <v>6</v>
      </c>
      <c r="F5603" s="4" t="s">
        <v>6</v>
      </c>
      <c r="G5603" s="4" t="s">
        <v>6</v>
      </c>
      <c r="H5603" s="4" t="s">
        <v>6</v>
      </c>
    </row>
    <row r="5604" spans="1:8">
      <c r="A5604" t="n">
        <v>54442</v>
      </c>
      <c r="B5604" s="42" t="n">
        <v>51</v>
      </c>
      <c r="C5604" s="7" t="n">
        <v>3</v>
      </c>
      <c r="D5604" s="7" t="n">
        <v>7007</v>
      </c>
      <c r="E5604" s="7" t="s">
        <v>536</v>
      </c>
      <c r="F5604" s="7" t="s">
        <v>457</v>
      </c>
      <c r="G5604" s="7" t="s">
        <v>117</v>
      </c>
      <c r="H5604" s="7" t="s">
        <v>118</v>
      </c>
    </row>
    <row r="5605" spans="1:8">
      <c r="A5605" t="s">
        <v>4</v>
      </c>
      <c r="B5605" s="4" t="s">
        <v>5</v>
      </c>
      <c r="C5605" s="4" t="s">
        <v>13</v>
      </c>
      <c r="D5605" s="4" t="s">
        <v>10</v>
      </c>
    </row>
    <row r="5606" spans="1:8">
      <c r="A5606" t="n">
        <v>54455</v>
      </c>
      <c r="B5606" s="40" t="n">
        <v>58</v>
      </c>
      <c r="C5606" s="7" t="n">
        <v>255</v>
      </c>
      <c r="D5606" s="7" t="n">
        <v>0</v>
      </c>
    </row>
    <row r="5607" spans="1:8">
      <c r="A5607" t="s">
        <v>4</v>
      </c>
      <c r="B5607" s="4" t="s">
        <v>5</v>
      </c>
      <c r="C5607" s="4" t="s">
        <v>10</v>
      </c>
      <c r="D5607" s="4" t="s">
        <v>13</v>
      </c>
      <c r="E5607" s="4" t="s">
        <v>6</v>
      </c>
      <c r="F5607" s="4" t="s">
        <v>27</v>
      </c>
      <c r="G5607" s="4" t="s">
        <v>27</v>
      </c>
      <c r="H5607" s="4" t="s">
        <v>27</v>
      </c>
    </row>
    <row r="5608" spans="1:8">
      <c r="A5608" t="n">
        <v>54459</v>
      </c>
      <c r="B5608" s="64" t="n">
        <v>48</v>
      </c>
      <c r="C5608" s="7" t="n">
        <v>7007</v>
      </c>
      <c r="D5608" s="7" t="n">
        <v>0</v>
      </c>
      <c r="E5608" s="7" t="s">
        <v>445</v>
      </c>
      <c r="F5608" s="7" t="n">
        <v>-1</v>
      </c>
      <c r="G5608" s="7" t="n">
        <v>1</v>
      </c>
      <c r="H5608" s="7" t="n">
        <v>0</v>
      </c>
    </row>
    <row r="5609" spans="1:8">
      <c r="A5609" t="s">
        <v>4</v>
      </c>
      <c r="B5609" s="4" t="s">
        <v>5</v>
      </c>
      <c r="C5609" s="4" t="s">
        <v>10</v>
      </c>
    </row>
    <row r="5610" spans="1:8">
      <c r="A5610" t="n">
        <v>54485</v>
      </c>
      <c r="B5610" s="43" t="n">
        <v>16</v>
      </c>
      <c r="C5610" s="7" t="n">
        <v>700</v>
      </c>
    </row>
    <row r="5611" spans="1:8">
      <c r="A5611" t="s">
        <v>4</v>
      </c>
      <c r="B5611" s="4" t="s">
        <v>5</v>
      </c>
      <c r="C5611" s="4" t="s">
        <v>13</v>
      </c>
      <c r="D5611" s="4" t="s">
        <v>10</v>
      </c>
      <c r="E5611" s="4" t="s">
        <v>27</v>
      </c>
      <c r="F5611" s="4" t="s">
        <v>10</v>
      </c>
      <c r="G5611" s="4" t="s">
        <v>9</v>
      </c>
      <c r="H5611" s="4" t="s">
        <v>9</v>
      </c>
      <c r="I5611" s="4" t="s">
        <v>10</v>
      </c>
      <c r="J5611" s="4" t="s">
        <v>10</v>
      </c>
      <c r="K5611" s="4" t="s">
        <v>9</v>
      </c>
      <c r="L5611" s="4" t="s">
        <v>9</v>
      </c>
      <c r="M5611" s="4" t="s">
        <v>9</v>
      </c>
      <c r="N5611" s="4" t="s">
        <v>9</v>
      </c>
      <c r="O5611" s="4" t="s">
        <v>6</v>
      </c>
    </row>
    <row r="5612" spans="1:8">
      <c r="A5612" t="n">
        <v>54488</v>
      </c>
      <c r="B5612" s="17" t="n">
        <v>50</v>
      </c>
      <c r="C5612" s="7" t="n">
        <v>0</v>
      </c>
      <c r="D5612" s="7" t="n">
        <v>2003</v>
      </c>
      <c r="E5612" s="7" t="n">
        <v>0.800000011920929</v>
      </c>
      <c r="F5612" s="7" t="n">
        <v>100</v>
      </c>
      <c r="G5612" s="7" t="n">
        <v>0</v>
      </c>
      <c r="H5612" s="7" t="n">
        <v>-1069547520</v>
      </c>
      <c r="I5612" s="7" t="n">
        <v>0</v>
      </c>
      <c r="J5612" s="7" t="n">
        <v>65533</v>
      </c>
      <c r="K5612" s="7" t="n">
        <v>0</v>
      </c>
      <c r="L5612" s="7" t="n">
        <v>0</v>
      </c>
      <c r="M5612" s="7" t="n">
        <v>0</v>
      </c>
      <c r="N5612" s="7" t="n">
        <v>0</v>
      </c>
      <c r="O5612" s="7" t="s">
        <v>21</v>
      </c>
    </row>
    <row r="5613" spans="1:8">
      <c r="A5613" t="s">
        <v>4</v>
      </c>
      <c r="B5613" s="4" t="s">
        <v>5</v>
      </c>
      <c r="C5613" s="4" t="s">
        <v>10</v>
      </c>
    </row>
    <row r="5614" spans="1:8">
      <c r="A5614" t="n">
        <v>54527</v>
      </c>
      <c r="B5614" s="43" t="n">
        <v>16</v>
      </c>
      <c r="C5614" s="7" t="n">
        <v>300</v>
      </c>
    </row>
    <row r="5615" spans="1:8">
      <c r="A5615" t="s">
        <v>4</v>
      </c>
      <c r="B5615" s="4" t="s">
        <v>5</v>
      </c>
      <c r="C5615" s="4" t="s">
        <v>10</v>
      </c>
    </row>
    <row r="5616" spans="1:8">
      <c r="A5616" t="n">
        <v>54530</v>
      </c>
      <c r="B5616" s="10" t="n">
        <v>12</v>
      </c>
      <c r="C5616" s="7" t="n">
        <v>7</v>
      </c>
    </row>
    <row r="5617" spans="1:15">
      <c r="A5617" t="s">
        <v>4</v>
      </c>
      <c r="B5617" s="4" t="s">
        <v>5</v>
      </c>
      <c r="C5617" s="4" t="s">
        <v>10</v>
      </c>
      <c r="D5617" s="4" t="s">
        <v>13</v>
      </c>
    </row>
    <row r="5618" spans="1:15">
      <c r="A5618" t="n">
        <v>54533</v>
      </c>
      <c r="B5618" s="59" t="n">
        <v>21</v>
      </c>
      <c r="C5618" s="7" t="n">
        <v>0</v>
      </c>
      <c r="D5618" s="7" t="n">
        <v>2</v>
      </c>
    </row>
    <row r="5619" spans="1:15">
      <c r="A5619" t="s">
        <v>4</v>
      </c>
      <c r="B5619" s="4" t="s">
        <v>5</v>
      </c>
      <c r="C5619" s="4" t="s">
        <v>13</v>
      </c>
      <c r="D5619" s="4" t="s">
        <v>13</v>
      </c>
      <c r="E5619" s="4" t="s">
        <v>13</v>
      </c>
      <c r="F5619" s="4" t="s">
        <v>13</v>
      </c>
    </row>
    <row r="5620" spans="1:15">
      <c r="A5620" t="n">
        <v>54537</v>
      </c>
      <c r="B5620" s="9" t="n">
        <v>14</v>
      </c>
      <c r="C5620" s="7" t="n">
        <v>0</v>
      </c>
      <c r="D5620" s="7" t="n">
        <v>1</v>
      </c>
      <c r="E5620" s="7" t="n">
        <v>0</v>
      </c>
      <c r="F5620" s="7" t="n">
        <v>0</v>
      </c>
    </row>
    <row r="5621" spans="1:15">
      <c r="A5621" t="s">
        <v>4</v>
      </c>
      <c r="B5621" s="4" t="s">
        <v>5</v>
      </c>
      <c r="C5621" s="4" t="s">
        <v>13</v>
      </c>
      <c r="D5621" s="4" t="s">
        <v>27</v>
      </c>
      <c r="E5621" s="4" t="s">
        <v>27</v>
      </c>
      <c r="F5621" s="4" t="s">
        <v>27</v>
      </c>
    </row>
    <row r="5622" spans="1:15">
      <c r="A5622" t="n">
        <v>54542</v>
      </c>
      <c r="B5622" s="34" t="n">
        <v>45</v>
      </c>
      <c r="C5622" s="7" t="n">
        <v>9</v>
      </c>
      <c r="D5622" s="7" t="n">
        <v>0.00999999977648258</v>
      </c>
      <c r="E5622" s="7" t="n">
        <v>0.00999999977648258</v>
      </c>
      <c r="F5622" s="7" t="n">
        <v>0.5</v>
      </c>
    </row>
    <row r="5623" spans="1:15">
      <c r="A5623" t="s">
        <v>4</v>
      </c>
      <c r="B5623" s="4" t="s">
        <v>5</v>
      </c>
      <c r="C5623" s="4" t="s">
        <v>6</v>
      </c>
      <c r="D5623" s="4" t="s">
        <v>10</v>
      </c>
    </row>
    <row r="5624" spans="1:15">
      <c r="A5624" t="n">
        <v>54556</v>
      </c>
      <c r="B5624" s="77" t="n">
        <v>29</v>
      </c>
      <c r="C5624" s="7" t="s">
        <v>434</v>
      </c>
      <c r="D5624" s="7" t="n">
        <v>65533</v>
      </c>
    </row>
    <row r="5625" spans="1:15">
      <c r="A5625" t="s">
        <v>4</v>
      </c>
      <c r="B5625" s="4" t="s">
        <v>5</v>
      </c>
      <c r="C5625" s="4" t="s">
        <v>13</v>
      </c>
      <c r="D5625" s="4" t="s">
        <v>10</v>
      </c>
      <c r="E5625" s="4" t="s">
        <v>6</v>
      </c>
    </row>
    <row r="5626" spans="1:15">
      <c r="A5626" t="n">
        <v>54584</v>
      </c>
      <c r="B5626" s="42" t="n">
        <v>51</v>
      </c>
      <c r="C5626" s="7" t="n">
        <v>4</v>
      </c>
      <c r="D5626" s="7" t="n">
        <v>7007</v>
      </c>
      <c r="E5626" s="7" t="s">
        <v>504</v>
      </c>
    </row>
    <row r="5627" spans="1:15">
      <c r="A5627" t="s">
        <v>4</v>
      </c>
      <c r="B5627" s="4" t="s">
        <v>5</v>
      </c>
      <c r="C5627" s="4" t="s">
        <v>10</v>
      </c>
    </row>
    <row r="5628" spans="1:15">
      <c r="A5628" t="n">
        <v>54598</v>
      </c>
      <c r="B5628" s="43" t="n">
        <v>16</v>
      </c>
      <c r="C5628" s="7" t="n">
        <v>0</v>
      </c>
    </row>
    <row r="5629" spans="1:15">
      <c r="A5629" t="s">
        <v>4</v>
      </c>
      <c r="B5629" s="4" t="s">
        <v>5</v>
      </c>
      <c r="C5629" s="4" t="s">
        <v>10</v>
      </c>
      <c r="D5629" s="4" t="s">
        <v>104</v>
      </c>
      <c r="E5629" s="4" t="s">
        <v>13</v>
      </c>
      <c r="F5629" s="4" t="s">
        <v>13</v>
      </c>
      <c r="G5629" s="4" t="s">
        <v>104</v>
      </c>
      <c r="H5629" s="4" t="s">
        <v>13</v>
      </c>
      <c r="I5629" s="4" t="s">
        <v>13</v>
      </c>
    </row>
    <row r="5630" spans="1:15">
      <c r="A5630" t="n">
        <v>54601</v>
      </c>
      <c r="B5630" s="44" t="n">
        <v>26</v>
      </c>
      <c r="C5630" s="7" t="n">
        <v>7007</v>
      </c>
      <c r="D5630" s="7" t="s">
        <v>537</v>
      </c>
      <c r="E5630" s="7" t="n">
        <v>2</v>
      </c>
      <c r="F5630" s="7" t="n">
        <v>3</v>
      </c>
      <c r="G5630" s="7" t="s">
        <v>538</v>
      </c>
      <c r="H5630" s="7" t="n">
        <v>2</v>
      </c>
      <c r="I5630" s="7" t="n">
        <v>0</v>
      </c>
    </row>
    <row r="5631" spans="1:15">
      <c r="A5631" t="s">
        <v>4</v>
      </c>
      <c r="B5631" s="4" t="s">
        <v>5</v>
      </c>
    </row>
    <row r="5632" spans="1:15">
      <c r="A5632" t="n">
        <v>54710</v>
      </c>
      <c r="B5632" s="38" t="n">
        <v>28</v>
      </c>
    </row>
    <row r="5633" spans="1:9">
      <c r="A5633" t="s">
        <v>4</v>
      </c>
      <c r="B5633" s="4" t="s">
        <v>5</v>
      </c>
      <c r="C5633" s="4" t="s">
        <v>10</v>
      </c>
      <c r="D5633" s="4" t="s">
        <v>13</v>
      </c>
    </row>
    <row r="5634" spans="1:9">
      <c r="A5634" t="n">
        <v>54711</v>
      </c>
      <c r="B5634" s="46" t="n">
        <v>89</v>
      </c>
      <c r="C5634" s="7" t="n">
        <v>65533</v>
      </c>
      <c r="D5634" s="7" t="n">
        <v>1</v>
      </c>
    </row>
    <row r="5635" spans="1:9">
      <c r="A5635" t="s">
        <v>4</v>
      </c>
      <c r="B5635" s="4" t="s">
        <v>5</v>
      </c>
      <c r="C5635" s="4" t="s">
        <v>9</v>
      </c>
    </row>
    <row r="5636" spans="1:9">
      <c r="A5636" t="n">
        <v>54715</v>
      </c>
      <c r="B5636" s="45" t="n">
        <v>15</v>
      </c>
      <c r="C5636" s="7" t="n">
        <v>256</v>
      </c>
    </row>
    <row r="5637" spans="1:9">
      <c r="A5637" t="s">
        <v>4</v>
      </c>
      <c r="B5637" s="4" t="s">
        <v>5</v>
      </c>
      <c r="C5637" s="4" t="s">
        <v>10</v>
      </c>
      <c r="D5637" s="4" t="s">
        <v>13</v>
      </c>
      <c r="E5637" s="4" t="s">
        <v>6</v>
      </c>
      <c r="F5637" s="4" t="s">
        <v>27</v>
      </c>
      <c r="G5637" s="4" t="s">
        <v>27</v>
      </c>
      <c r="H5637" s="4" t="s">
        <v>27</v>
      </c>
    </row>
    <row r="5638" spans="1:9">
      <c r="A5638" t="n">
        <v>54720</v>
      </c>
      <c r="B5638" s="64" t="n">
        <v>48</v>
      </c>
      <c r="C5638" s="7" t="n">
        <v>5300</v>
      </c>
      <c r="D5638" s="7" t="n">
        <v>0</v>
      </c>
      <c r="E5638" s="7" t="s">
        <v>448</v>
      </c>
      <c r="F5638" s="7" t="n">
        <v>-1</v>
      </c>
      <c r="G5638" s="7" t="n">
        <v>1</v>
      </c>
      <c r="H5638" s="7" t="n">
        <v>0</v>
      </c>
    </row>
    <row r="5639" spans="1:9">
      <c r="A5639" t="s">
        <v>4</v>
      </c>
      <c r="B5639" s="4" t="s">
        <v>5</v>
      </c>
      <c r="C5639" s="4" t="s">
        <v>10</v>
      </c>
    </row>
    <row r="5640" spans="1:9">
      <c r="A5640" t="n">
        <v>54748</v>
      </c>
      <c r="B5640" s="43" t="n">
        <v>16</v>
      </c>
      <c r="C5640" s="7" t="n">
        <v>100</v>
      </c>
    </row>
    <row r="5641" spans="1:9">
      <c r="A5641" t="s">
        <v>4</v>
      </c>
      <c r="B5641" s="4" t="s">
        <v>5</v>
      </c>
      <c r="C5641" s="4" t="s">
        <v>10</v>
      </c>
      <c r="D5641" s="4" t="s">
        <v>13</v>
      </c>
      <c r="E5641" s="4" t="s">
        <v>6</v>
      </c>
      <c r="F5641" s="4" t="s">
        <v>27</v>
      </c>
      <c r="G5641" s="4" t="s">
        <v>27</v>
      </c>
      <c r="H5641" s="4" t="s">
        <v>27</v>
      </c>
    </row>
    <row r="5642" spans="1:9">
      <c r="A5642" t="n">
        <v>54751</v>
      </c>
      <c r="B5642" s="64" t="n">
        <v>48</v>
      </c>
      <c r="C5642" s="7" t="n">
        <v>1620</v>
      </c>
      <c r="D5642" s="7" t="n">
        <v>0</v>
      </c>
      <c r="E5642" s="7" t="s">
        <v>448</v>
      </c>
      <c r="F5642" s="7" t="n">
        <v>-1</v>
      </c>
      <c r="G5642" s="7" t="n">
        <v>1</v>
      </c>
      <c r="H5642" s="7" t="n">
        <v>0</v>
      </c>
    </row>
    <row r="5643" spans="1:9">
      <c r="A5643" t="s">
        <v>4</v>
      </c>
      <c r="B5643" s="4" t="s">
        <v>5</v>
      </c>
      <c r="C5643" s="4" t="s">
        <v>10</v>
      </c>
    </row>
    <row r="5644" spans="1:9">
      <c r="A5644" t="n">
        <v>54779</v>
      </c>
      <c r="B5644" s="43" t="n">
        <v>16</v>
      </c>
      <c r="C5644" s="7" t="n">
        <v>100</v>
      </c>
    </row>
    <row r="5645" spans="1:9">
      <c r="A5645" t="s">
        <v>4</v>
      </c>
      <c r="B5645" s="4" t="s">
        <v>5</v>
      </c>
      <c r="C5645" s="4" t="s">
        <v>10</v>
      </c>
      <c r="D5645" s="4" t="s">
        <v>13</v>
      </c>
      <c r="E5645" s="4" t="s">
        <v>6</v>
      </c>
      <c r="F5645" s="4" t="s">
        <v>27</v>
      </c>
      <c r="G5645" s="4" t="s">
        <v>27</v>
      </c>
      <c r="H5645" s="4" t="s">
        <v>27</v>
      </c>
    </row>
    <row r="5646" spans="1:9">
      <c r="A5646" t="n">
        <v>54782</v>
      </c>
      <c r="B5646" s="64" t="n">
        <v>48</v>
      </c>
      <c r="C5646" s="7" t="n">
        <v>1621</v>
      </c>
      <c r="D5646" s="7" t="n">
        <v>0</v>
      </c>
      <c r="E5646" s="7" t="s">
        <v>448</v>
      </c>
      <c r="F5646" s="7" t="n">
        <v>-1</v>
      </c>
      <c r="G5646" s="7" t="n">
        <v>1</v>
      </c>
      <c r="H5646" s="7" t="n">
        <v>0</v>
      </c>
    </row>
    <row r="5647" spans="1:9">
      <c r="A5647" t="s">
        <v>4</v>
      </c>
      <c r="B5647" s="4" t="s">
        <v>5</v>
      </c>
      <c r="C5647" s="4" t="s">
        <v>13</v>
      </c>
      <c r="D5647" s="4" t="s">
        <v>10</v>
      </c>
      <c r="E5647" s="4" t="s">
        <v>10</v>
      </c>
      <c r="F5647" s="4" t="s">
        <v>13</v>
      </c>
    </row>
    <row r="5648" spans="1:9">
      <c r="A5648" t="n">
        <v>54810</v>
      </c>
      <c r="B5648" s="36" t="n">
        <v>25</v>
      </c>
      <c r="C5648" s="7" t="n">
        <v>1</v>
      </c>
      <c r="D5648" s="7" t="n">
        <v>800</v>
      </c>
      <c r="E5648" s="7" t="n">
        <v>350</v>
      </c>
      <c r="F5648" s="7" t="n">
        <v>5</v>
      </c>
    </row>
    <row r="5649" spans="1:8">
      <c r="A5649" t="s">
        <v>4</v>
      </c>
      <c r="B5649" s="4" t="s">
        <v>5</v>
      </c>
      <c r="C5649" s="4" t="s">
        <v>6</v>
      </c>
      <c r="D5649" s="4" t="s">
        <v>10</v>
      </c>
    </row>
    <row r="5650" spans="1:8">
      <c r="A5650" t="n">
        <v>54817</v>
      </c>
      <c r="B5650" s="77" t="n">
        <v>29</v>
      </c>
      <c r="C5650" s="7" t="s">
        <v>539</v>
      </c>
      <c r="D5650" s="7" t="n">
        <v>65533</v>
      </c>
    </row>
    <row r="5651" spans="1:8">
      <c r="A5651" t="s">
        <v>4</v>
      </c>
      <c r="B5651" s="4" t="s">
        <v>5</v>
      </c>
      <c r="C5651" s="4" t="s">
        <v>13</v>
      </c>
      <c r="D5651" s="4" t="s">
        <v>27</v>
      </c>
      <c r="E5651" s="4" t="s">
        <v>27</v>
      </c>
      <c r="F5651" s="4" t="s">
        <v>27</v>
      </c>
    </row>
    <row r="5652" spans="1:8">
      <c r="A5652" t="n">
        <v>54843</v>
      </c>
      <c r="B5652" s="34" t="n">
        <v>45</v>
      </c>
      <c r="C5652" s="7" t="n">
        <v>9</v>
      </c>
      <c r="D5652" s="7" t="n">
        <v>0.0199999995529652</v>
      </c>
      <c r="E5652" s="7" t="n">
        <v>0.0199999995529652</v>
      </c>
      <c r="F5652" s="7" t="n">
        <v>0.5</v>
      </c>
    </row>
    <row r="5653" spans="1:8">
      <c r="A5653" t="s">
        <v>4</v>
      </c>
      <c r="B5653" s="4" t="s">
        <v>5</v>
      </c>
      <c r="C5653" s="4" t="s">
        <v>13</v>
      </c>
      <c r="D5653" s="4" t="s">
        <v>10</v>
      </c>
      <c r="E5653" s="4" t="s">
        <v>6</v>
      </c>
    </row>
    <row r="5654" spans="1:8">
      <c r="A5654" t="n">
        <v>54857</v>
      </c>
      <c r="B5654" s="42" t="n">
        <v>51</v>
      </c>
      <c r="C5654" s="7" t="n">
        <v>4</v>
      </c>
      <c r="D5654" s="7" t="n">
        <v>1620</v>
      </c>
      <c r="E5654" s="7" t="s">
        <v>458</v>
      </c>
    </row>
    <row r="5655" spans="1:8">
      <c r="A5655" t="s">
        <v>4</v>
      </c>
      <c r="B5655" s="4" t="s">
        <v>5</v>
      </c>
      <c r="C5655" s="4" t="s">
        <v>10</v>
      </c>
    </row>
    <row r="5656" spans="1:8">
      <c r="A5656" t="n">
        <v>54870</v>
      </c>
      <c r="B5656" s="43" t="n">
        <v>16</v>
      </c>
      <c r="C5656" s="7" t="n">
        <v>0</v>
      </c>
    </row>
    <row r="5657" spans="1:8">
      <c r="A5657" t="s">
        <v>4</v>
      </c>
      <c r="B5657" s="4" t="s">
        <v>5</v>
      </c>
      <c r="C5657" s="4" t="s">
        <v>10</v>
      </c>
      <c r="D5657" s="4" t="s">
        <v>104</v>
      </c>
      <c r="E5657" s="4" t="s">
        <v>13</v>
      </c>
      <c r="F5657" s="4" t="s">
        <v>13</v>
      </c>
    </row>
    <row r="5658" spans="1:8">
      <c r="A5658" t="n">
        <v>54873</v>
      </c>
      <c r="B5658" s="44" t="n">
        <v>26</v>
      </c>
      <c r="C5658" s="7" t="n">
        <v>1620</v>
      </c>
      <c r="D5658" s="7" t="s">
        <v>540</v>
      </c>
      <c r="E5658" s="7" t="n">
        <v>2</v>
      </c>
      <c r="F5658" s="7" t="n">
        <v>0</v>
      </c>
    </row>
    <row r="5659" spans="1:8">
      <c r="A5659" t="s">
        <v>4</v>
      </c>
      <c r="B5659" s="4" t="s">
        <v>5</v>
      </c>
    </row>
    <row r="5660" spans="1:8">
      <c r="A5660" t="n">
        <v>54893</v>
      </c>
      <c r="B5660" s="38" t="n">
        <v>28</v>
      </c>
    </row>
    <row r="5661" spans="1:8">
      <c r="A5661" t="s">
        <v>4</v>
      </c>
      <c r="B5661" s="4" t="s">
        <v>5</v>
      </c>
      <c r="C5661" s="4" t="s">
        <v>6</v>
      </c>
      <c r="D5661" s="4" t="s">
        <v>10</v>
      </c>
    </row>
    <row r="5662" spans="1:8">
      <c r="A5662" t="n">
        <v>54894</v>
      </c>
      <c r="B5662" s="77" t="n">
        <v>29</v>
      </c>
      <c r="C5662" s="7" t="s">
        <v>21</v>
      </c>
      <c r="D5662" s="7" t="n">
        <v>65533</v>
      </c>
    </row>
    <row r="5663" spans="1:8">
      <c r="A5663" t="s">
        <v>4</v>
      </c>
      <c r="B5663" s="4" t="s">
        <v>5</v>
      </c>
      <c r="C5663" s="4" t="s">
        <v>10</v>
      </c>
      <c r="D5663" s="4" t="s">
        <v>13</v>
      </c>
    </row>
    <row r="5664" spans="1:8">
      <c r="A5664" t="n">
        <v>54898</v>
      </c>
      <c r="B5664" s="46" t="n">
        <v>89</v>
      </c>
      <c r="C5664" s="7" t="n">
        <v>65533</v>
      </c>
      <c r="D5664" s="7" t="n">
        <v>1</v>
      </c>
    </row>
    <row r="5665" spans="1:6">
      <c r="A5665" t="s">
        <v>4</v>
      </c>
      <c r="B5665" s="4" t="s">
        <v>5</v>
      </c>
      <c r="C5665" s="4" t="s">
        <v>13</v>
      </c>
      <c r="D5665" s="4" t="s">
        <v>10</v>
      </c>
      <c r="E5665" s="4" t="s">
        <v>10</v>
      </c>
      <c r="F5665" s="4" t="s">
        <v>13</v>
      </c>
    </row>
    <row r="5666" spans="1:6">
      <c r="A5666" t="n">
        <v>54902</v>
      </c>
      <c r="B5666" s="36" t="n">
        <v>25</v>
      </c>
      <c r="C5666" s="7" t="n">
        <v>1</v>
      </c>
      <c r="D5666" s="7" t="n">
        <v>65535</v>
      </c>
      <c r="E5666" s="7" t="n">
        <v>65535</v>
      </c>
      <c r="F5666" s="7" t="n">
        <v>0</v>
      </c>
    </row>
    <row r="5667" spans="1:6">
      <c r="A5667" t="s">
        <v>4</v>
      </c>
      <c r="B5667" s="4" t="s">
        <v>5</v>
      </c>
      <c r="C5667" s="4" t="s">
        <v>10</v>
      </c>
      <c r="D5667" s="4" t="s">
        <v>13</v>
      </c>
      <c r="E5667" s="4" t="s">
        <v>6</v>
      </c>
    </row>
    <row r="5668" spans="1:6">
      <c r="A5668" t="n">
        <v>54909</v>
      </c>
      <c r="B5668" s="83" t="n">
        <v>86</v>
      </c>
      <c r="C5668" s="7" t="n">
        <v>1621</v>
      </c>
      <c r="D5668" s="7" t="n">
        <v>0</v>
      </c>
      <c r="E5668" s="7" t="s">
        <v>21</v>
      </c>
    </row>
    <row r="5669" spans="1:6">
      <c r="A5669" t="s">
        <v>4</v>
      </c>
      <c r="B5669" s="4" t="s">
        <v>5</v>
      </c>
      <c r="C5669" s="4" t="s">
        <v>13</v>
      </c>
      <c r="D5669" s="4" t="s">
        <v>10</v>
      </c>
      <c r="E5669" s="4" t="s">
        <v>27</v>
      </c>
    </row>
    <row r="5670" spans="1:6">
      <c r="A5670" t="n">
        <v>54914</v>
      </c>
      <c r="B5670" s="40" t="n">
        <v>58</v>
      </c>
      <c r="C5670" s="7" t="n">
        <v>0</v>
      </c>
      <c r="D5670" s="7" t="n">
        <v>1000</v>
      </c>
      <c r="E5670" s="7" t="n">
        <v>1</v>
      </c>
    </row>
    <row r="5671" spans="1:6">
      <c r="A5671" t="s">
        <v>4</v>
      </c>
      <c r="B5671" s="4" t="s">
        <v>5</v>
      </c>
      <c r="C5671" s="4" t="s">
        <v>13</v>
      </c>
      <c r="D5671" s="4" t="s">
        <v>10</v>
      </c>
    </row>
    <row r="5672" spans="1:6">
      <c r="A5672" t="n">
        <v>54922</v>
      </c>
      <c r="B5672" s="40" t="n">
        <v>58</v>
      </c>
      <c r="C5672" s="7" t="n">
        <v>255</v>
      </c>
      <c r="D5672" s="7" t="n">
        <v>0</v>
      </c>
    </row>
    <row r="5673" spans="1:6">
      <c r="A5673" t="s">
        <v>4</v>
      </c>
      <c r="B5673" s="4" t="s">
        <v>5</v>
      </c>
      <c r="C5673" s="4" t="s">
        <v>13</v>
      </c>
      <c r="D5673" s="4" t="s">
        <v>13</v>
      </c>
      <c r="E5673" s="4" t="s">
        <v>27</v>
      </c>
      <c r="F5673" s="4" t="s">
        <v>27</v>
      </c>
      <c r="G5673" s="4" t="s">
        <v>27</v>
      </c>
      <c r="H5673" s="4" t="s">
        <v>10</v>
      </c>
    </row>
    <row r="5674" spans="1:6">
      <c r="A5674" t="n">
        <v>54926</v>
      </c>
      <c r="B5674" s="34" t="n">
        <v>45</v>
      </c>
      <c r="C5674" s="7" t="n">
        <v>2</v>
      </c>
      <c r="D5674" s="7" t="n">
        <v>3</v>
      </c>
      <c r="E5674" s="7" t="n">
        <v>-267.089996337891</v>
      </c>
      <c r="F5674" s="7" t="n">
        <v>7.57999992370605</v>
      </c>
      <c r="G5674" s="7" t="n">
        <v>214.649993896484</v>
      </c>
      <c r="H5674" s="7" t="n">
        <v>0</v>
      </c>
    </row>
    <row r="5675" spans="1:6">
      <c r="A5675" t="s">
        <v>4</v>
      </c>
      <c r="B5675" s="4" t="s">
        <v>5</v>
      </c>
      <c r="C5675" s="4" t="s">
        <v>13</v>
      </c>
      <c r="D5675" s="4" t="s">
        <v>13</v>
      </c>
      <c r="E5675" s="4" t="s">
        <v>27</v>
      </c>
      <c r="F5675" s="4" t="s">
        <v>27</v>
      </c>
      <c r="G5675" s="4" t="s">
        <v>27</v>
      </c>
      <c r="H5675" s="4" t="s">
        <v>10</v>
      </c>
      <c r="I5675" s="4" t="s">
        <v>13</v>
      </c>
    </row>
    <row r="5676" spans="1:6">
      <c r="A5676" t="n">
        <v>54943</v>
      </c>
      <c r="B5676" s="34" t="n">
        <v>45</v>
      </c>
      <c r="C5676" s="7" t="n">
        <v>4</v>
      </c>
      <c r="D5676" s="7" t="n">
        <v>3</v>
      </c>
      <c r="E5676" s="7" t="n">
        <v>358.640014648438</v>
      </c>
      <c r="F5676" s="7" t="n">
        <v>152.869995117188</v>
      </c>
      <c r="G5676" s="7" t="n">
        <v>0</v>
      </c>
      <c r="H5676" s="7" t="n">
        <v>0</v>
      </c>
      <c r="I5676" s="7" t="n">
        <v>1</v>
      </c>
    </row>
    <row r="5677" spans="1:6">
      <c r="A5677" t="s">
        <v>4</v>
      </c>
      <c r="B5677" s="4" t="s">
        <v>5</v>
      </c>
      <c r="C5677" s="4" t="s">
        <v>13</v>
      </c>
      <c r="D5677" s="4" t="s">
        <v>13</v>
      </c>
      <c r="E5677" s="4" t="s">
        <v>27</v>
      </c>
      <c r="F5677" s="4" t="s">
        <v>10</v>
      </c>
    </row>
    <row r="5678" spans="1:6">
      <c r="A5678" t="n">
        <v>54961</v>
      </c>
      <c r="B5678" s="34" t="n">
        <v>45</v>
      </c>
      <c r="C5678" s="7" t="n">
        <v>5</v>
      </c>
      <c r="D5678" s="7" t="n">
        <v>3</v>
      </c>
      <c r="E5678" s="7" t="n">
        <v>55.5</v>
      </c>
      <c r="F5678" s="7" t="n">
        <v>0</v>
      </c>
    </row>
    <row r="5679" spans="1:6">
      <c r="A5679" t="s">
        <v>4</v>
      </c>
      <c r="B5679" s="4" t="s">
        <v>5</v>
      </c>
      <c r="C5679" s="4" t="s">
        <v>13</v>
      </c>
      <c r="D5679" s="4" t="s">
        <v>13</v>
      </c>
      <c r="E5679" s="4" t="s">
        <v>27</v>
      </c>
      <c r="F5679" s="4" t="s">
        <v>10</v>
      </c>
    </row>
    <row r="5680" spans="1:6">
      <c r="A5680" t="n">
        <v>54970</v>
      </c>
      <c r="B5680" s="34" t="n">
        <v>45</v>
      </c>
      <c r="C5680" s="7" t="n">
        <v>11</v>
      </c>
      <c r="D5680" s="7" t="n">
        <v>3</v>
      </c>
      <c r="E5680" s="7" t="n">
        <v>36.7000007629395</v>
      </c>
      <c r="F5680" s="7" t="n">
        <v>0</v>
      </c>
    </row>
    <row r="5681" spans="1:9">
      <c r="A5681" t="s">
        <v>4</v>
      </c>
      <c r="B5681" s="4" t="s">
        <v>5</v>
      </c>
      <c r="C5681" s="4" t="s">
        <v>13</v>
      </c>
      <c r="D5681" s="4" t="s">
        <v>13</v>
      </c>
      <c r="E5681" s="4" t="s">
        <v>27</v>
      </c>
      <c r="F5681" s="4" t="s">
        <v>27</v>
      </c>
      <c r="G5681" s="4" t="s">
        <v>27</v>
      </c>
      <c r="H5681" s="4" t="s">
        <v>10</v>
      </c>
    </row>
    <row r="5682" spans="1:9">
      <c r="A5682" t="n">
        <v>54979</v>
      </c>
      <c r="B5682" s="34" t="n">
        <v>45</v>
      </c>
      <c r="C5682" s="7" t="n">
        <v>2</v>
      </c>
      <c r="D5682" s="7" t="n">
        <v>3</v>
      </c>
      <c r="E5682" s="7" t="n">
        <v>-264.519989013672</v>
      </c>
      <c r="F5682" s="7" t="n">
        <v>7.57999992370605</v>
      </c>
      <c r="G5682" s="7" t="n">
        <v>221.679992675781</v>
      </c>
      <c r="H5682" s="7" t="n">
        <v>7000</v>
      </c>
    </row>
    <row r="5683" spans="1:9">
      <c r="A5683" t="s">
        <v>4</v>
      </c>
      <c r="B5683" s="4" t="s">
        <v>5</v>
      </c>
      <c r="C5683" s="4" t="s">
        <v>13</v>
      </c>
      <c r="D5683" s="4" t="s">
        <v>13</v>
      </c>
      <c r="E5683" s="4" t="s">
        <v>27</v>
      </c>
      <c r="F5683" s="4" t="s">
        <v>27</v>
      </c>
      <c r="G5683" s="4" t="s">
        <v>27</v>
      </c>
      <c r="H5683" s="4" t="s">
        <v>10</v>
      </c>
      <c r="I5683" s="4" t="s">
        <v>13</v>
      </c>
    </row>
    <row r="5684" spans="1:9">
      <c r="A5684" t="n">
        <v>54996</v>
      </c>
      <c r="B5684" s="34" t="n">
        <v>45</v>
      </c>
      <c r="C5684" s="7" t="n">
        <v>4</v>
      </c>
      <c r="D5684" s="7" t="n">
        <v>3</v>
      </c>
      <c r="E5684" s="7" t="n">
        <v>357.609985351563</v>
      </c>
      <c r="F5684" s="7" t="n">
        <v>161.399993896484</v>
      </c>
      <c r="G5684" s="7" t="n">
        <v>0</v>
      </c>
      <c r="H5684" s="7" t="n">
        <v>7000</v>
      </c>
      <c r="I5684" s="7" t="n">
        <v>1</v>
      </c>
    </row>
    <row r="5685" spans="1:9">
      <c r="A5685" t="s">
        <v>4</v>
      </c>
      <c r="B5685" s="4" t="s">
        <v>5</v>
      </c>
      <c r="C5685" s="4" t="s">
        <v>13</v>
      </c>
      <c r="D5685" s="4" t="s">
        <v>13</v>
      </c>
      <c r="E5685" s="4" t="s">
        <v>27</v>
      </c>
      <c r="F5685" s="4" t="s">
        <v>10</v>
      </c>
    </row>
    <row r="5686" spans="1:9">
      <c r="A5686" t="n">
        <v>55014</v>
      </c>
      <c r="B5686" s="34" t="n">
        <v>45</v>
      </c>
      <c r="C5686" s="7" t="n">
        <v>5</v>
      </c>
      <c r="D5686" s="7" t="n">
        <v>3</v>
      </c>
      <c r="E5686" s="7" t="n">
        <v>51.7000007629395</v>
      </c>
      <c r="F5686" s="7" t="n">
        <v>7000</v>
      </c>
    </row>
    <row r="5687" spans="1:9">
      <c r="A5687" t="s">
        <v>4</v>
      </c>
      <c r="B5687" s="4" t="s">
        <v>5</v>
      </c>
      <c r="C5687" s="4" t="s">
        <v>10</v>
      </c>
      <c r="D5687" s="4" t="s">
        <v>27</v>
      </c>
      <c r="E5687" s="4" t="s">
        <v>27</v>
      </c>
      <c r="F5687" s="4" t="s">
        <v>27</v>
      </c>
      <c r="G5687" s="4" t="s">
        <v>27</v>
      </c>
    </row>
    <row r="5688" spans="1:9">
      <c r="A5688" t="n">
        <v>55023</v>
      </c>
      <c r="B5688" s="57" t="n">
        <v>46</v>
      </c>
      <c r="C5688" s="7" t="n">
        <v>1650</v>
      </c>
      <c r="D5688" s="7" t="n">
        <v>-247.160003662109</v>
      </c>
      <c r="E5688" s="7" t="n">
        <v>2.23000001907349</v>
      </c>
      <c r="F5688" s="7" t="n">
        <v>208.279998779297</v>
      </c>
      <c r="G5688" s="7" t="n">
        <v>0</v>
      </c>
    </row>
    <row r="5689" spans="1:9">
      <c r="A5689" t="s">
        <v>4</v>
      </c>
      <c r="B5689" s="4" t="s">
        <v>5</v>
      </c>
      <c r="C5689" s="4" t="s">
        <v>10</v>
      </c>
      <c r="D5689" s="4" t="s">
        <v>27</v>
      </c>
      <c r="E5689" s="4" t="s">
        <v>27</v>
      </c>
      <c r="F5689" s="4" t="s">
        <v>27</v>
      </c>
      <c r="G5689" s="4" t="s">
        <v>27</v>
      </c>
    </row>
    <row r="5690" spans="1:9">
      <c r="A5690" t="n">
        <v>55042</v>
      </c>
      <c r="B5690" s="57" t="n">
        <v>46</v>
      </c>
      <c r="C5690" s="7" t="n">
        <v>1651</v>
      </c>
      <c r="D5690" s="7" t="n">
        <v>-254.130004882813</v>
      </c>
      <c r="E5690" s="7" t="n">
        <v>2.45000004768372</v>
      </c>
      <c r="F5690" s="7" t="n">
        <v>164.839996337891</v>
      </c>
      <c r="G5690" s="7" t="n">
        <v>0</v>
      </c>
    </row>
    <row r="5691" spans="1:9">
      <c r="A5691" t="s">
        <v>4</v>
      </c>
      <c r="B5691" s="4" t="s">
        <v>5</v>
      </c>
      <c r="C5691" s="4" t="s">
        <v>10</v>
      </c>
      <c r="D5691" s="4" t="s">
        <v>27</v>
      </c>
      <c r="E5691" s="4" t="s">
        <v>27</v>
      </c>
      <c r="F5691" s="4" t="s">
        <v>27</v>
      </c>
      <c r="G5691" s="4" t="s">
        <v>27</v>
      </c>
    </row>
    <row r="5692" spans="1:9">
      <c r="A5692" t="n">
        <v>55061</v>
      </c>
      <c r="B5692" s="57" t="n">
        <v>46</v>
      </c>
      <c r="C5692" s="7" t="n">
        <v>1652</v>
      </c>
      <c r="D5692" s="7" t="n">
        <v>-253.360000610352</v>
      </c>
      <c r="E5692" s="7" t="n">
        <v>2.27999997138977</v>
      </c>
      <c r="F5692" s="7" t="n">
        <v>193.919998168945</v>
      </c>
      <c r="G5692" s="7" t="n">
        <v>0</v>
      </c>
    </row>
    <row r="5693" spans="1:9">
      <c r="A5693" t="s">
        <v>4</v>
      </c>
      <c r="B5693" s="4" t="s">
        <v>5</v>
      </c>
      <c r="C5693" s="4" t="s">
        <v>10</v>
      </c>
      <c r="D5693" s="4" t="s">
        <v>27</v>
      </c>
      <c r="E5693" s="4" t="s">
        <v>27</v>
      </c>
      <c r="F5693" s="4" t="s">
        <v>27</v>
      </c>
      <c r="G5693" s="4" t="s">
        <v>27</v>
      </c>
    </row>
    <row r="5694" spans="1:9">
      <c r="A5694" t="n">
        <v>55080</v>
      </c>
      <c r="B5694" s="57" t="n">
        <v>46</v>
      </c>
      <c r="C5694" s="7" t="n">
        <v>1653</v>
      </c>
      <c r="D5694" s="7" t="n">
        <v>-248.580001831055</v>
      </c>
      <c r="E5694" s="7" t="n">
        <v>2.3199999332428</v>
      </c>
      <c r="F5694" s="7" t="n">
        <v>178.330001831055</v>
      </c>
      <c r="G5694" s="7" t="n">
        <v>0</v>
      </c>
    </row>
    <row r="5695" spans="1:9">
      <c r="A5695" t="s">
        <v>4</v>
      </c>
      <c r="B5695" s="4" t="s">
        <v>5</v>
      </c>
      <c r="C5695" s="4" t="s">
        <v>10</v>
      </c>
      <c r="D5695" s="4" t="s">
        <v>10</v>
      </c>
      <c r="E5695" s="4" t="s">
        <v>27</v>
      </c>
      <c r="F5695" s="4" t="s">
        <v>27</v>
      </c>
      <c r="G5695" s="4" t="s">
        <v>27</v>
      </c>
      <c r="H5695" s="4" t="s">
        <v>27</v>
      </c>
      <c r="I5695" s="4" t="s">
        <v>13</v>
      </c>
      <c r="J5695" s="4" t="s">
        <v>10</v>
      </c>
    </row>
    <row r="5696" spans="1:9">
      <c r="A5696" t="n">
        <v>55099</v>
      </c>
      <c r="B5696" s="82" t="n">
        <v>55</v>
      </c>
      <c r="C5696" s="7" t="n">
        <v>1650</v>
      </c>
      <c r="D5696" s="7" t="n">
        <v>65024</v>
      </c>
      <c r="E5696" s="7" t="n">
        <v>0</v>
      </c>
      <c r="F5696" s="7" t="n">
        <v>0</v>
      </c>
      <c r="G5696" s="7" t="n">
        <v>50</v>
      </c>
      <c r="H5696" s="7" t="n">
        <v>6</v>
      </c>
      <c r="I5696" s="7" t="n">
        <v>0</v>
      </c>
      <c r="J5696" s="7" t="n">
        <v>0</v>
      </c>
    </row>
    <row r="5697" spans="1:10">
      <c r="A5697" t="s">
        <v>4</v>
      </c>
      <c r="B5697" s="4" t="s">
        <v>5</v>
      </c>
      <c r="C5697" s="4" t="s">
        <v>10</v>
      </c>
      <c r="D5697" s="4" t="s">
        <v>10</v>
      </c>
      <c r="E5697" s="4" t="s">
        <v>27</v>
      </c>
      <c r="F5697" s="4" t="s">
        <v>27</v>
      </c>
      <c r="G5697" s="4" t="s">
        <v>27</v>
      </c>
      <c r="H5697" s="4" t="s">
        <v>27</v>
      </c>
      <c r="I5697" s="4" t="s">
        <v>13</v>
      </c>
      <c r="J5697" s="4" t="s">
        <v>10</v>
      </c>
    </row>
    <row r="5698" spans="1:10">
      <c r="A5698" t="n">
        <v>55123</v>
      </c>
      <c r="B5698" s="82" t="n">
        <v>55</v>
      </c>
      <c r="C5698" s="7" t="n">
        <v>1651</v>
      </c>
      <c r="D5698" s="7" t="n">
        <v>65024</v>
      </c>
      <c r="E5698" s="7" t="n">
        <v>0</v>
      </c>
      <c r="F5698" s="7" t="n">
        <v>0</v>
      </c>
      <c r="G5698" s="7" t="n">
        <v>50</v>
      </c>
      <c r="H5698" s="7" t="n">
        <v>6</v>
      </c>
      <c r="I5698" s="7" t="n">
        <v>0</v>
      </c>
      <c r="J5698" s="7" t="n">
        <v>0</v>
      </c>
    </row>
    <row r="5699" spans="1:10">
      <c r="A5699" t="s">
        <v>4</v>
      </c>
      <c r="B5699" s="4" t="s">
        <v>5</v>
      </c>
      <c r="C5699" s="4" t="s">
        <v>10</v>
      </c>
      <c r="D5699" s="4" t="s">
        <v>10</v>
      </c>
      <c r="E5699" s="4" t="s">
        <v>27</v>
      </c>
      <c r="F5699" s="4" t="s">
        <v>27</v>
      </c>
      <c r="G5699" s="4" t="s">
        <v>27</v>
      </c>
      <c r="H5699" s="4" t="s">
        <v>27</v>
      </c>
      <c r="I5699" s="4" t="s">
        <v>13</v>
      </c>
      <c r="J5699" s="4" t="s">
        <v>10</v>
      </c>
    </row>
    <row r="5700" spans="1:10">
      <c r="A5700" t="n">
        <v>55147</v>
      </c>
      <c r="B5700" s="82" t="n">
        <v>55</v>
      </c>
      <c r="C5700" s="7" t="n">
        <v>1652</v>
      </c>
      <c r="D5700" s="7" t="n">
        <v>65024</v>
      </c>
      <c r="E5700" s="7" t="n">
        <v>0</v>
      </c>
      <c r="F5700" s="7" t="n">
        <v>0</v>
      </c>
      <c r="G5700" s="7" t="n">
        <v>50</v>
      </c>
      <c r="H5700" s="7" t="n">
        <v>6</v>
      </c>
      <c r="I5700" s="7" t="n">
        <v>0</v>
      </c>
      <c r="J5700" s="7" t="n">
        <v>0</v>
      </c>
    </row>
    <row r="5701" spans="1:10">
      <c r="A5701" t="s">
        <v>4</v>
      </c>
      <c r="B5701" s="4" t="s">
        <v>5</v>
      </c>
      <c r="C5701" s="4" t="s">
        <v>10</v>
      </c>
      <c r="D5701" s="4" t="s">
        <v>10</v>
      </c>
      <c r="E5701" s="4" t="s">
        <v>27</v>
      </c>
      <c r="F5701" s="4" t="s">
        <v>27</v>
      </c>
      <c r="G5701" s="4" t="s">
        <v>27</v>
      </c>
      <c r="H5701" s="4" t="s">
        <v>27</v>
      </c>
      <c r="I5701" s="4" t="s">
        <v>13</v>
      </c>
      <c r="J5701" s="4" t="s">
        <v>10</v>
      </c>
    </row>
    <row r="5702" spans="1:10">
      <c r="A5702" t="n">
        <v>55171</v>
      </c>
      <c r="B5702" s="82" t="n">
        <v>55</v>
      </c>
      <c r="C5702" s="7" t="n">
        <v>1653</v>
      </c>
      <c r="D5702" s="7" t="n">
        <v>65024</v>
      </c>
      <c r="E5702" s="7" t="n">
        <v>0</v>
      </c>
      <c r="F5702" s="7" t="n">
        <v>0</v>
      </c>
      <c r="G5702" s="7" t="n">
        <v>50</v>
      </c>
      <c r="H5702" s="7" t="n">
        <v>6</v>
      </c>
      <c r="I5702" s="7" t="n">
        <v>0</v>
      </c>
      <c r="J5702" s="7" t="n">
        <v>0</v>
      </c>
    </row>
    <row r="5703" spans="1:10">
      <c r="A5703" t="s">
        <v>4</v>
      </c>
      <c r="B5703" s="4" t="s">
        <v>5</v>
      </c>
      <c r="C5703" s="4" t="s">
        <v>13</v>
      </c>
      <c r="D5703" s="4" t="s">
        <v>10</v>
      </c>
      <c r="E5703" s="4" t="s">
        <v>10</v>
      </c>
      <c r="F5703" s="4" t="s">
        <v>10</v>
      </c>
      <c r="G5703" s="4" t="s">
        <v>10</v>
      </c>
      <c r="H5703" s="4" t="s">
        <v>10</v>
      </c>
      <c r="I5703" s="4" t="s">
        <v>6</v>
      </c>
      <c r="J5703" s="4" t="s">
        <v>27</v>
      </c>
      <c r="K5703" s="4" t="s">
        <v>27</v>
      </c>
      <c r="L5703" s="4" t="s">
        <v>27</v>
      </c>
      <c r="M5703" s="4" t="s">
        <v>9</v>
      </c>
      <c r="N5703" s="4" t="s">
        <v>9</v>
      </c>
      <c r="O5703" s="4" t="s">
        <v>27</v>
      </c>
      <c r="P5703" s="4" t="s">
        <v>27</v>
      </c>
      <c r="Q5703" s="4" t="s">
        <v>27</v>
      </c>
      <c r="R5703" s="4" t="s">
        <v>27</v>
      </c>
      <c r="S5703" s="4" t="s">
        <v>13</v>
      </c>
    </row>
    <row r="5704" spans="1:10">
      <c r="A5704" t="n">
        <v>55195</v>
      </c>
      <c r="B5704" s="29" t="n">
        <v>39</v>
      </c>
      <c r="C5704" s="7" t="n">
        <v>12</v>
      </c>
      <c r="D5704" s="7" t="n">
        <v>65533</v>
      </c>
      <c r="E5704" s="7" t="n">
        <v>208</v>
      </c>
      <c r="F5704" s="7" t="n">
        <v>0</v>
      </c>
      <c r="G5704" s="7" t="n">
        <v>1650</v>
      </c>
      <c r="H5704" s="7" t="n">
        <v>259</v>
      </c>
      <c r="I5704" s="7" t="s">
        <v>21</v>
      </c>
      <c r="J5704" s="7" t="n">
        <v>0</v>
      </c>
      <c r="K5704" s="7" t="n">
        <v>0</v>
      </c>
      <c r="L5704" s="7" t="n">
        <v>0</v>
      </c>
      <c r="M5704" s="7" t="n">
        <v>0</v>
      </c>
      <c r="N5704" s="7" t="n">
        <v>0</v>
      </c>
      <c r="O5704" s="7" t="n">
        <v>0</v>
      </c>
      <c r="P5704" s="7" t="n">
        <v>1</v>
      </c>
      <c r="Q5704" s="7" t="n">
        <v>1</v>
      </c>
      <c r="R5704" s="7" t="n">
        <v>1</v>
      </c>
      <c r="S5704" s="7" t="n">
        <v>255</v>
      </c>
    </row>
    <row r="5705" spans="1:10">
      <c r="A5705" t="s">
        <v>4</v>
      </c>
      <c r="B5705" s="4" t="s">
        <v>5</v>
      </c>
      <c r="C5705" s="4" t="s">
        <v>13</v>
      </c>
      <c r="D5705" s="4" t="s">
        <v>10</v>
      </c>
      <c r="E5705" s="4" t="s">
        <v>10</v>
      </c>
      <c r="F5705" s="4" t="s">
        <v>10</v>
      </c>
      <c r="G5705" s="4" t="s">
        <v>10</v>
      </c>
      <c r="H5705" s="4" t="s">
        <v>10</v>
      </c>
      <c r="I5705" s="4" t="s">
        <v>6</v>
      </c>
      <c r="J5705" s="4" t="s">
        <v>27</v>
      </c>
      <c r="K5705" s="4" t="s">
        <v>27</v>
      </c>
      <c r="L5705" s="4" t="s">
        <v>27</v>
      </c>
      <c r="M5705" s="4" t="s">
        <v>9</v>
      </c>
      <c r="N5705" s="4" t="s">
        <v>9</v>
      </c>
      <c r="O5705" s="4" t="s">
        <v>27</v>
      </c>
      <c r="P5705" s="4" t="s">
        <v>27</v>
      </c>
      <c r="Q5705" s="4" t="s">
        <v>27</v>
      </c>
      <c r="R5705" s="4" t="s">
        <v>27</v>
      </c>
      <c r="S5705" s="4" t="s">
        <v>13</v>
      </c>
    </row>
    <row r="5706" spans="1:10">
      <c r="A5706" t="n">
        <v>55245</v>
      </c>
      <c r="B5706" s="29" t="n">
        <v>39</v>
      </c>
      <c r="C5706" s="7" t="n">
        <v>12</v>
      </c>
      <c r="D5706" s="7" t="n">
        <v>65533</v>
      </c>
      <c r="E5706" s="7" t="n">
        <v>208</v>
      </c>
      <c r="F5706" s="7" t="n">
        <v>0</v>
      </c>
      <c r="G5706" s="7" t="n">
        <v>1651</v>
      </c>
      <c r="H5706" s="7" t="n">
        <v>259</v>
      </c>
      <c r="I5706" s="7" t="s">
        <v>21</v>
      </c>
      <c r="J5706" s="7" t="n">
        <v>0</v>
      </c>
      <c r="K5706" s="7" t="n">
        <v>0</v>
      </c>
      <c r="L5706" s="7" t="n">
        <v>0</v>
      </c>
      <c r="M5706" s="7" t="n">
        <v>0</v>
      </c>
      <c r="N5706" s="7" t="n">
        <v>0</v>
      </c>
      <c r="O5706" s="7" t="n">
        <v>0</v>
      </c>
      <c r="P5706" s="7" t="n">
        <v>1</v>
      </c>
      <c r="Q5706" s="7" t="n">
        <v>1</v>
      </c>
      <c r="R5706" s="7" t="n">
        <v>1</v>
      </c>
      <c r="S5706" s="7" t="n">
        <v>255</v>
      </c>
    </row>
    <row r="5707" spans="1:10">
      <c r="A5707" t="s">
        <v>4</v>
      </c>
      <c r="B5707" s="4" t="s">
        <v>5</v>
      </c>
      <c r="C5707" s="4" t="s">
        <v>13</v>
      </c>
      <c r="D5707" s="4" t="s">
        <v>10</v>
      </c>
      <c r="E5707" s="4" t="s">
        <v>10</v>
      </c>
      <c r="F5707" s="4" t="s">
        <v>10</v>
      </c>
      <c r="G5707" s="4" t="s">
        <v>10</v>
      </c>
      <c r="H5707" s="4" t="s">
        <v>10</v>
      </c>
      <c r="I5707" s="4" t="s">
        <v>6</v>
      </c>
      <c r="J5707" s="4" t="s">
        <v>27</v>
      </c>
      <c r="K5707" s="4" t="s">
        <v>27</v>
      </c>
      <c r="L5707" s="4" t="s">
        <v>27</v>
      </c>
      <c r="M5707" s="4" t="s">
        <v>9</v>
      </c>
      <c r="N5707" s="4" t="s">
        <v>9</v>
      </c>
      <c r="O5707" s="4" t="s">
        <v>27</v>
      </c>
      <c r="P5707" s="4" t="s">
        <v>27</v>
      </c>
      <c r="Q5707" s="4" t="s">
        <v>27</v>
      </c>
      <c r="R5707" s="4" t="s">
        <v>27</v>
      </c>
      <c r="S5707" s="4" t="s">
        <v>13</v>
      </c>
    </row>
    <row r="5708" spans="1:10">
      <c r="A5708" t="n">
        <v>55295</v>
      </c>
      <c r="B5708" s="29" t="n">
        <v>39</v>
      </c>
      <c r="C5708" s="7" t="n">
        <v>12</v>
      </c>
      <c r="D5708" s="7" t="n">
        <v>65533</v>
      </c>
      <c r="E5708" s="7" t="n">
        <v>208</v>
      </c>
      <c r="F5708" s="7" t="n">
        <v>0</v>
      </c>
      <c r="G5708" s="7" t="n">
        <v>1652</v>
      </c>
      <c r="H5708" s="7" t="n">
        <v>259</v>
      </c>
      <c r="I5708" s="7" t="s">
        <v>21</v>
      </c>
      <c r="J5708" s="7" t="n">
        <v>0</v>
      </c>
      <c r="K5708" s="7" t="n">
        <v>0</v>
      </c>
      <c r="L5708" s="7" t="n">
        <v>0</v>
      </c>
      <c r="M5708" s="7" t="n">
        <v>0</v>
      </c>
      <c r="N5708" s="7" t="n">
        <v>0</v>
      </c>
      <c r="O5708" s="7" t="n">
        <v>0</v>
      </c>
      <c r="P5708" s="7" t="n">
        <v>1</v>
      </c>
      <c r="Q5708" s="7" t="n">
        <v>1</v>
      </c>
      <c r="R5708" s="7" t="n">
        <v>1</v>
      </c>
      <c r="S5708" s="7" t="n">
        <v>255</v>
      </c>
    </row>
    <row r="5709" spans="1:10">
      <c r="A5709" t="s">
        <v>4</v>
      </c>
      <c r="B5709" s="4" t="s">
        <v>5</v>
      </c>
      <c r="C5709" s="4" t="s">
        <v>13</v>
      </c>
      <c r="D5709" s="4" t="s">
        <v>10</v>
      </c>
      <c r="E5709" s="4" t="s">
        <v>10</v>
      </c>
      <c r="F5709" s="4" t="s">
        <v>10</v>
      </c>
      <c r="G5709" s="4" t="s">
        <v>10</v>
      </c>
      <c r="H5709" s="4" t="s">
        <v>10</v>
      </c>
      <c r="I5709" s="4" t="s">
        <v>6</v>
      </c>
      <c r="J5709" s="4" t="s">
        <v>27</v>
      </c>
      <c r="K5709" s="4" t="s">
        <v>27</v>
      </c>
      <c r="L5709" s="4" t="s">
        <v>27</v>
      </c>
      <c r="M5709" s="4" t="s">
        <v>9</v>
      </c>
      <c r="N5709" s="4" t="s">
        <v>9</v>
      </c>
      <c r="O5709" s="4" t="s">
        <v>27</v>
      </c>
      <c r="P5709" s="4" t="s">
        <v>27</v>
      </c>
      <c r="Q5709" s="4" t="s">
        <v>27</v>
      </c>
      <c r="R5709" s="4" t="s">
        <v>27</v>
      </c>
      <c r="S5709" s="4" t="s">
        <v>13</v>
      </c>
    </row>
    <row r="5710" spans="1:10">
      <c r="A5710" t="n">
        <v>55345</v>
      </c>
      <c r="B5710" s="29" t="n">
        <v>39</v>
      </c>
      <c r="C5710" s="7" t="n">
        <v>12</v>
      </c>
      <c r="D5710" s="7" t="n">
        <v>65533</v>
      </c>
      <c r="E5710" s="7" t="n">
        <v>208</v>
      </c>
      <c r="F5710" s="7" t="n">
        <v>0</v>
      </c>
      <c r="G5710" s="7" t="n">
        <v>1653</v>
      </c>
      <c r="H5710" s="7" t="n">
        <v>259</v>
      </c>
      <c r="I5710" s="7" t="s">
        <v>21</v>
      </c>
      <c r="J5710" s="7" t="n">
        <v>0</v>
      </c>
      <c r="K5710" s="7" t="n">
        <v>0</v>
      </c>
      <c r="L5710" s="7" t="n">
        <v>0</v>
      </c>
      <c r="M5710" s="7" t="n">
        <v>0</v>
      </c>
      <c r="N5710" s="7" t="n">
        <v>0</v>
      </c>
      <c r="O5710" s="7" t="n">
        <v>0</v>
      </c>
      <c r="P5710" s="7" t="n">
        <v>1</v>
      </c>
      <c r="Q5710" s="7" t="n">
        <v>1</v>
      </c>
      <c r="R5710" s="7" t="n">
        <v>1</v>
      </c>
      <c r="S5710" s="7" t="n">
        <v>255</v>
      </c>
    </row>
    <row r="5711" spans="1:10">
      <c r="A5711" t="s">
        <v>4</v>
      </c>
      <c r="B5711" s="4" t="s">
        <v>5</v>
      </c>
      <c r="C5711" s="4" t="s">
        <v>13</v>
      </c>
      <c r="D5711" s="4" t="s">
        <v>10</v>
      </c>
      <c r="E5711" s="4" t="s">
        <v>27</v>
      </c>
    </row>
    <row r="5712" spans="1:10">
      <c r="A5712" t="n">
        <v>55395</v>
      </c>
      <c r="B5712" s="40" t="n">
        <v>58</v>
      </c>
      <c r="C5712" s="7" t="n">
        <v>100</v>
      </c>
      <c r="D5712" s="7" t="n">
        <v>1000</v>
      </c>
      <c r="E5712" s="7" t="n">
        <v>1</v>
      </c>
    </row>
    <row r="5713" spans="1:19">
      <c r="A5713" t="s">
        <v>4</v>
      </c>
      <c r="B5713" s="4" t="s">
        <v>5</v>
      </c>
      <c r="C5713" s="4" t="s">
        <v>13</v>
      </c>
      <c r="D5713" s="4" t="s">
        <v>10</v>
      </c>
      <c r="E5713" s="4" t="s">
        <v>27</v>
      </c>
      <c r="F5713" s="4" t="s">
        <v>10</v>
      </c>
      <c r="G5713" s="4" t="s">
        <v>9</v>
      </c>
      <c r="H5713" s="4" t="s">
        <v>9</v>
      </c>
      <c r="I5713" s="4" t="s">
        <v>10</v>
      </c>
      <c r="J5713" s="4" t="s">
        <v>10</v>
      </c>
      <c r="K5713" s="4" t="s">
        <v>9</v>
      </c>
      <c r="L5713" s="4" t="s">
        <v>9</v>
      </c>
      <c r="M5713" s="4" t="s">
        <v>9</v>
      </c>
      <c r="N5713" s="4" t="s">
        <v>9</v>
      </c>
      <c r="O5713" s="4" t="s">
        <v>6</v>
      </c>
    </row>
    <row r="5714" spans="1:19">
      <c r="A5714" t="n">
        <v>55403</v>
      </c>
      <c r="B5714" s="17" t="n">
        <v>50</v>
      </c>
      <c r="C5714" s="7" t="n">
        <v>0</v>
      </c>
      <c r="D5714" s="7" t="n">
        <v>2007</v>
      </c>
      <c r="E5714" s="7" t="n">
        <v>0.699999988079071</v>
      </c>
      <c r="F5714" s="7" t="n">
        <v>1000</v>
      </c>
      <c r="G5714" s="7" t="n">
        <v>0</v>
      </c>
      <c r="H5714" s="7" t="n">
        <v>0</v>
      </c>
      <c r="I5714" s="7" t="n">
        <v>0</v>
      </c>
      <c r="J5714" s="7" t="n">
        <v>65533</v>
      </c>
      <c r="K5714" s="7" t="n">
        <v>0</v>
      </c>
      <c r="L5714" s="7" t="n">
        <v>0</v>
      </c>
      <c r="M5714" s="7" t="n">
        <v>0</v>
      </c>
      <c r="N5714" s="7" t="n">
        <v>0</v>
      </c>
      <c r="O5714" s="7" t="s">
        <v>21</v>
      </c>
    </row>
    <row r="5715" spans="1:19">
      <c r="A5715" t="s">
        <v>4</v>
      </c>
      <c r="B5715" s="4" t="s">
        <v>5</v>
      </c>
      <c r="C5715" s="4" t="s">
        <v>13</v>
      </c>
      <c r="D5715" s="4" t="s">
        <v>10</v>
      </c>
    </row>
    <row r="5716" spans="1:19">
      <c r="A5716" t="n">
        <v>55442</v>
      </c>
      <c r="B5716" s="40" t="n">
        <v>58</v>
      </c>
      <c r="C5716" s="7" t="n">
        <v>255</v>
      </c>
      <c r="D5716" s="7" t="n">
        <v>0</v>
      </c>
    </row>
    <row r="5717" spans="1:19">
      <c r="A5717" t="s">
        <v>4</v>
      </c>
      <c r="B5717" s="4" t="s">
        <v>5</v>
      </c>
      <c r="C5717" s="4" t="s">
        <v>10</v>
      </c>
    </row>
    <row r="5718" spans="1:19">
      <c r="A5718" t="n">
        <v>55446</v>
      </c>
      <c r="B5718" s="43" t="n">
        <v>16</v>
      </c>
      <c r="C5718" s="7" t="n">
        <v>6000</v>
      </c>
    </row>
    <row r="5719" spans="1:19">
      <c r="A5719" t="s">
        <v>4</v>
      </c>
      <c r="B5719" s="4" t="s">
        <v>5</v>
      </c>
      <c r="C5719" s="4" t="s">
        <v>13</v>
      </c>
      <c r="D5719" s="4" t="s">
        <v>10</v>
      </c>
      <c r="E5719" s="4" t="s">
        <v>10</v>
      </c>
    </row>
    <row r="5720" spans="1:19">
      <c r="A5720" t="n">
        <v>55449</v>
      </c>
      <c r="B5720" s="17" t="n">
        <v>50</v>
      </c>
      <c r="C5720" s="7" t="n">
        <v>1</v>
      </c>
      <c r="D5720" s="7" t="n">
        <v>2007</v>
      </c>
      <c r="E5720" s="7" t="n">
        <v>1000</v>
      </c>
    </row>
    <row r="5721" spans="1:19">
      <c r="A5721" t="s">
        <v>4</v>
      </c>
      <c r="B5721" s="4" t="s">
        <v>5</v>
      </c>
      <c r="C5721" s="4" t="s">
        <v>13</v>
      </c>
      <c r="D5721" s="4" t="s">
        <v>10</v>
      </c>
    </row>
    <row r="5722" spans="1:19">
      <c r="A5722" t="n">
        <v>55455</v>
      </c>
      <c r="B5722" s="34" t="n">
        <v>45</v>
      </c>
      <c r="C5722" s="7" t="n">
        <v>7</v>
      </c>
      <c r="D5722" s="7" t="n">
        <v>255</v>
      </c>
    </row>
    <row r="5723" spans="1:19">
      <c r="A5723" t="s">
        <v>4</v>
      </c>
      <c r="B5723" s="4" t="s">
        <v>5</v>
      </c>
      <c r="C5723" s="4" t="s">
        <v>10</v>
      </c>
    </row>
    <row r="5724" spans="1:19">
      <c r="A5724" t="n">
        <v>55459</v>
      </c>
      <c r="B5724" s="43" t="n">
        <v>16</v>
      </c>
      <c r="C5724" s="7" t="n">
        <v>500</v>
      </c>
    </row>
    <row r="5725" spans="1:19">
      <c r="A5725" t="s">
        <v>4</v>
      </c>
      <c r="B5725" s="4" t="s">
        <v>5</v>
      </c>
      <c r="C5725" s="4" t="s">
        <v>13</v>
      </c>
      <c r="D5725" s="4" t="s">
        <v>10</v>
      </c>
      <c r="E5725" s="4" t="s">
        <v>9</v>
      </c>
      <c r="F5725" s="4" t="s">
        <v>10</v>
      </c>
      <c r="G5725" s="4" t="s">
        <v>9</v>
      </c>
      <c r="H5725" s="4" t="s">
        <v>13</v>
      </c>
    </row>
    <row r="5726" spans="1:19">
      <c r="A5726" t="n">
        <v>55462</v>
      </c>
      <c r="B5726" s="19" t="n">
        <v>49</v>
      </c>
      <c r="C5726" s="7" t="n">
        <v>0</v>
      </c>
      <c r="D5726" s="7" t="n">
        <v>203</v>
      </c>
      <c r="E5726" s="7" t="n">
        <v>1065353216</v>
      </c>
      <c r="F5726" s="7" t="n">
        <v>0</v>
      </c>
      <c r="G5726" s="7" t="n">
        <v>0</v>
      </c>
      <c r="H5726" s="7" t="n">
        <v>0</v>
      </c>
    </row>
    <row r="5727" spans="1:19">
      <c r="A5727" t="s">
        <v>4</v>
      </c>
      <c r="B5727" s="4" t="s">
        <v>5</v>
      </c>
      <c r="C5727" s="4" t="s">
        <v>13</v>
      </c>
      <c r="D5727" s="4" t="s">
        <v>10</v>
      </c>
      <c r="E5727" s="4" t="s">
        <v>27</v>
      </c>
    </row>
    <row r="5728" spans="1:19">
      <c r="A5728" t="n">
        <v>55477</v>
      </c>
      <c r="B5728" s="40" t="n">
        <v>58</v>
      </c>
      <c r="C5728" s="7" t="n">
        <v>101</v>
      </c>
      <c r="D5728" s="7" t="n">
        <v>300</v>
      </c>
      <c r="E5728" s="7" t="n">
        <v>1</v>
      </c>
    </row>
    <row r="5729" spans="1:15">
      <c r="A5729" t="s">
        <v>4</v>
      </c>
      <c r="B5729" s="4" t="s">
        <v>5</v>
      </c>
      <c r="C5729" s="4" t="s">
        <v>13</v>
      </c>
      <c r="D5729" s="4" t="s">
        <v>10</v>
      </c>
    </row>
    <row r="5730" spans="1:15">
      <c r="A5730" t="n">
        <v>55485</v>
      </c>
      <c r="B5730" s="40" t="n">
        <v>58</v>
      </c>
      <c r="C5730" s="7" t="n">
        <v>254</v>
      </c>
      <c r="D5730" s="7" t="n">
        <v>0</v>
      </c>
    </row>
    <row r="5731" spans="1:15">
      <c r="A5731" t="s">
        <v>4</v>
      </c>
      <c r="B5731" s="4" t="s">
        <v>5</v>
      </c>
      <c r="C5731" s="4" t="s">
        <v>13</v>
      </c>
      <c r="D5731" s="4" t="s">
        <v>13</v>
      </c>
      <c r="E5731" s="4" t="s">
        <v>27</v>
      </c>
      <c r="F5731" s="4" t="s">
        <v>27</v>
      </c>
      <c r="G5731" s="4" t="s">
        <v>27</v>
      </c>
      <c r="H5731" s="4" t="s">
        <v>10</v>
      </c>
    </row>
    <row r="5732" spans="1:15">
      <c r="A5732" t="n">
        <v>55489</v>
      </c>
      <c r="B5732" s="34" t="n">
        <v>45</v>
      </c>
      <c r="C5732" s="7" t="n">
        <v>2</v>
      </c>
      <c r="D5732" s="7" t="n">
        <v>3</v>
      </c>
      <c r="E5732" s="7" t="n">
        <v>-109.129997253418</v>
      </c>
      <c r="F5732" s="7" t="n">
        <v>4.21999979019165</v>
      </c>
      <c r="G5732" s="7" t="n">
        <v>-268.899993896484</v>
      </c>
      <c r="H5732" s="7" t="n">
        <v>0</v>
      </c>
    </row>
    <row r="5733" spans="1:15">
      <c r="A5733" t="s">
        <v>4</v>
      </c>
      <c r="B5733" s="4" t="s">
        <v>5</v>
      </c>
      <c r="C5733" s="4" t="s">
        <v>13</v>
      </c>
      <c r="D5733" s="4" t="s">
        <v>13</v>
      </c>
      <c r="E5733" s="4" t="s">
        <v>27</v>
      </c>
      <c r="F5733" s="4" t="s">
        <v>27</v>
      </c>
      <c r="G5733" s="4" t="s">
        <v>27</v>
      </c>
      <c r="H5733" s="4" t="s">
        <v>10</v>
      </c>
      <c r="I5733" s="4" t="s">
        <v>13</v>
      </c>
    </row>
    <row r="5734" spans="1:15">
      <c r="A5734" t="n">
        <v>55506</v>
      </c>
      <c r="B5734" s="34" t="n">
        <v>45</v>
      </c>
      <c r="C5734" s="7" t="n">
        <v>4</v>
      </c>
      <c r="D5734" s="7" t="n">
        <v>3</v>
      </c>
      <c r="E5734" s="7" t="n">
        <v>356.260009765625</v>
      </c>
      <c r="F5734" s="7" t="n">
        <v>222.369995117188</v>
      </c>
      <c r="G5734" s="7" t="n">
        <v>0</v>
      </c>
      <c r="H5734" s="7" t="n">
        <v>0</v>
      </c>
      <c r="I5734" s="7" t="n">
        <v>1</v>
      </c>
    </row>
    <row r="5735" spans="1:15">
      <c r="A5735" t="s">
        <v>4</v>
      </c>
      <c r="B5735" s="4" t="s">
        <v>5</v>
      </c>
      <c r="C5735" s="4" t="s">
        <v>13</v>
      </c>
      <c r="D5735" s="4" t="s">
        <v>13</v>
      </c>
      <c r="E5735" s="4" t="s">
        <v>27</v>
      </c>
      <c r="F5735" s="4" t="s">
        <v>10</v>
      </c>
    </row>
    <row r="5736" spans="1:15">
      <c r="A5736" t="n">
        <v>55524</v>
      </c>
      <c r="B5736" s="34" t="n">
        <v>45</v>
      </c>
      <c r="C5736" s="7" t="n">
        <v>5</v>
      </c>
      <c r="D5736" s="7" t="n">
        <v>3</v>
      </c>
      <c r="E5736" s="7" t="n">
        <v>8</v>
      </c>
      <c r="F5736" s="7" t="n">
        <v>0</v>
      </c>
    </row>
    <row r="5737" spans="1:15">
      <c r="A5737" t="s">
        <v>4</v>
      </c>
      <c r="B5737" s="4" t="s">
        <v>5</v>
      </c>
      <c r="C5737" s="4" t="s">
        <v>13</v>
      </c>
      <c r="D5737" s="4" t="s">
        <v>13</v>
      </c>
      <c r="E5737" s="4" t="s">
        <v>27</v>
      </c>
      <c r="F5737" s="4" t="s">
        <v>10</v>
      </c>
    </row>
    <row r="5738" spans="1:15">
      <c r="A5738" t="n">
        <v>55533</v>
      </c>
      <c r="B5738" s="34" t="n">
        <v>45</v>
      </c>
      <c r="C5738" s="7" t="n">
        <v>11</v>
      </c>
      <c r="D5738" s="7" t="n">
        <v>3</v>
      </c>
      <c r="E5738" s="7" t="n">
        <v>36.7000007629395</v>
      </c>
      <c r="F5738" s="7" t="n">
        <v>0</v>
      </c>
    </row>
    <row r="5739" spans="1:15">
      <c r="A5739" t="s">
        <v>4</v>
      </c>
      <c r="B5739" s="4" t="s">
        <v>5</v>
      </c>
      <c r="C5739" s="4" t="s">
        <v>13</v>
      </c>
      <c r="D5739" s="4" t="s">
        <v>13</v>
      </c>
      <c r="E5739" s="4" t="s">
        <v>27</v>
      </c>
      <c r="F5739" s="4" t="s">
        <v>27</v>
      </c>
      <c r="G5739" s="4" t="s">
        <v>27</v>
      </c>
      <c r="H5739" s="4" t="s">
        <v>10</v>
      </c>
    </row>
    <row r="5740" spans="1:15">
      <c r="A5740" t="n">
        <v>55542</v>
      </c>
      <c r="B5740" s="34" t="n">
        <v>45</v>
      </c>
      <c r="C5740" s="7" t="n">
        <v>2</v>
      </c>
      <c r="D5740" s="7" t="n">
        <v>3</v>
      </c>
      <c r="E5740" s="7" t="n">
        <v>-109.129997253418</v>
      </c>
      <c r="F5740" s="7" t="n">
        <v>4.21999979019165</v>
      </c>
      <c r="G5740" s="7" t="n">
        <v>-268.899993896484</v>
      </c>
      <c r="H5740" s="7" t="n">
        <v>15000</v>
      </c>
    </row>
    <row r="5741" spans="1:15">
      <c r="A5741" t="s">
        <v>4</v>
      </c>
      <c r="B5741" s="4" t="s">
        <v>5</v>
      </c>
      <c r="C5741" s="4" t="s">
        <v>13</v>
      </c>
      <c r="D5741" s="4" t="s">
        <v>13</v>
      </c>
      <c r="E5741" s="4" t="s">
        <v>27</v>
      </c>
      <c r="F5741" s="4" t="s">
        <v>27</v>
      </c>
      <c r="G5741" s="4" t="s">
        <v>27</v>
      </c>
      <c r="H5741" s="4" t="s">
        <v>10</v>
      </c>
      <c r="I5741" s="4" t="s">
        <v>13</v>
      </c>
    </row>
    <row r="5742" spans="1:15">
      <c r="A5742" t="n">
        <v>55559</v>
      </c>
      <c r="B5742" s="34" t="n">
        <v>45</v>
      </c>
      <c r="C5742" s="7" t="n">
        <v>4</v>
      </c>
      <c r="D5742" s="7" t="n">
        <v>3</v>
      </c>
      <c r="E5742" s="7" t="n">
        <v>356.260009765625</v>
      </c>
      <c r="F5742" s="7" t="n">
        <v>215.339996337891</v>
      </c>
      <c r="G5742" s="7" t="n">
        <v>0</v>
      </c>
      <c r="H5742" s="7" t="n">
        <v>15000</v>
      </c>
      <c r="I5742" s="7" t="n">
        <v>1</v>
      </c>
    </row>
    <row r="5743" spans="1:15">
      <c r="A5743" t="s">
        <v>4</v>
      </c>
      <c r="B5743" s="4" t="s">
        <v>5</v>
      </c>
      <c r="C5743" s="4" t="s">
        <v>13</v>
      </c>
      <c r="D5743" s="4" t="s">
        <v>13</v>
      </c>
      <c r="E5743" s="4" t="s">
        <v>27</v>
      </c>
      <c r="F5743" s="4" t="s">
        <v>10</v>
      </c>
    </row>
    <row r="5744" spans="1:15">
      <c r="A5744" t="n">
        <v>55577</v>
      </c>
      <c r="B5744" s="34" t="n">
        <v>45</v>
      </c>
      <c r="C5744" s="7" t="n">
        <v>5</v>
      </c>
      <c r="D5744" s="7" t="n">
        <v>3</v>
      </c>
      <c r="E5744" s="7" t="n">
        <v>7.69999980926514</v>
      </c>
      <c r="F5744" s="7" t="n">
        <v>15000</v>
      </c>
    </row>
    <row r="5745" spans="1:9">
      <c r="A5745" t="s">
        <v>4</v>
      </c>
      <c r="B5745" s="4" t="s">
        <v>5</v>
      </c>
      <c r="C5745" s="4" t="s">
        <v>13</v>
      </c>
      <c r="D5745" s="4" t="s">
        <v>13</v>
      </c>
      <c r="E5745" s="4" t="s">
        <v>27</v>
      </c>
      <c r="F5745" s="4" t="s">
        <v>10</v>
      </c>
    </row>
    <row r="5746" spans="1:9">
      <c r="A5746" t="n">
        <v>55586</v>
      </c>
      <c r="B5746" s="34" t="n">
        <v>45</v>
      </c>
      <c r="C5746" s="7" t="n">
        <v>11</v>
      </c>
      <c r="D5746" s="7" t="n">
        <v>3</v>
      </c>
      <c r="E5746" s="7" t="n">
        <v>36.7000007629395</v>
      </c>
      <c r="F5746" s="7" t="n">
        <v>15000</v>
      </c>
    </row>
    <row r="5747" spans="1:9">
      <c r="A5747" t="s">
        <v>4</v>
      </c>
      <c r="B5747" s="4" t="s">
        <v>5</v>
      </c>
      <c r="C5747" s="4" t="s">
        <v>10</v>
      </c>
      <c r="D5747" s="4" t="s">
        <v>27</v>
      </c>
      <c r="E5747" s="4" t="s">
        <v>27</v>
      </c>
      <c r="F5747" s="4" t="s">
        <v>27</v>
      </c>
      <c r="G5747" s="4" t="s">
        <v>27</v>
      </c>
    </row>
    <row r="5748" spans="1:9">
      <c r="A5748" t="n">
        <v>55595</v>
      </c>
      <c r="B5748" s="57" t="n">
        <v>46</v>
      </c>
      <c r="C5748" s="7" t="n">
        <v>0</v>
      </c>
      <c r="D5748" s="7" t="n">
        <v>-108.559997558594</v>
      </c>
      <c r="E5748" s="7" t="n">
        <v>2.47000002861023</v>
      </c>
      <c r="F5748" s="7" t="n">
        <v>-271.540008544922</v>
      </c>
      <c r="G5748" s="7" t="n">
        <v>13.1000003814697</v>
      </c>
    </row>
    <row r="5749" spans="1:9">
      <c r="A5749" t="s">
        <v>4</v>
      </c>
      <c r="B5749" s="4" t="s">
        <v>5</v>
      </c>
      <c r="C5749" s="4" t="s">
        <v>10</v>
      </c>
      <c r="D5749" s="4" t="s">
        <v>27</v>
      </c>
      <c r="E5749" s="4" t="s">
        <v>27</v>
      </c>
      <c r="F5749" s="4" t="s">
        <v>27</v>
      </c>
      <c r="G5749" s="4" t="s">
        <v>27</v>
      </c>
    </row>
    <row r="5750" spans="1:9">
      <c r="A5750" t="n">
        <v>55614</v>
      </c>
      <c r="B5750" s="57" t="n">
        <v>46</v>
      </c>
      <c r="C5750" s="7" t="n">
        <v>61489</v>
      </c>
      <c r="D5750" s="7" t="n">
        <v>-109.26000213623</v>
      </c>
      <c r="E5750" s="7" t="n">
        <v>2.44000005722046</v>
      </c>
      <c r="F5750" s="7" t="n">
        <v>-271.450012207031</v>
      </c>
      <c r="G5750" s="7" t="n">
        <v>10.3000001907349</v>
      </c>
    </row>
    <row r="5751" spans="1:9">
      <c r="A5751" t="s">
        <v>4</v>
      </c>
      <c r="B5751" s="4" t="s">
        <v>5</v>
      </c>
      <c r="C5751" s="4" t="s">
        <v>10</v>
      </c>
      <c r="D5751" s="4" t="s">
        <v>27</v>
      </c>
      <c r="E5751" s="4" t="s">
        <v>27</v>
      </c>
      <c r="F5751" s="4" t="s">
        <v>27</v>
      </c>
      <c r="G5751" s="4" t="s">
        <v>27</v>
      </c>
    </row>
    <row r="5752" spans="1:9">
      <c r="A5752" t="n">
        <v>55633</v>
      </c>
      <c r="B5752" s="57" t="n">
        <v>46</v>
      </c>
      <c r="C5752" s="7" t="n">
        <v>61490</v>
      </c>
      <c r="D5752" s="7" t="n">
        <v>-108.139999389648</v>
      </c>
      <c r="E5752" s="7" t="n">
        <v>2.50999999046326</v>
      </c>
      <c r="F5752" s="7" t="n">
        <v>-272.160003662109</v>
      </c>
      <c r="G5752" s="7" t="n">
        <v>12.8000001907349</v>
      </c>
    </row>
    <row r="5753" spans="1:9">
      <c r="A5753" t="s">
        <v>4</v>
      </c>
      <c r="B5753" s="4" t="s">
        <v>5</v>
      </c>
      <c r="C5753" s="4" t="s">
        <v>10</v>
      </c>
      <c r="D5753" s="4" t="s">
        <v>27</v>
      </c>
      <c r="E5753" s="4" t="s">
        <v>27</v>
      </c>
      <c r="F5753" s="4" t="s">
        <v>27</v>
      </c>
      <c r="G5753" s="4" t="s">
        <v>27</v>
      </c>
    </row>
    <row r="5754" spans="1:9">
      <c r="A5754" t="n">
        <v>55652</v>
      </c>
      <c r="B5754" s="57" t="n">
        <v>46</v>
      </c>
      <c r="C5754" s="7" t="n">
        <v>61488</v>
      </c>
      <c r="D5754" s="7" t="n">
        <v>-109.940002441406</v>
      </c>
      <c r="E5754" s="7" t="n">
        <v>2.5</v>
      </c>
      <c r="F5754" s="7" t="n">
        <v>-271.420013427734</v>
      </c>
      <c r="G5754" s="7" t="n">
        <v>7.40000009536743</v>
      </c>
    </row>
    <row r="5755" spans="1:9">
      <c r="A5755" t="s">
        <v>4</v>
      </c>
      <c r="B5755" s="4" t="s">
        <v>5</v>
      </c>
      <c r="C5755" s="4" t="s">
        <v>10</v>
      </c>
      <c r="D5755" s="4" t="s">
        <v>27</v>
      </c>
      <c r="E5755" s="4" t="s">
        <v>27</v>
      </c>
      <c r="F5755" s="4" t="s">
        <v>27</v>
      </c>
      <c r="G5755" s="4" t="s">
        <v>27</v>
      </c>
    </row>
    <row r="5756" spans="1:9">
      <c r="A5756" t="n">
        <v>55671</v>
      </c>
      <c r="B5756" s="57" t="n">
        <v>46</v>
      </c>
      <c r="C5756" s="7" t="n">
        <v>7032</v>
      </c>
      <c r="D5756" s="7" t="n">
        <v>-110.519996643066</v>
      </c>
      <c r="E5756" s="7" t="n">
        <v>2.44000005722046</v>
      </c>
      <c r="F5756" s="7" t="n">
        <v>-271.029998779297</v>
      </c>
      <c r="G5756" s="7" t="n">
        <v>13.1000003814697</v>
      </c>
    </row>
    <row r="5757" spans="1:9">
      <c r="A5757" t="s">
        <v>4</v>
      </c>
      <c r="B5757" s="4" t="s">
        <v>5</v>
      </c>
      <c r="C5757" s="4" t="s">
        <v>10</v>
      </c>
      <c r="D5757" s="4" t="s">
        <v>9</v>
      </c>
    </row>
    <row r="5758" spans="1:9">
      <c r="A5758" t="n">
        <v>55690</v>
      </c>
      <c r="B5758" s="76" t="n">
        <v>44</v>
      </c>
      <c r="C5758" s="7" t="n">
        <v>0</v>
      </c>
      <c r="D5758" s="7" t="n">
        <v>128</v>
      </c>
    </row>
    <row r="5759" spans="1:9">
      <c r="A5759" t="s">
        <v>4</v>
      </c>
      <c r="B5759" s="4" t="s">
        <v>5</v>
      </c>
      <c r="C5759" s="4" t="s">
        <v>10</v>
      </c>
      <c r="D5759" s="4" t="s">
        <v>9</v>
      </c>
    </row>
    <row r="5760" spans="1:9">
      <c r="A5760" t="n">
        <v>55697</v>
      </c>
      <c r="B5760" s="76" t="n">
        <v>44</v>
      </c>
      <c r="C5760" s="7" t="n">
        <v>61489</v>
      </c>
      <c r="D5760" s="7" t="n">
        <v>128</v>
      </c>
    </row>
    <row r="5761" spans="1:7">
      <c r="A5761" t="s">
        <v>4</v>
      </c>
      <c r="B5761" s="4" t="s">
        <v>5</v>
      </c>
      <c r="C5761" s="4" t="s">
        <v>10</v>
      </c>
      <c r="D5761" s="4" t="s">
        <v>9</v>
      </c>
    </row>
    <row r="5762" spans="1:7">
      <c r="A5762" t="n">
        <v>55704</v>
      </c>
      <c r="B5762" s="76" t="n">
        <v>44</v>
      </c>
      <c r="C5762" s="7" t="n">
        <v>61490</v>
      </c>
      <c r="D5762" s="7" t="n">
        <v>128</v>
      </c>
    </row>
    <row r="5763" spans="1:7">
      <c r="A5763" t="s">
        <v>4</v>
      </c>
      <c r="B5763" s="4" t="s">
        <v>5</v>
      </c>
      <c r="C5763" s="4" t="s">
        <v>10</v>
      </c>
      <c r="D5763" s="4" t="s">
        <v>9</v>
      </c>
    </row>
    <row r="5764" spans="1:7">
      <c r="A5764" t="n">
        <v>55711</v>
      </c>
      <c r="B5764" s="76" t="n">
        <v>44</v>
      </c>
      <c r="C5764" s="7" t="n">
        <v>61488</v>
      </c>
      <c r="D5764" s="7" t="n">
        <v>128</v>
      </c>
    </row>
    <row r="5765" spans="1:7">
      <c r="A5765" t="s">
        <v>4</v>
      </c>
      <c r="B5765" s="4" t="s">
        <v>5</v>
      </c>
      <c r="C5765" s="4" t="s">
        <v>10</v>
      </c>
      <c r="D5765" s="4" t="s">
        <v>9</v>
      </c>
    </row>
    <row r="5766" spans="1:7">
      <c r="A5766" t="n">
        <v>55718</v>
      </c>
      <c r="B5766" s="76" t="n">
        <v>44</v>
      </c>
      <c r="C5766" s="7" t="n">
        <v>7032</v>
      </c>
      <c r="D5766" s="7" t="n">
        <v>128</v>
      </c>
    </row>
    <row r="5767" spans="1:7">
      <c r="A5767" t="s">
        <v>4</v>
      </c>
      <c r="B5767" s="4" t="s">
        <v>5</v>
      </c>
      <c r="C5767" s="4" t="s">
        <v>13</v>
      </c>
      <c r="D5767" s="4" t="s">
        <v>10</v>
      </c>
      <c r="E5767" s="4" t="s">
        <v>6</v>
      </c>
      <c r="F5767" s="4" t="s">
        <v>6</v>
      </c>
      <c r="G5767" s="4" t="s">
        <v>6</v>
      </c>
      <c r="H5767" s="4" t="s">
        <v>6</v>
      </c>
    </row>
    <row r="5768" spans="1:7">
      <c r="A5768" t="n">
        <v>55725</v>
      </c>
      <c r="B5768" s="42" t="n">
        <v>51</v>
      </c>
      <c r="C5768" s="7" t="n">
        <v>3</v>
      </c>
      <c r="D5768" s="7" t="n">
        <v>0</v>
      </c>
      <c r="E5768" s="7" t="s">
        <v>115</v>
      </c>
      <c r="F5768" s="7" t="s">
        <v>116</v>
      </c>
      <c r="G5768" s="7" t="s">
        <v>117</v>
      </c>
      <c r="H5768" s="7" t="s">
        <v>118</v>
      </c>
    </row>
    <row r="5769" spans="1:7">
      <c r="A5769" t="s">
        <v>4</v>
      </c>
      <c r="B5769" s="4" t="s">
        <v>5</v>
      </c>
      <c r="C5769" s="4" t="s">
        <v>13</v>
      </c>
      <c r="D5769" s="4" t="s">
        <v>10</v>
      </c>
      <c r="E5769" s="4" t="s">
        <v>6</v>
      </c>
      <c r="F5769" s="4" t="s">
        <v>6</v>
      </c>
      <c r="G5769" s="4" t="s">
        <v>6</v>
      </c>
      <c r="H5769" s="4" t="s">
        <v>6</v>
      </c>
    </row>
    <row r="5770" spans="1:7">
      <c r="A5770" t="n">
        <v>55754</v>
      </c>
      <c r="B5770" s="42" t="n">
        <v>51</v>
      </c>
      <c r="C5770" s="7" t="n">
        <v>3</v>
      </c>
      <c r="D5770" s="7" t="n">
        <v>61489</v>
      </c>
      <c r="E5770" s="7" t="s">
        <v>115</v>
      </c>
      <c r="F5770" s="7" t="s">
        <v>116</v>
      </c>
      <c r="G5770" s="7" t="s">
        <v>117</v>
      </c>
      <c r="H5770" s="7" t="s">
        <v>118</v>
      </c>
    </row>
    <row r="5771" spans="1:7">
      <c r="A5771" t="s">
        <v>4</v>
      </c>
      <c r="B5771" s="4" t="s">
        <v>5</v>
      </c>
      <c r="C5771" s="4" t="s">
        <v>13</v>
      </c>
      <c r="D5771" s="4" t="s">
        <v>10</v>
      </c>
      <c r="E5771" s="4" t="s">
        <v>6</v>
      </c>
      <c r="F5771" s="4" t="s">
        <v>6</v>
      </c>
      <c r="G5771" s="4" t="s">
        <v>6</v>
      </c>
      <c r="H5771" s="4" t="s">
        <v>6</v>
      </c>
    </row>
    <row r="5772" spans="1:7">
      <c r="A5772" t="n">
        <v>55783</v>
      </c>
      <c r="B5772" s="42" t="n">
        <v>51</v>
      </c>
      <c r="C5772" s="7" t="n">
        <v>3</v>
      </c>
      <c r="D5772" s="7" t="n">
        <v>61490</v>
      </c>
      <c r="E5772" s="7" t="s">
        <v>115</v>
      </c>
      <c r="F5772" s="7" t="s">
        <v>116</v>
      </c>
      <c r="G5772" s="7" t="s">
        <v>117</v>
      </c>
      <c r="H5772" s="7" t="s">
        <v>118</v>
      </c>
    </row>
    <row r="5773" spans="1:7">
      <c r="A5773" t="s">
        <v>4</v>
      </c>
      <c r="B5773" s="4" t="s">
        <v>5</v>
      </c>
      <c r="C5773" s="4" t="s">
        <v>13</v>
      </c>
      <c r="D5773" s="4" t="s">
        <v>10</v>
      </c>
      <c r="E5773" s="4" t="s">
        <v>6</v>
      </c>
      <c r="F5773" s="4" t="s">
        <v>6</v>
      </c>
      <c r="G5773" s="4" t="s">
        <v>6</v>
      </c>
      <c r="H5773" s="4" t="s">
        <v>6</v>
      </c>
    </row>
    <row r="5774" spans="1:7">
      <c r="A5774" t="n">
        <v>55812</v>
      </c>
      <c r="B5774" s="42" t="n">
        <v>51</v>
      </c>
      <c r="C5774" s="7" t="n">
        <v>3</v>
      </c>
      <c r="D5774" s="7" t="n">
        <v>61488</v>
      </c>
      <c r="E5774" s="7" t="s">
        <v>115</v>
      </c>
      <c r="F5774" s="7" t="s">
        <v>116</v>
      </c>
      <c r="G5774" s="7" t="s">
        <v>117</v>
      </c>
      <c r="H5774" s="7" t="s">
        <v>118</v>
      </c>
    </row>
    <row r="5775" spans="1:7">
      <c r="A5775" t="s">
        <v>4</v>
      </c>
      <c r="B5775" s="4" t="s">
        <v>5</v>
      </c>
      <c r="C5775" s="4" t="s">
        <v>13</v>
      </c>
      <c r="D5775" s="4" t="s">
        <v>10</v>
      </c>
      <c r="E5775" s="4" t="s">
        <v>6</v>
      </c>
      <c r="F5775" s="4" t="s">
        <v>6</v>
      </c>
      <c r="G5775" s="4" t="s">
        <v>6</v>
      </c>
      <c r="H5775" s="4" t="s">
        <v>6</v>
      </c>
    </row>
    <row r="5776" spans="1:7">
      <c r="A5776" t="n">
        <v>55841</v>
      </c>
      <c r="B5776" s="42" t="n">
        <v>51</v>
      </c>
      <c r="C5776" s="7" t="n">
        <v>3</v>
      </c>
      <c r="D5776" s="7" t="n">
        <v>7032</v>
      </c>
      <c r="E5776" s="7" t="s">
        <v>115</v>
      </c>
      <c r="F5776" s="7" t="s">
        <v>116</v>
      </c>
      <c r="G5776" s="7" t="s">
        <v>117</v>
      </c>
      <c r="H5776" s="7" t="s">
        <v>118</v>
      </c>
    </row>
    <row r="5777" spans="1:8">
      <c r="A5777" t="s">
        <v>4</v>
      </c>
      <c r="B5777" s="4" t="s">
        <v>5</v>
      </c>
      <c r="C5777" s="4" t="s">
        <v>10</v>
      </c>
      <c r="D5777" s="4" t="s">
        <v>27</v>
      </c>
      <c r="E5777" s="4" t="s">
        <v>27</v>
      </c>
      <c r="F5777" s="4" t="s">
        <v>27</v>
      </c>
      <c r="G5777" s="4" t="s">
        <v>10</v>
      </c>
      <c r="H5777" s="4" t="s">
        <v>10</v>
      </c>
    </row>
    <row r="5778" spans="1:8">
      <c r="A5778" t="n">
        <v>55870</v>
      </c>
      <c r="B5778" s="68" t="n">
        <v>60</v>
      </c>
      <c r="C5778" s="7" t="n">
        <v>0</v>
      </c>
      <c r="D5778" s="7" t="n">
        <v>0</v>
      </c>
      <c r="E5778" s="7" t="n">
        <v>0</v>
      </c>
      <c r="F5778" s="7" t="n">
        <v>0</v>
      </c>
      <c r="G5778" s="7" t="n">
        <v>0</v>
      </c>
      <c r="H5778" s="7" t="n">
        <v>1</v>
      </c>
    </row>
    <row r="5779" spans="1:8">
      <c r="A5779" t="s">
        <v>4</v>
      </c>
      <c r="B5779" s="4" t="s">
        <v>5</v>
      </c>
      <c r="C5779" s="4" t="s">
        <v>10</v>
      </c>
      <c r="D5779" s="4" t="s">
        <v>27</v>
      </c>
      <c r="E5779" s="4" t="s">
        <v>27</v>
      </c>
      <c r="F5779" s="4" t="s">
        <v>27</v>
      </c>
      <c r="G5779" s="4" t="s">
        <v>10</v>
      </c>
      <c r="H5779" s="4" t="s">
        <v>10</v>
      </c>
    </row>
    <row r="5780" spans="1:8">
      <c r="A5780" t="n">
        <v>55889</v>
      </c>
      <c r="B5780" s="68" t="n">
        <v>60</v>
      </c>
      <c r="C5780" s="7" t="n">
        <v>0</v>
      </c>
      <c r="D5780" s="7" t="n">
        <v>0</v>
      </c>
      <c r="E5780" s="7" t="n">
        <v>0</v>
      </c>
      <c r="F5780" s="7" t="n">
        <v>0</v>
      </c>
      <c r="G5780" s="7" t="n">
        <v>0</v>
      </c>
      <c r="H5780" s="7" t="n">
        <v>0</v>
      </c>
    </row>
    <row r="5781" spans="1:8">
      <c r="A5781" t="s">
        <v>4</v>
      </c>
      <c r="B5781" s="4" t="s">
        <v>5</v>
      </c>
      <c r="C5781" s="4" t="s">
        <v>10</v>
      </c>
      <c r="D5781" s="4" t="s">
        <v>10</v>
      </c>
      <c r="E5781" s="4" t="s">
        <v>10</v>
      </c>
    </row>
    <row r="5782" spans="1:8">
      <c r="A5782" t="n">
        <v>55908</v>
      </c>
      <c r="B5782" s="66" t="n">
        <v>61</v>
      </c>
      <c r="C5782" s="7" t="n">
        <v>0</v>
      </c>
      <c r="D5782" s="7" t="n">
        <v>65533</v>
      </c>
      <c r="E5782" s="7" t="n">
        <v>0</v>
      </c>
    </row>
    <row r="5783" spans="1:8">
      <c r="A5783" t="s">
        <v>4</v>
      </c>
      <c r="B5783" s="4" t="s">
        <v>5</v>
      </c>
      <c r="C5783" s="4" t="s">
        <v>10</v>
      </c>
      <c r="D5783" s="4" t="s">
        <v>27</v>
      </c>
      <c r="E5783" s="4" t="s">
        <v>27</v>
      </c>
      <c r="F5783" s="4" t="s">
        <v>27</v>
      </c>
      <c r="G5783" s="4" t="s">
        <v>10</v>
      </c>
      <c r="H5783" s="4" t="s">
        <v>10</v>
      </c>
    </row>
    <row r="5784" spans="1:8">
      <c r="A5784" t="n">
        <v>55915</v>
      </c>
      <c r="B5784" s="68" t="n">
        <v>60</v>
      </c>
      <c r="C5784" s="7" t="n">
        <v>61489</v>
      </c>
      <c r="D5784" s="7" t="n">
        <v>0</v>
      </c>
      <c r="E5784" s="7" t="n">
        <v>0</v>
      </c>
      <c r="F5784" s="7" t="n">
        <v>0</v>
      </c>
      <c r="G5784" s="7" t="n">
        <v>0</v>
      </c>
      <c r="H5784" s="7" t="n">
        <v>1</v>
      </c>
    </row>
    <row r="5785" spans="1:8">
      <c r="A5785" t="s">
        <v>4</v>
      </c>
      <c r="B5785" s="4" t="s">
        <v>5</v>
      </c>
      <c r="C5785" s="4" t="s">
        <v>10</v>
      </c>
      <c r="D5785" s="4" t="s">
        <v>27</v>
      </c>
      <c r="E5785" s="4" t="s">
        <v>27</v>
      </c>
      <c r="F5785" s="4" t="s">
        <v>27</v>
      </c>
      <c r="G5785" s="4" t="s">
        <v>10</v>
      </c>
      <c r="H5785" s="4" t="s">
        <v>10</v>
      </c>
    </row>
    <row r="5786" spans="1:8">
      <c r="A5786" t="n">
        <v>55934</v>
      </c>
      <c r="B5786" s="68" t="n">
        <v>60</v>
      </c>
      <c r="C5786" s="7" t="n">
        <v>61489</v>
      </c>
      <c r="D5786" s="7" t="n">
        <v>0</v>
      </c>
      <c r="E5786" s="7" t="n">
        <v>0</v>
      </c>
      <c r="F5786" s="7" t="n">
        <v>0</v>
      </c>
      <c r="G5786" s="7" t="n">
        <v>0</v>
      </c>
      <c r="H5786" s="7" t="n">
        <v>0</v>
      </c>
    </row>
    <row r="5787" spans="1:8">
      <c r="A5787" t="s">
        <v>4</v>
      </c>
      <c r="B5787" s="4" t="s">
        <v>5</v>
      </c>
      <c r="C5787" s="4" t="s">
        <v>10</v>
      </c>
      <c r="D5787" s="4" t="s">
        <v>10</v>
      </c>
      <c r="E5787" s="4" t="s">
        <v>10</v>
      </c>
    </row>
    <row r="5788" spans="1:8">
      <c r="A5788" t="n">
        <v>55953</v>
      </c>
      <c r="B5788" s="66" t="n">
        <v>61</v>
      </c>
      <c r="C5788" s="7" t="n">
        <v>61489</v>
      </c>
      <c r="D5788" s="7" t="n">
        <v>65533</v>
      </c>
      <c r="E5788" s="7" t="n">
        <v>0</v>
      </c>
    </row>
    <row r="5789" spans="1:8">
      <c r="A5789" t="s">
        <v>4</v>
      </c>
      <c r="B5789" s="4" t="s">
        <v>5</v>
      </c>
      <c r="C5789" s="4" t="s">
        <v>10</v>
      </c>
      <c r="D5789" s="4" t="s">
        <v>27</v>
      </c>
      <c r="E5789" s="4" t="s">
        <v>27</v>
      </c>
      <c r="F5789" s="4" t="s">
        <v>27</v>
      </c>
      <c r="G5789" s="4" t="s">
        <v>10</v>
      </c>
      <c r="H5789" s="4" t="s">
        <v>10</v>
      </c>
    </row>
    <row r="5790" spans="1:8">
      <c r="A5790" t="n">
        <v>55960</v>
      </c>
      <c r="B5790" s="68" t="n">
        <v>60</v>
      </c>
      <c r="C5790" s="7" t="n">
        <v>61490</v>
      </c>
      <c r="D5790" s="7" t="n">
        <v>0</v>
      </c>
      <c r="E5790" s="7" t="n">
        <v>0</v>
      </c>
      <c r="F5790" s="7" t="n">
        <v>0</v>
      </c>
      <c r="G5790" s="7" t="n">
        <v>0</v>
      </c>
      <c r="H5790" s="7" t="n">
        <v>1</v>
      </c>
    </row>
    <row r="5791" spans="1:8">
      <c r="A5791" t="s">
        <v>4</v>
      </c>
      <c r="B5791" s="4" t="s">
        <v>5</v>
      </c>
      <c r="C5791" s="4" t="s">
        <v>10</v>
      </c>
      <c r="D5791" s="4" t="s">
        <v>27</v>
      </c>
      <c r="E5791" s="4" t="s">
        <v>27</v>
      </c>
      <c r="F5791" s="4" t="s">
        <v>27</v>
      </c>
      <c r="G5791" s="4" t="s">
        <v>10</v>
      </c>
      <c r="H5791" s="4" t="s">
        <v>10</v>
      </c>
    </row>
    <row r="5792" spans="1:8">
      <c r="A5792" t="n">
        <v>55979</v>
      </c>
      <c r="B5792" s="68" t="n">
        <v>60</v>
      </c>
      <c r="C5792" s="7" t="n">
        <v>61490</v>
      </c>
      <c r="D5792" s="7" t="n">
        <v>0</v>
      </c>
      <c r="E5792" s="7" t="n">
        <v>0</v>
      </c>
      <c r="F5792" s="7" t="n">
        <v>0</v>
      </c>
      <c r="G5792" s="7" t="n">
        <v>0</v>
      </c>
      <c r="H5792" s="7" t="n">
        <v>0</v>
      </c>
    </row>
    <row r="5793" spans="1:8">
      <c r="A5793" t="s">
        <v>4</v>
      </c>
      <c r="B5793" s="4" t="s">
        <v>5</v>
      </c>
      <c r="C5793" s="4" t="s">
        <v>10</v>
      </c>
      <c r="D5793" s="4" t="s">
        <v>10</v>
      </c>
      <c r="E5793" s="4" t="s">
        <v>10</v>
      </c>
    </row>
    <row r="5794" spans="1:8">
      <c r="A5794" t="n">
        <v>55998</v>
      </c>
      <c r="B5794" s="66" t="n">
        <v>61</v>
      </c>
      <c r="C5794" s="7" t="n">
        <v>61490</v>
      </c>
      <c r="D5794" s="7" t="n">
        <v>65533</v>
      </c>
      <c r="E5794" s="7" t="n">
        <v>0</v>
      </c>
    </row>
    <row r="5795" spans="1:8">
      <c r="A5795" t="s">
        <v>4</v>
      </c>
      <c r="B5795" s="4" t="s">
        <v>5</v>
      </c>
      <c r="C5795" s="4" t="s">
        <v>10</v>
      </c>
      <c r="D5795" s="4" t="s">
        <v>27</v>
      </c>
      <c r="E5795" s="4" t="s">
        <v>27</v>
      </c>
      <c r="F5795" s="4" t="s">
        <v>27</v>
      </c>
      <c r="G5795" s="4" t="s">
        <v>10</v>
      </c>
      <c r="H5795" s="4" t="s">
        <v>10</v>
      </c>
    </row>
    <row r="5796" spans="1:8">
      <c r="A5796" t="n">
        <v>56005</v>
      </c>
      <c r="B5796" s="68" t="n">
        <v>60</v>
      </c>
      <c r="C5796" s="7" t="n">
        <v>61488</v>
      </c>
      <c r="D5796" s="7" t="n">
        <v>0</v>
      </c>
      <c r="E5796" s="7" t="n">
        <v>0</v>
      </c>
      <c r="F5796" s="7" t="n">
        <v>0</v>
      </c>
      <c r="G5796" s="7" t="n">
        <v>0</v>
      </c>
      <c r="H5796" s="7" t="n">
        <v>1</v>
      </c>
    </row>
    <row r="5797" spans="1:8">
      <c r="A5797" t="s">
        <v>4</v>
      </c>
      <c r="B5797" s="4" t="s">
        <v>5</v>
      </c>
      <c r="C5797" s="4" t="s">
        <v>10</v>
      </c>
      <c r="D5797" s="4" t="s">
        <v>27</v>
      </c>
      <c r="E5797" s="4" t="s">
        <v>27</v>
      </c>
      <c r="F5797" s="4" t="s">
        <v>27</v>
      </c>
      <c r="G5797" s="4" t="s">
        <v>10</v>
      </c>
      <c r="H5797" s="4" t="s">
        <v>10</v>
      </c>
    </row>
    <row r="5798" spans="1:8">
      <c r="A5798" t="n">
        <v>56024</v>
      </c>
      <c r="B5798" s="68" t="n">
        <v>60</v>
      </c>
      <c r="C5798" s="7" t="n">
        <v>61488</v>
      </c>
      <c r="D5798" s="7" t="n">
        <v>0</v>
      </c>
      <c r="E5798" s="7" t="n">
        <v>0</v>
      </c>
      <c r="F5798" s="7" t="n">
        <v>0</v>
      </c>
      <c r="G5798" s="7" t="n">
        <v>0</v>
      </c>
      <c r="H5798" s="7" t="n">
        <v>0</v>
      </c>
    </row>
    <row r="5799" spans="1:8">
      <c r="A5799" t="s">
        <v>4</v>
      </c>
      <c r="B5799" s="4" t="s">
        <v>5</v>
      </c>
      <c r="C5799" s="4" t="s">
        <v>10</v>
      </c>
      <c r="D5799" s="4" t="s">
        <v>10</v>
      </c>
      <c r="E5799" s="4" t="s">
        <v>10</v>
      </c>
    </row>
    <row r="5800" spans="1:8">
      <c r="A5800" t="n">
        <v>56043</v>
      </c>
      <c r="B5800" s="66" t="n">
        <v>61</v>
      </c>
      <c r="C5800" s="7" t="n">
        <v>61488</v>
      </c>
      <c r="D5800" s="7" t="n">
        <v>65533</v>
      </c>
      <c r="E5800" s="7" t="n">
        <v>0</v>
      </c>
    </row>
    <row r="5801" spans="1:8">
      <c r="A5801" t="s">
        <v>4</v>
      </c>
      <c r="B5801" s="4" t="s">
        <v>5</v>
      </c>
      <c r="C5801" s="4" t="s">
        <v>10</v>
      </c>
      <c r="D5801" s="4" t="s">
        <v>27</v>
      </c>
      <c r="E5801" s="4" t="s">
        <v>27</v>
      </c>
      <c r="F5801" s="4" t="s">
        <v>27</v>
      </c>
      <c r="G5801" s="4" t="s">
        <v>10</v>
      </c>
      <c r="H5801" s="4" t="s">
        <v>10</v>
      </c>
    </row>
    <row r="5802" spans="1:8">
      <c r="A5802" t="n">
        <v>56050</v>
      </c>
      <c r="B5802" s="68" t="n">
        <v>60</v>
      </c>
      <c r="C5802" s="7" t="n">
        <v>7032</v>
      </c>
      <c r="D5802" s="7" t="n">
        <v>0</v>
      </c>
      <c r="E5802" s="7" t="n">
        <v>0</v>
      </c>
      <c r="F5802" s="7" t="n">
        <v>0</v>
      </c>
      <c r="G5802" s="7" t="n">
        <v>0</v>
      </c>
      <c r="H5802" s="7" t="n">
        <v>1</v>
      </c>
    </row>
    <row r="5803" spans="1:8">
      <c r="A5803" t="s">
        <v>4</v>
      </c>
      <c r="B5803" s="4" t="s">
        <v>5</v>
      </c>
      <c r="C5803" s="4" t="s">
        <v>10</v>
      </c>
      <c r="D5803" s="4" t="s">
        <v>27</v>
      </c>
      <c r="E5803" s="4" t="s">
        <v>27</v>
      </c>
      <c r="F5803" s="4" t="s">
        <v>27</v>
      </c>
      <c r="G5803" s="4" t="s">
        <v>10</v>
      </c>
      <c r="H5803" s="4" t="s">
        <v>10</v>
      </c>
    </row>
    <row r="5804" spans="1:8">
      <c r="A5804" t="n">
        <v>56069</v>
      </c>
      <c r="B5804" s="68" t="n">
        <v>60</v>
      </c>
      <c r="C5804" s="7" t="n">
        <v>7032</v>
      </c>
      <c r="D5804" s="7" t="n">
        <v>0</v>
      </c>
      <c r="E5804" s="7" t="n">
        <v>0</v>
      </c>
      <c r="F5804" s="7" t="n">
        <v>0</v>
      </c>
      <c r="G5804" s="7" t="n">
        <v>0</v>
      </c>
      <c r="H5804" s="7" t="n">
        <v>0</v>
      </c>
    </row>
    <row r="5805" spans="1:8">
      <c r="A5805" t="s">
        <v>4</v>
      </c>
      <c r="B5805" s="4" t="s">
        <v>5</v>
      </c>
      <c r="C5805" s="4" t="s">
        <v>10</v>
      </c>
      <c r="D5805" s="4" t="s">
        <v>10</v>
      </c>
      <c r="E5805" s="4" t="s">
        <v>10</v>
      </c>
    </row>
    <row r="5806" spans="1:8">
      <c r="A5806" t="n">
        <v>56088</v>
      </c>
      <c r="B5806" s="66" t="n">
        <v>61</v>
      </c>
      <c r="C5806" s="7" t="n">
        <v>7032</v>
      </c>
      <c r="D5806" s="7" t="n">
        <v>65533</v>
      </c>
      <c r="E5806" s="7" t="n">
        <v>0</v>
      </c>
    </row>
    <row r="5807" spans="1:8">
      <c r="A5807" t="s">
        <v>4</v>
      </c>
      <c r="B5807" s="4" t="s">
        <v>5</v>
      </c>
      <c r="C5807" s="4" t="s">
        <v>13</v>
      </c>
      <c r="D5807" s="4" t="s">
        <v>10</v>
      </c>
    </row>
    <row r="5808" spans="1:8">
      <c r="A5808" t="n">
        <v>56095</v>
      </c>
      <c r="B5808" s="40" t="n">
        <v>58</v>
      </c>
      <c r="C5808" s="7" t="n">
        <v>255</v>
      </c>
      <c r="D5808" s="7" t="n">
        <v>0</v>
      </c>
    </row>
    <row r="5809" spans="1:8">
      <c r="A5809" t="s">
        <v>4</v>
      </c>
      <c r="B5809" s="4" t="s">
        <v>5</v>
      </c>
      <c r="C5809" s="4" t="s">
        <v>10</v>
      </c>
      <c r="D5809" s="4" t="s">
        <v>13</v>
      </c>
      <c r="E5809" s="4" t="s">
        <v>27</v>
      </c>
      <c r="F5809" s="4" t="s">
        <v>10</v>
      </c>
    </row>
    <row r="5810" spans="1:8">
      <c r="A5810" t="n">
        <v>56099</v>
      </c>
      <c r="B5810" s="65" t="n">
        <v>59</v>
      </c>
      <c r="C5810" s="7" t="n">
        <v>0</v>
      </c>
      <c r="D5810" s="7" t="n">
        <v>8</v>
      </c>
      <c r="E5810" s="7" t="n">
        <v>0.150000005960464</v>
      </c>
      <c r="F5810" s="7" t="n">
        <v>0</v>
      </c>
    </row>
    <row r="5811" spans="1:8">
      <c r="A5811" t="s">
        <v>4</v>
      </c>
      <c r="B5811" s="4" t="s">
        <v>5</v>
      </c>
      <c r="C5811" s="4" t="s">
        <v>10</v>
      </c>
    </row>
    <row r="5812" spans="1:8">
      <c r="A5812" t="n">
        <v>56109</v>
      </c>
      <c r="B5812" s="43" t="n">
        <v>16</v>
      </c>
      <c r="C5812" s="7" t="n">
        <v>50</v>
      </c>
    </row>
    <row r="5813" spans="1:8">
      <c r="A5813" t="s">
        <v>4</v>
      </c>
      <c r="B5813" s="4" t="s">
        <v>5</v>
      </c>
      <c r="C5813" s="4" t="s">
        <v>10</v>
      </c>
      <c r="D5813" s="4" t="s">
        <v>13</v>
      </c>
      <c r="E5813" s="4" t="s">
        <v>27</v>
      </c>
      <c r="F5813" s="4" t="s">
        <v>10</v>
      </c>
    </row>
    <row r="5814" spans="1:8">
      <c r="A5814" t="n">
        <v>56112</v>
      </c>
      <c r="B5814" s="65" t="n">
        <v>59</v>
      </c>
      <c r="C5814" s="7" t="n">
        <v>61489</v>
      </c>
      <c r="D5814" s="7" t="n">
        <v>8</v>
      </c>
      <c r="E5814" s="7" t="n">
        <v>0.150000005960464</v>
      </c>
      <c r="F5814" s="7" t="n">
        <v>0</v>
      </c>
    </row>
    <row r="5815" spans="1:8">
      <c r="A5815" t="s">
        <v>4</v>
      </c>
      <c r="B5815" s="4" t="s">
        <v>5</v>
      </c>
      <c r="C5815" s="4" t="s">
        <v>10</v>
      </c>
    </row>
    <row r="5816" spans="1:8">
      <c r="A5816" t="n">
        <v>56122</v>
      </c>
      <c r="B5816" s="43" t="n">
        <v>16</v>
      </c>
      <c r="C5816" s="7" t="n">
        <v>50</v>
      </c>
    </row>
    <row r="5817" spans="1:8">
      <c r="A5817" t="s">
        <v>4</v>
      </c>
      <c r="B5817" s="4" t="s">
        <v>5</v>
      </c>
      <c r="C5817" s="4" t="s">
        <v>10</v>
      </c>
      <c r="D5817" s="4" t="s">
        <v>13</v>
      </c>
      <c r="E5817" s="4" t="s">
        <v>27</v>
      </c>
      <c r="F5817" s="4" t="s">
        <v>10</v>
      </c>
    </row>
    <row r="5818" spans="1:8">
      <c r="A5818" t="n">
        <v>56125</v>
      </c>
      <c r="B5818" s="65" t="n">
        <v>59</v>
      </c>
      <c r="C5818" s="7" t="n">
        <v>61490</v>
      </c>
      <c r="D5818" s="7" t="n">
        <v>8</v>
      </c>
      <c r="E5818" s="7" t="n">
        <v>0.150000005960464</v>
      </c>
      <c r="F5818" s="7" t="n">
        <v>0</v>
      </c>
    </row>
    <row r="5819" spans="1:8">
      <c r="A5819" t="s">
        <v>4</v>
      </c>
      <c r="B5819" s="4" t="s">
        <v>5</v>
      </c>
      <c r="C5819" s="4" t="s">
        <v>10</v>
      </c>
    </row>
    <row r="5820" spans="1:8">
      <c r="A5820" t="n">
        <v>56135</v>
      </c>
      <c r="B5820" s="43" t="n">
        <v>16</v>
      </c>
      <c r="C5820" s="7" t="n">
        <v>50</v>
      </c>
    </row>
    <row r="5821" spans="1:8">
      <c r="A5821" t="s">
        <v>4</v>
      </c>
      <c r="B5821" s="4" t="s">
        <v>5</v>
      </c>
      <c r="C5821" s="4" t="s">
        <v>10</v>
      </c>
      <c r="D5821" s="4" t="s">
        <v>13</v>
      </c>
      <c r="E5821" s="4" t="s">
        <v>27</v>
      </c>
      <c r="F5821" s="4" t="s">
        <v>10</v>
      </c>
    </row>
    <row r="5822" spans="1:8">
      <c r="A5822" t="n">
        <v>56138</v>
      </c>
      <c r="B5822" s="65" t="n">
        <v>59</v>
      </c>
      <c r="C5822" s="7" t="n">
        <v>61488</v>
      </c>
      <c r="D5822" s="7" t="n">
        <v>8</v>
      </c>
      <c r="E5822" s="7" t="n">
        <v>0.150000005960464</v>
      </c>
      <c r="F5822" s="7" t="n">
        <v>0</v>
      </c>
    </row>
    <row r="5823" spans="1:8">
      <c r="A5823" t="s">
        <v>4</v>
      </c>
      <c r="B5823" s="4" t="s">
        <v>5</v>
      </c>
      <c r="C5823" s="4" t="s">
        <v>10</v>
      </c>
    </row>
    <row r="5824" spans="1:8">
      <c r="A5824" t="n">
        <v>56148</v>
      </c>
      <c r="B5824" s="43" t="n">
        <v>16</v>
      </c>
      <c r="C5824" s="7" t="n">
        <v>50</v>
      </c>
    </row>
    <row r="5825" spans="1:6">
      <c r="A5825" t="s">
        <v>4</v>
      </c>
      <c r="B5825" s="4" t="s">
        <v>5</v>
      </c>
      <c r="C5825" s="4" t="s">
        <v>10</v>
      </c>
      <c r="D5825" s="4" t="s">
        <v>13</v>
      </c>
      <c r="E5825" s="4" t="s">
        <v>27</v>
      </c>
      <c r="F5825" s="4" t="s">
        <v>10</v>
      </c>
    </row>
    <row r="5826" spans="1:6">
      <c r="A5826" t="n">
        <v>56151</v>
      </c>
      <c r="B5826" s="65" t="n">
        <v>59</v>
      </c>
      <c r="C5826" s="7" t="n">
        <v>7032</v>
      </c>
      <c r="D5826" s="7" t="n">
        <v>8</v>
      </c>
      <c r="E5826" s="7" t="n">
        <v>0.150000005960464</v>
      </c>
      <c r="F5826" s="7" t="n">
        <v>0</v>
      </c>
    </row>
    <row r="5827" spans="1:6">
      <c r="A5827" t="s">
        <v>4</v>
      </c>
      <c r="B5827" s="4" t="s">
        <v>5</v>
      </c>
      <c r="C5827" s="4" t="s">
        <v>10</v>
      </c>
    </row>
    <row r="5828" spans="1:6">
      <c r="A5828" t="n">
        <v>56161</v>
      </c>
      <c r="B5828" s="43" t="n">
        <v>16</v>
      </c>
      <c r="C5828" s="7" t="n">
        <v>1300</v>
      </c>
    </row>
    <row r="5829" spans="1:6">
      <c r="A5829" t="s">
        <v>4</v>
      </c>
      <c r="B5829" s="4" t="s">
        <v>5</v>
      </c>
      <c r="C5829" s="4" t="s">
        <v>10</v>
      </c>
      <c r="D5829" s="4" t="s">
        <v>13</v>
      </c>
      <c r="E5829" s="4" t="s">
        <v>27</v>
      </c>
      <c r="F5829" s="4" t="s">
        <v>10</v>
      </c>
    </row>
    <row r="5830" spans="1:6">
      <c r="A5830" t="n">
        <v>56164</v>
      </c>
      <c r="B5830" s="65" t="n">
        <v>59</v>
      </c>
      <c r="C5830" s="7" t="n">
        <v>0</v>
      </c>
      <c r="D5830" s="7" t="n">
        <v>255</v>
      </c>
      <c r="E5830" s="7" t="n">
        <v>0</v>
      </c>
      <c r="F5830" s="7" t="n">
        <v>0</v>
      </c>
    </row>
    <row r="5831" spans="1:6">
      <c r="A5831" t="s">
        <v>4</v>
      </c>
      <c r="B5831" s="4" t="s">
        <v>5</v>
      </c>
      <c r="C5831" s="4" t="s">
        <v>10</v>
      </c>
    </row>
    <row r="5832" spans="1:6">
      <c r="A5832" t="n">
        <v>56174</v>
      </c>
      <c r="B5832" s="43" t="n">
        <v>16</v>
      </c>
      <c r="C5832" s="7" t="n">
        <v>50</v>
      </c>
    </row>
    <row r="5833" spans="1:6">
      <c r="A5833" t="s">
        <v>4</v>
      </c>
      <c r="B5833" s="4" t="s">
        <v>5</v>
      </c>
      <c r="C5833" s="4" t="s">
        <v>10</v>
      </c>
      <c r="D5833" s="4" t="s">
        <v>13</v>
      </c>
      <c r="E5833" s="4" t="s">
        <v>27</v>
      </c>
      <c r="F5833" s="4" t="s">
        <v>10</v>
      </c>
    </row>
    <row r="5834" spans="1:6">
      <c r="A5834" t="n">
        <v>56177</v>
      </c>
      <c r="B5834" s="65" t="n">
        <v>59</v>
      </c>
      <c r="C5834" s="7" t="n">
        <v>61489</v>
      </c>
      <c r="D5834" s="7" t="n">
        <v>255</v>
      </c>
      <c r="E5834" s="7" t="n">
        <v>0</v>
      </c>
      <c r="F5834" s="7" t="n">
        <v>0</v>
      </c>
    </row>
    <row r="5835" spans="1:6">
      <c r="A5835" t="s">
        <v>4</v>
      </c>
      <c r="B5835" s="4" t="s">
        <v>5</v>
      </c>
      <c r="C5835" s="4" t="s">
        <v>10</v>
      </c>
    </row>
    <row r="5836" spans="1:6">
      <c r="A5836" t="n">
        <v>56187</v>
      </c>
      <c r="B5836" s="43" t="n">
        <v>16</v>
      </c>
      <c r="C5836" s="7" t="n">
        <v>50</v>
      </c>
    </row>
    <row r="5837" spans="1:6">
      <c r="A5837" t="s">
        <v>4</v>
      </c>
      <c r="B5837" s="4" t="s">
        <v>5</v>
      </c>
      <c r="C5837" s="4" t="s">
        <v>10</v>
      </c>
      <c r="D5837" s="4" t="s">
        <v>13</v>
      </c>
      <c r="E5837" s="4" t="s">
        <v>27</v>
      </c>
      <c r="F5837" s="4" t="s">
        <v>10</v>
      </c>
    </row>
    <row r="5838" spans="1:6">
      <c r="A5838" t="n">
        <v>56190</v>
      </c>
      <c r="B5838" s="65" t="n">
        <v>59</v>
      </c>
      <c r="C5838" s="7" t="n">
        <v>61490</v>
      </c>
      <c r="D5838" s="7" t="n">
        <v>255</v>
      </c>
      <c r="E5838" s="7" t="n">
        <v>0</v>
      </c>
      <c r="F5838" s="7" t="n">
        <v>0</v>
      </c>
    </row>
    <row r="5839" spans="1:6">
      <c r="A5839" t="s">
        <v>4</v>
      </c>
      <c r="B5839" s="4" t="s">
        <v>5</v>
      </c>
      <c r="C5839" s="4" t="s">
        <v>10</v>
      </c>
    </row>
    <row r="5840" spans="1:6">
      <c r="A5840" t="n">
        <v>56200</v>
      </c>
      <c r="B5840" s="43" t="n">
        <v>16</v>
      </c>
      <c r="C5840" s="7" t="n">
        <v>50</v>
      </c>
    </row>
    <row r="5841" spans="1:6">
      <c r="A5841" t="s">
        <v>4</v>
      </c>
      <c r="B5841" s="4" t="s">
        <v>5</v>
      </c>
      <c r="C5841" s="4" t="s">
        <v>10</v>
      </c>
      <c r="D5841" s="4" t="s">
        <v>13</v>
      </c>
      <c r="E5841" s="4" t="s">
        <v>27</v>
      </c>
      <c r="F5841" s="4" t="s">
        <v>10</v>
      </c>
    </row>
    <row r="5842" spans="1:6">
      <c r="A5842" t="n">
        <v>56203</v>
      </c>
      <c r="B5842" s="65" t="n">
        <v>59</v>
      </c>
      <c r="C5842" s="7" t="n">
        <v>61488</v>
      </c>
      <c r="D5842" s="7" t="n">
        <v>255</v>
      </c>
      <c r="E5842" s="7" t="n">
        <v>0</v>
      </c>
      <c r="F5842" s="7" t="n">
        <v>0</v>
      </c>
    </row>
    <row r="5843" spans="1:6">
      <c r="A5843" t="s">
        <v>4</v>
      </c>
      <c r="B5843" s="4" t="s">
        <v>5</v>
      </c>
      <c r="C5843" s="4" t="s">
        <v>10</v>
      </c>
    </row>
    <row r="5844" spans="1:6">
      <c r="A5844" t="n">
        <v>56213</v>
      </c>
      <c r="B5844" s="43" t="n">
        <v>16</v>
      </c>
      <c r="C5844" s="7" t="n">
        <v>50</v>
      </c>
    </row>
    <row r="5845" spans="1:6">
      <c r="A5845" t="s">
        <v>4</v>
      </c>
      <c r="B5845" s="4" t="s">
        <v>5</v>
      </c>
      <c r="C5845" s="4" t="s">
        <v>10</v>
      </c>
      <c r="D5845" s="4" t="s">
        <v>13</v>
      </c>
      <c r="E5845" s="4" t="s">
        <v>27</v>
      </c>
      <c r="F5845" s="4" t="s">
        <v>10</v>
      </c>
    </row>
    <row r="5846" spans="1:6">
      <c r="A5846" t="n">
        <v>56216</v>
      </c>
      <c r="B5846" s="65" t="n">
        <v>59</v>
      </c>
      <c r="C5846" s="7" t="n">
        <v>7032</v>
      </c>
      <c r="D5846" s="7" t="n">
        <v>255</v>
      </c>
      <c r="E5846" s="7" t="n">
        <v>0</v>
      </c>
      <c r="F5846" s="7" t="n">
        <v>0</v>
      </c>
    </row>
    <row r="5847" spans="1:6">
      <c r="A5847" t="s">
        <v>4</v>
      </c>
      <c r="B5847" s="4" t="s">
        <v>5</v>
      </c>
      <c r="C5847" s="4" t="s">
        <v>13</v>
      </c>
      <c r="D5847" s="26" t="s">
        <v>67</v>
      </c>
      <c r="E5847" s="4" t="s">
        <v>5</v>
      </c>
      <c r="F5847" s="4" t="s">
        <v>13</v>
      </c>
      <c r="G5847" s="4" t="s">
        <v>10</v>
      </c>
      <c r="H5847" s="26" t="s">
        <v>68</v>
      </c>
      <c r="I5847" s="4" t="s">
        <v>13</v>
      </c>
      <c r="J5847" s="4" t="s">
        <v>26</v>
      </c>
    </row>
    <row r="5848" spans="1:6">
      <c r="A5848" t="n">
        <v>56226</v>
      </c>
      <c r="B5848" s="13" t="n">
        <v>5</v>
      </c>
      <c r="C5848" s="7" t="n">
        <v>28</v>
      </c>
      <c r="D5848" s="26" t="s">
        <v>3</v>
      </c>
      <c r="E5848" s="32" t="n">
        <v>64</v>
      </c>
      <c r="F5848" s="7" t="n">
        <v>5</v>
      </c>
      <c r="G5848" s="7" t="n">
        <v>4</v>
      </c>
      <c r="H5848" s="26" t="s">
        <v>3</v>
      </c>
      <c r="I5848" s="7" t="n">
        <v>1</v>
      </c>
      <c r="J5848" s="14" t="n">
        <f t="normal" ca="1">A5860</f>
        <v>0</v>
      </c>
    </row>
    <row r="5849" spans="1:6">
      <c r="A5849" t="s">
        <v>4</v>
      </c>
      <c r="B5849" s="4" t="s">
        <v>5</v>
      </c>
      <c r="C5849" s="4" t="s">
        <v>13</v>
      </c>
      <c r="D5849" s="4" t="s">
        <v>10</v>
      </c>
      <c r="E5849" s="4" t="s">
        <v>6</v>
      </c>
    </row>
    <row r="5850" spans="1:6">
      <c r="A5850" t="n">
        <v>56237</v>
      </c>
      <c r="B5850" s="42" t="n">
        <v>51</v>
      </c>
      <c r="C5850" s="7" t="n">
        <v>4</v>
      </c>
      <c r="D5850" s="7" t="n">
        <v>4</v>
      </c>
      <c r="E5850" s="7" t="s">
        <v>113</v>
      </c>
    </row>
    <row r="5851" spans="1:6">
      <c r="A5851" t="s">
        <v>4</v>
      </c>
      <c r="B5851" s="4" t="s">
        <v>5</v>
      </c>
      <c r="C5851" s="4" t="s">
        <v>10</v>
      </c>
    </row>
    <row r="5852" spans="1:6">
      <c r="A5852" t="n">
        <v>56251</v>
      </c>
      <c r="B5852" s="43" t="n">
        <v>16</v>
      </c>
      <c r="C5852" s="7" t="n">
        <v>0</v>
      </c>
    </row>
    <row r="5853" spans="1:6">
      <c r="A5853" t="s">
        <v>4</v>
      </c>
      <c r="B5853" s="4" t="s">
        <v>5</v>
      </c>
      <c r="C5853" s="4" t="s">
        <v>10</v>
      </c>
      <c r="D5853" s="4" t="s">
        <v>104</v>
      </c>
      <c r="E5853" s="4" t="s">
        <v>13</v>
      </c>
      <c r="F5853" s="4" t="s">
        <v>13</v>
      </c>
    </row>
    <row r="5854" spans="1:6">
      <c r="A5854" t="n">
        <v>56254</v>
      </c>
      <c r="B5854" s="44" t="n">
        <v>26</v>
      </c>
      <c r="C5854" s="7" t="n">
        <v>4</v>
      </c>
      <c r="D5854" s="7" t="s">
        <v>541</v>
      </c>
      <c r="E5854" s="7" t="n">
        <v>2</v>
      </c>
      <c r="F5854" s="7" t="n">
        <v>0</v>
      </c>
    </row>
    <row r="5855" spans="1:6">
      <c r="A5855" t="s">
        <v>4</v>
      </c>
      <c r="B5855" s="4" t="s">
        <v>5</v>
      </c>
    </row>
    <row r="5856" spans="1:6">
      <c r="A5856" t="n">
        <v>56299</v>
      </c>
      <c r="B5856" s="38" t="n">
        <v>28</v>
      </c>
    </row>
    <row r="5857" spans="1:10">
      <c r="A5857" t="s">
        <v>4</v>
      </c>
      <c r="B5857" s="4" t="s">
        <v>5</v>
      </c>
      <c r="C5857" s="4" t="s">
        <v>26</v>
      </c>
    </row>
    <row r="5858" spans="1:10">
      <c r="A5858" t="n">
        <v>56300</v>
      </c>
      <c r="B5858" s="16" t="n">
        <v>3</v>
      </c>
      <c r="C5858" s="14" t="n">
        <f t="normal" ca="1">A5870</f>
        <v>0</v>
      </c>
    </row>
    <row r="5859" spans="1:10">
      <c r="A5859" t="s">
        <v>4</v>
      </c>
      <c r="B5859" s="4" t="s">
        <v>5</v>
      </c>
      <c r="C5859" s="4" t="s">
        <v>13</v>
      </c>
      <c r="D5859" s="26" t="s">
        <v>67</v>
      </c>
      <c r="E5859" s="4" t="s">
        <v>5</v>
      </c>
      <c r="F5859" s="4" t="s">
        <v>13</v>
      </c>
      <c r="G5859" s="4" t="s">
        <v>10</v>
      </c>
      <c r="H5859" s="26" t="s">
        <v>68</v>
      </c>
      <c r="I5859" s="4" t="s">
        <v>13</v>
      </c>
      <c r="J5859" s="4" t="s">
        <v>26</v>
      </c>
    </row>
    <row r="5860" spans="1:10">
      <c r="A5860" t="n">
        <v>56305</v>
      </c>
      <c r="B5860" s="13" t="n">
        <v>5</v>
      </c>
      <c r="C5860" s="7" t="n">
        <v>28</v>
      </c>
      <c r="D5860" s="26" t="s">
        <v>3</v>
      </c>
      <c r="E5860" s="32" t="n">
        <v>64</v>
      </c>
      <c r="F5860" s="7" t="n">
        <v>5</v>
      </c>
      <c r="G5860" s="7" t="n">
        <v>2</v>
      </c>
      <c r="H5860" s="26" t="s">
        <v>3</v>
      </c>
      <c r="I5860" s="7" t="n">
        <v>1</v>
      </c>
      <c r="J5860" s="14" t="n">
        <f t="normal" ca="1">A5870</f>
        <v>0</v>
      </c>
    </row>
    <row r="5861" spans="1:10">
      <c r="A5861" t="s">
        <v>4</v>
      </c>
      <c r="B5861" s="4" t="s">
        <v>5</v>
      </c>
      <c r="C5861" s="4" t="s">
        <v>13</v>
      </c>
      <c r="D5861" s="4" t="s">
        <v>10</v>
      </c>
      <c r="E5861" s="4" t="s">
        <v>6</v>
      </c>
    </row>
    <row r="5862" spans="1:10">
      <c r="A5862" t="n">
        <v>56316</v>
      </c>
      <c r="B5862" s="42" t="n">
        <v>51</v>
      </c>
      <c r="C5862" s="7" t="n">
        <v>4</v>
      </c>
      <c r="D5862" s="7" t="n">
        <v>2</v>
      </c>
      <c r="E5862" s="7" t="s">
        <v>542</v>
      </c>
    </row>
    <row r="5863" spans="1:10">
      <c r="A5863" t="s">
        <v>4</v>
      </c>
      <c r="B5863" s="4" t="s">
        <v>5</v>
      </c>
      <c r="C5863" s="4" t="s">
        <v>10</v>
      </c>
    </row>
    <row r="5864" spans="1:10">
      <c r="A5864" t="n">
        <v>56330</v>
      </c>
      <c r="B5864" s="43" t="n">
        <v>16</v>
      </c>
      <c r="C5864" s="7" t="n">
        <v>0</v>
      </c>
    </row>
    <row r="5865" spans="1:10">
      <c r="A5865" t="s">
        <v>4</v>
      </c>
      <c r="B5865" s="4" t="s">
        <v>5</v>
      </c>
      <c r="C5865" s="4" t="s">
        <v>10</v>
      </c>
      <c r="D5865" s="4" t="s">
        <v>104</v>
      </c>
      <c r="E5865" s="4" t="s">
        <v>13</v>
      </c>
      <c r="F5865" s="4" t="s">
        <v>13</v>
      </c>
    </row>
    <row r="5866" spans="1:10">
      <c r="A5866" t="n">
        <v>56333</v>
      </c>
      <c r="B5866" s="44" t="n">
        <v>26</v>
      </c>
      <c r="C5866" s="7" t="n">
        <v>2</v>
      </c>
      <c r="D5866" s="7" t="s">
        <v>543</v>
      </c>
      <c r="E5866" s="7" t="n">
        <v>2</v>
      </c>
      <c r="F5866" s="7" t="n">
        <v>0</v>
      </c>
    </row>
    <row r="5867" spans="1:10">
      <c r="A5867" t="s">
        <v>4</v>
      </c>
      <c r="B5867" s="4" t="s">
        <v>5</v>
      </c>
    </row>
    <row r="5868" spans="1:10">
      <c r="A5868" t="n">
        <v>56369</v>
      </c>
      <c r="B5868" s="38" t="n">
        <v>28</v>
      </c>
    </row>
    <row r="5869" spans="1:10">
      <c r="A5869" t="s">
        <v>4</v>
      </c>
      <c r="B5869" s="4" t="s">
        <v>5</v>
      </c>
      <c r="C5869" s="4" t="s">
        <v>13</v>
      </c>
      <c r="D5869" s="4" t="s">
        <v>10</v>
      </c>
      <c r="E5869" s="4" t="s">
        <v>6</v>
      </c>
    </row>
    <row r="5870" spans="1:10">
      <c r="A5870" t="n">
        <v>56370</v>
      </c>
      <c r="B5870" s="42" t="n">
        <v>51</v>
      </c>
      <c r="C5870" s="7" t="n">
        <v>4</v>
      </c>
      <c r="D5870" s="7" t="n">
        <v>0</v>
      </c>
      <c r="E5870" s="7" t="s">
        <v>458</v>
      </c>
    </row>
    <row r="5871" spans="1:10">
      <c r="A5871" t="s">
        <v>4</v>
      </c>
      <c r="B5871" s="4" t="s">
        <v>5</v>
      </c>
      <c r="C5871" s="4" t="s">
        <v>10</v>
      </c>
    </row>
    <row r="5872" spans="1:10">
      <c r="A5872" t="n">
        <v>56383</v>
      </c>
      <c r="B5872" s="43" t="n">
        <v>16</v>
      </c>
      <c r="C5872" s="7" t="n">
        <v>0</v>
      </c>
    </row>
    <row r="5873" spans="1:10">
      <c r="A5873" t="s">
        <v>4</v>
      </c>
      <c r="B5873" s="4" t="s">
        <v>5</v>
      </c>
      <c r="C5873" s="4" t="s">
        <v>10</v>
      </c>
      <c r="D5873" s="4" t="s">
        <v>104</v>
      </c>
      <c r="E5873" s="4" t="s">
        <v>13</v>
      </c>
      <c r="F5873" s="4" t="s">
        <v>13</v>
      </c>
    </row>
    <row r="5874" spans="1:10">
      <c r="A5874" t="n">
        <v>56386</v>
      </c>
      <c r="B5874" s="44" t="n">
        <v>26</v>
      </c>
      <c r="C5874" s="7" t="n">
        <v>0</v>
      </c>
      <c r="D5874" s="7" t="s">
        <v>544</v>
      </c>
      <c r="E5874" s="7" t="n">
        <v>2</v>
      </c>
      <c r="F5874" s="7" t="n">
        <v>0</v>
      </c>
    </row>
    <row r="5875" spans="1:10">
      <c r="A5875" t="s">
        <v>4</v>
      </c>
      <c r="B5875" s="4" t="s">
        <v>5</v>
      </c>
    </row>
    <row r="5876" spans="1:10">
      <c r="A5876" t="n">
        <v>56482</v>
      </c>
      <c r="B5876" s="38" t="n">
        <v>28</v>
      </c>
    </row>
    <row r="5877" spans="1:10">
      <c r="A5877" t="s">
        <v>4</v>
      </c>
      <c r="B5877" s="4" t="s">
        <v>5</v>
      </c>
      <c r="C5877" s="4" t="s">
        <v>10</v>
      </c>
      <c r="D5877" s="4" t="s">
        <v>13</v>
      </c>
    </row>
    <row r="5878" spans="1:10">
      <c r="A5878" t="n">
        <v>56483</v>
      </c>
      <c r="B5878" s="46" t="n">
        <v>89</v>
      </c>
      <c r="C5878" s="7" t="n">
        <v>65533</v>
      </c>
      <c r="D5878" s="7" t="n">
        <v>1</v>
      </c>
    </row>
    <row r="5879" spans="1:10">
      <c r="A5879" t="s">
        <v>4</v>
      </c>
      <c r="B5879" s="4" t="s">
        <v>5</v>
      </c>
      <c r="C5879" s="4" t="s">
        <v>13</v>
      </c>
      <c r="D5879" s="4" t="s">
        <v>10</v>
      </c>
      <c r="E5879" s="4" t="s">
        <v>27</v>
      </c>
    </row>
    <row r="5880" spans="1:10">
      <c r="A5880" t="n">
        <v>56487</v>
      </c>
      <c r="B5880" s="40" t="n">
        <v>58</v>
      </c>
      <c r="C5880" s="7" t="n">
        <v>101</v>
      </c>
      <c r="D5880" s="7" t="n">
        <v>300</v>
      </c>
      <c r="E5880" s="7" t="n">
        <v>1</v>
      </c>
    </row>
    <row r="5881" spans="1:10">
      <c r="A5881" t="s">
        <v>4</v>
      </c>
      <c r="B5881" s="4" t="s">
        <v>5</v>
      </c>
      <c r="C5881" s="4" t="s">
        <v>13</v>
      </c>
      <c r="D5881" s="4" t="s">
        <v>10</v>
      </c>
    </row>
    <row r="5882" spans="1:10">
      <c r="A5882" t="n">
        <v>56495</v>
      </c>
      <c r="B5882" s="40" t="n">
        <v>58</v>
      </c>
      <c r="C5882" s="7" t="n">
        <v>254</v>
      </c>
      <c r="D5882" s="7" t="n">
        <v>0</v>
      </c>
    </row>
    <row r="5883" spans="1:10">
      <c r="A5883" t="s">
        <v>4</v>
      </c>
      <c r="B5883" s="4" t="s">
        <v>5</v>
      </c>
      <c r="C5883" s="4" t="s">
        <v>13</v>
      </c>
      <c r="D5883" s="4" t="s">
        <v>13</v>
      </c>
      <c r="E5883" s="4" t="s">
        <v>27</v>
      </c>
      <c r="F5883" s="4" t="s">
        <v>27</v>
      </c>
      <c r="G5883" s="4" t="s">
        <v>27</v>
      </c>
      <c r="H5883" s="4" t="s">
        <v>10</v>
      </c>
    </row>
    <row r="5884" spans="1:10">
      <c r="A5884" t="n">
        <v>56499</v>
      </c>
      <c r="B5884" s="34" t="n">
        <v>45</v>
      </c>
      <c r="C5884" s="7" t="n">
        <v>2</v>
      </c>
      <c r="D5884" s="7" t="n">
        <v>3</v>
      </c>
      <c r="E5884" s="7" t="n">
        <v>-109.069999694824</v>
      </c>
      <c r="F5884" s="7" t="n">
        <v>3.6800000667572</v>
      </c>
      <c r="G5884" s="7" t="n">
        <v>-271.850006103516</v>
      </c>
      <c r="H5884" s="7" t="n">
        <v>0</v>
      </c>
    </row>
    <row r="5885" spans="1:10">
      <c r="A5885" t="s">
        <v>4</v>
      </c>
      <c r="B5885" s="4" t="s">
        <v>5</v>
      </c>
      <c r="C5885" s="4" t="s">
        <v>13</v>
      </c>
      <c r="D5885" s="4" t="s">
        <v>13</v>
      </c>
      <c r="E5885" s="4" t="s">
        <v>27</v>
      </c>
      <c r="F5885" s="4" t="s">
        <v>27</v>
      </c>
      <c r="G5885" s="4" t="s">
        <v>27</v>
      </c>
      <c r="H5885" s="4" t="s">
        <v>10</v>
      </c>
      <c r="I5885" s="4" t="s">
        <v>13</v>
      </c>
    </row>
    <row r="5886" spans="1:10">
      <c r="A5886" t="n">
        <v>56516</v>
      </c>
      <c r="B5886" s="34" t="n">
        <v>45</v>
      </c>
      <c r="C5886" s="7" t="n">
        <v>4</v>
      </c>
      <c r="D5886" s="7" t="n">
        <v>3</v>
      </c>
      <c r="E5886" s="7" t="n">
        <v>359.929992675781</v>
      </c>
      <c r="F5886" s="7" t="n">
        <v>50.8300018310547</v>
      </c>
      <c r="G5886" s="7" t="n">
        <v>0</v>
      </c>
      <c r="H5886" s="7" t="n">
        <v>0</v>
      </c>
      <c r="I5886" s="7" t="n">
        <v>1</v>
      </c>
    </row>
    <row r="5887" spans="1:10">
      <c r="A5887" t="s">
        <v>4</v>
      </c>
      <c r="B5887" s="4" t="s">
        <v>5</v>
      </c>
      <c r="C5887" s="4" t="s">
        <v>13</v>
      </c>
      <c r="D5887" s="4" t="s">
        <v>13</v>
      </c>
      <c r="E5887" s="4" t="s">
        <v>27</v>
      </c>
      <c r="F5887" s="4" t="s">
        <v>10</v>
      </c>
    </row>
    <row r="5888" spans="1:10">
      <c r="A5888" t="n">
        <v>56534</v>
      </c>
      <c r="B5888" s="34" t="n">
        <v>45</v>
      </c>
      <c r="C5888" s="7" t="n">
        <v>5</v>
      </c>
      <c r="D5888" s="7" t="n">
        <v>3</v>
      </c>
      <c r="E5888" s="7" t="n">
        <v>3.5</v>
      </c>
      <c r="F5888" s="7" t="n">
        <v>0</v>
      </c>
    </row>
    <row r="5889" spans="1:9">
      <c r="A5889" t="s">
        <v>4</v>
      </c>
      <c r="B5889" s="4" t="s">
        <v>5</v>
      </c>
      <c r="C5889" s="4" t="s">
        <v>13</v>
      </c>
      <c r="D5889" s="4" t="s">
        <v>13</v>
      </c>
      <c r="E5889" s="4" t="s">
        <v>27</v>
      </c>
      <c r="F5889" s="4" t="s">
        <v>10</v>
      </c>
    </row>
    <row r="5890" spans="1:9">
      <c r="A5890" t="n">
        <v>56543</v>
      </c>
      <c r="B5890" s="34" t="n">
        <v>45</v>
      </c>
      <c r="C5890" s="7" t="n">
        <v>11</v>
      </c>
      <c r="D5890" s="7" t="n">
        <v>3</v>
      </c>
      <c r="E5890" s="7" t="n">
        <v>36.7000007629395</v>
      </c>
      <c r="F5890" s="7" t="n">
        <v>0</v>
      </c>
    </row>
    <row r="5891" spans="1:9">
      <c r="A5891" t="s">
        <v>4</v>
      </c>
      <c r="B5891" s="4" t="s">
        <v>5</v>
      </c>
      <c r="C5891" s="4" t="s">
        <v>13</v>
      </c>
      <c r="D5891" s="4" t="s">
        <v>13</v>
      </c>
      <c r="E5891" s="4" t="s">
        <v>27</v>
      </c>
      <c r="F5891" s="4" t="s">
        <v>27</v>
      </c>
      <c r="G5891" s="4" t="s">
        <v>27</v>
      </c>
      <c r="H5891" s="4" t="s">
        <v>10</v>
      </c>
    </row>
    <row r="5892" spans="1:9">
      <c r="A5892" t="n">
        <v>56552</v>
      </c>
      <c r="B5892" s="34" t="n">
        <v>45</v>
      </c>
      <c r="C5892" s="7" t="n">
        <v>2</v>
      </c>
      <c r="D5892" s="7" t="n">
        <v>3</v>
      </c>
      <c r="E5892" s="7" t="n">
        <v>-109.069999694824</v>
      </c>
      <c r="F5892" s="7" t="n">
        <v>3.6800000667572</v>
      </c>
      <c r="G5892" s="7" t="n">
        <v>-271.850006103516</v>
      </c>
      <c r="H5892" s="7" t="n">
        <v>15000</v>
      </c>
    </row>
    <row r="5893" spans="1:9">
      <c r="A5893" t="s">
        <v>4</v>
      </c>
      <c r="B5893" s="4" t="s">
        <v>5</v>
      </c>
      <c r="C5893" s="4" t="s">
        <v>13</v>
      </c>
      <c r="D5893" s="4" t="s">
        <v>13</v>
      </c>
      <c r="E5893" s="4" t="s">
        <v>27</v>
      </c>
      <c r="F5893" s="4" t="s">
        <v>27</v>
      </c>
      <c r="G5893" s="4" t="s">
        <v>27</v>
      </c>
      <c r="H5893" s="4" t="s">
        <v>10</v>
      </c>
      <c r="I5893" s="4" t="s">
        <v>13</v>
      </c>
    </row>
    <row r="5894" spans="1:9">
      <c r="A5894" t="n">
        <v>56569</v>
      </c>
      <c r="B5894" s="34" t="n">
        <v>45</v>
      </c>
      <c r="C5894" s="7" t="n">
        <v>4</v>
      </c>
      <c r="D5894" s="7" t="n">
        <v>3</v>
      </c>
      <c r="E5894" s="7" t="n">
        <v>359.929992675781</v>
      </c>
      <c r="F5894" s="7" t="n">
        <v>43.3199996948242</v>
      </c>
      <c r="G5894" s="7" t="n">
        <v>0</v>
      </c>
      <c r="H5894" s="7" t="n">
        <v>15000</v>
      </c>
      <c r="I5894" s="7" t="n">
        <v>1</v>
      </c>
    </row>
    <row r="5895" spans="1:9">
      <c r="A5895" t="s">
        <v>4</v>
      </c>
      <c r="B5895" s="4" t="s">
        <v>5</v>
      </c>
      <c r="C5895" s="4" t="s">
        <v>13</v>
      </c>
      <c r="D5895" s="4" t="s">
        <v>13</v>
      </c>
      <c r="E5895" s="4" t="s">
        <v>27</v>
      </c>
      <c r="F5895" s="4" t="s">
        <v>10</v>
      </c>
    </row>
    <row r="5896" spans="1:9">
      <c r="A5896" t="n">
        <v>56587</v>
      </c>
      <c r="B5896" s="34" t="n">
        <v>45</v>
      </c>
      <c r="C5896" s="7" t="n">
        <v>5</v>
      </c>
      <c r="D5896" s="7" t="n">
        <v>3</v>
      </c>
      <c r="E5896" s="7" t="n">
        <v>3.29999995231628</v>
      </c>
      <c r="F5896" s="7" t="n">
        <v>15000</v>
      </c>
    </row>
    <row r="5897" spans="1:9">
      <c r="A5897" t="s">
        <v>4</v>
      </c>
      <c r="B5897" s="4" t="s">
        <v>5</v>
      </c>
      <c r="C5897" s="4" t="s">
        <v>13</v>
      </c>
      <c r="D5897" s="4" t="s">
        <v>13</v>
      </c>
      <c r="E5897" s="4" t="s">
        <v>27</v>
      </c>
      <c r="F5897" s="4" t="s">
        <v>10</v>
      </c>
    </row>
    <row r="5898" spans="1:9">
      <c r="A5898" t="n">
        <v>56596</v>
      </c>
      <c r="B5898" s="34" t="n">
        <v>45</v>
      </c>
      <c r="C5898" s="7" t="n">
        <v>11</v>
      </c>
      <c r="D5898" s="7" t="n">
        <v>3</v>
      </c>
      <c r="E5898" s="7" t="n">
        <v>36.7000007629395</v>
      </c>
      <c r="F5898" s="7" t="n">
        <v>15000</v>
      </c>
    </row>
    <row r="5899" spans="1:9">
      <c r="A5899" t="s">
        <v>4</v>
      </c>
      <c r="B5899" s="4" t="s">
        <v>5</v>
      </c>
      <c r="C5899" s="4" t="s">
        <v>13</v>
      </c>
      <c r="D5899" s="4" t="s">
        <v>10</v>
      </c>
      <c r="E5899" s="4" t="s">
        <v>6</v>
      </c>
      <c r="F5899" s="4" t="s">
        <v>6</v>
      </c>
      <c r="G5899" s="4" t="s">
        <v>6</v>
      </c>
      <c r="H5899" s="4" t="s">
        <v>6</v>
      </c>
    </row>
    <row r="5900" spans="1:9">
      <c r="A5900" t="n">
        <v>56605</v>
      </c>
      <c r="B5900" s="42" t="n">
        <v>51</v>
      </c>
      <c r="C5900" s="7" t="n">
        <v>3</v>
      </c>
      <c r="D5900" s="7" t="n">
        <v>0</v>
      </c>
      <c r="E5900" s="7" t="s">
        <v>545</v>
      </c>
      <c r="F5900" s="7" t="s">
        <v>116</v>
      </c>
      <c r="G5900" s="7" t="s">
        <v>117</v>
      </c>
      <c r="H5900" s="7" t="s">
        <v>118</v>
      </c>
    </row>
    <row r="5901" spans="1:9">
      <c r="A5901" t="s">
        <v>4</v>
      </c>
      <c r="B5901" s="4" t="s">
        <v>5</v>
      </c>
      <c r="C5901" s="4" t="s">
        <v>13</v>
      </c>
      <c r="D5901" s="4" t="s">
        <v>10</v>
      </c>
      <c r="E5901" s="4" t="s">
        <v>6</v>
      </c>
      <c r="F5901" s="4" t="s">
        <v>6</v>
      </c>
      <c r="G5901" s="4" t="s">
        <v>6</v>
      </c>
      <c r="H5901" s="4" t="s">
        <v>6</v>
      </c>
    </row>
    <row r="5902" spans="1:9">
      <c r="A5902" t="n">
        <v>56634</v>
      </c>
      <c r="B5902" s="42" t="n">
        <v>51</v>
      </c>
      <c r="C5902" s="7" t="n">
        <v>3</v>
      </c>
      <c r="D5902" s="7" t="n">
        <v>61489</v>
      </c>
      <c r="E5902" s="7" t="s">
        <v>545</v>
      </c>
      <c r="F5902" s="7" t="s">
        <v>116</v>
      </c>
      <c r="G5902" s="7" t="s">
        <v>117</v>
      </c>
      <c r="H5902" s="7" t="s">
        <v>118</v>
      </c>
    </row>
    <row r="5903" spans="1:9">
      <c r="A5903" t="s">
        <v>4</v>
      </c>
      <c r="B5903" s="4" t="s">
        <v>5</v>
      </c>
      <c r="C5903" s="4" t="s">
        <v>13</v>
      </c>
      <c r="D5903" s="4" t="s">
        <v>10</v>
      </c>
      <c r="E5903" s="4" t="s">
        <v>6</v>
      </c>
      <c r="F5903" s="4" t="s">
        <v>6</v>
      </c>
      <c r="G5903" s="4" t="s">
        <v>6</v>
      </c>
      <c r="H5903" s="4" t="s">
        <v>6</v>
      </c>
    </row>
    <row r="5904" spans="1:9">
      <c r="A5904" t="n">
        <v>56663</v>
      </c>
      <c r="B5904" s="42" t="n">
        <v>51</v>
      </c>
      <c r="C5904" s="7" t="n">
        <v>3</v>
      </c>
      <c r="D5904" s="7" t="n">
        <v>61490</v>
      </c>
      <c r="E5904" s="7" t="s">
        <v>545</v>
      </c>
      <c r="F5904" s="7" t="s">
        <v>116</v>
      </c>
      <c r="G5904" s="7" t="s">
        <v>117</v>
      </c>
      <c r="H5904" s="7" t="s">
        <v>118</v>
      </c>
    </row>
    <row r="5905" spans="1:9">
      <c r="A5905" t="s">
        <v>4</v>
      </c>
      <c r="B5905" s="4" t="s">
        <v>5</v>
      </c>
      <c r="C5905" s="4" t="s">
        <v>13</v>
      </c>
      <c r="D5905" s="4" t="s">
        <v>10</v>
      </c>
      <c r="E5905" s="4" t="s">
        <v>6</v>
      </c>
      <c r="F5905" s="4" t="s">
        <v>6</v>
      </c>
      <c r="G5905" s="4" t="s">
        <v>6</v>
      </c>
      <c r="H5905" s="4" t="s">
        <v>6</v>
      </c>
    </row>
    <row r="5906" spans="1:9">
      <c r="A5906" t="n">
        <v>56692</v>
      </c>
      <c r="B5906" s="42" t="n">
        <v>51</v>
      </c>
      <c r="C5906" s="7" t="n">
        <v>3</v>
      </c>
      <c r="D5906" s="7" t="n">
        <v>61488</v>
      </c>
      <c r="E5906" s="7" t="s">
        <v>545</v>
      </c>
      <c r="F5906" s="7" t="s">
        <v>116</v>
      </c>
      <c r="G5906" s="7" t="s">
        <v>117</v>
      </c>
      <c r="H5906" s="7" t="s">
        <v>118</v>
      </c>
    </row>
    <row r="5907" spans="1:9">
      <c r="A5907" t="s">
        <v>4</v>
      </c>
      <c r="B5907" s="4" t="s">
        <v>5</v>
      </c>
      <c r="C5907" s="4" t="s">
        <v>13</v>
      </c>
      <c r="D5907" s="4" t="s">
        <v>10</v>
      </c>
      <c r="E5907" s="4" t="s">
        <v>6</v>
      </c>
      <c r="F5907" s="4" t="s">
        <v>6</v>
      </c>
      <c r="G5907" s="4" t="s">
        <v>6</v>
      </c>
      <c r="H5907" s="4" t="s">
        <v>6</v>
      </c>
    </row>
    <row r="5908" spans="1:9">
      <c r="A5908" t="n">
        <v>56721</v>
      </c>
      <c r="B5908" s="42" t="n">
        <v>51</v>
      </c>
      <c r="C5908" s="7" t="n">
        <v>3</v>
      </c>
      <c r="D5908" s="7" t="n">
        <v>7032</v>
      </c>
      <c r="E5908" s="7" t="s">
        <v>545</v>
      </c>
      <c r="F5908" s="7" t="s">
        <v>116</v>
      </c>
      <c r="G5908" s="7" t="s">
        <v>117</v>
      </c>
      <c r="H5908" s="7" t="s">
        <v>118</v>
      </c>
    </row>
    <row r="5909" spans="1:9">
      <c r="A5909" t="s">
        <v>4</v>
      </c>
      <c r="B5909" s="4" t="s">
        <v>5</v>
      </c>
      <c r="C5909" s="4" t="s">
        <v>13</v>
      </c>
      <c r="D5909" s="4" t="s">
        <v>10</v>
      </c>
      <c r="E5909" s="4" t="s">
        <v>10</v>
      </c>
      <c r="F5909" s="4" t="s">
        <v>9</v>
      </c>
    </row>
    <row r="5910" spans="1:9">
      <c r="A5910" t="n">
        <v>56750</v>
      </c>
      <c r="B5910" s="73" t="n">
        <v>84</v>
      </c>
      <c r="C5910" s="7" t="n">
        <v>1</v>
      </c>
      <c r="D5910" s="7" t="n">
        <v>0</v>
      </c>
      <c r="E5910" s="7" t="n">
        <v>0</v>
      </c>
      <c r="F5910" s="7" t="n">
        <v>0</v>
      </c>
    </row>
    <row r="5911" spans="1:9">
      <c r="A5911" t="s">
        <v>4</v>
      </c>
      <c r="B5911" s="4" t="s">
        <v>5</v>
      </c>
      <c r="C5911" s="4" t="s">
        <v>13</v>
      </c>
      <c r="D5911" s="4" t="s">
        <v>10</v>
      </c>
      <c r="E5911" s="4" t="s">
        <v>10</v>
      </c>
      <c r="F5911" s="4" t="s">
        <v>9</v>
      </c>
    </row>
    <row r="5912" spans="1:9">
      <c r="A5912" t="n">
        <v>56760</v>
      </c>
      <c r="B5912" s="73" t="n">
        <v>84</v>
      </c>
      <c r="C5912" s="7" t="n">
        <v>0</v>
      </c>
      <c r="D5912" s="7" t="n">
        <v>0</v>
      </c>
      <c r="E5912" s="7" t="n">
        <v>0</v>
      </c>
      <c r="F5912" s="7" t="n">
        <v>1036831949</v>
      </c>
    </row>
    <row r="5913" spans="1:9">
      <c r="A5913" t="s">
        <v>4</v>
      </c>
      <c r="B5913" s="4" t="s">
        <v>5</v>
      </c>
      <c r="C5913" s="4" t="s">
        <v>13</v>
      </c>
      <c r="D5913" s="4" t="s">
        <v>10</v>
      </c>
    </row>
    <row r="5914" spans="1:9">
      <c r="A5914" t="n">
        <v>56770</v>
      </c>
      <c r="B5914" s="40" t="n">
        <v>58</v>
      </c>
      <c r="C5914" s="7" t="n">
        <v>255</v>
      </c>
      <c r="D5914" s="7" t="n">
        <v>0</v>
      </c>
    </row>
    <row r="5915" spans="1:9">
      <c r="A5915" t="s">
        <v>4</v>
      </c>
      <c r="B5915" s="4" t="s">
        <v>5</v>
      </c>
      <c r="C5915" s="4" t="s">
        <v>13</v>
      </c>
      <c r="D5915" s="4" t="s">
        <v>10</v>
      </c>
      <c r="E5915" s="4" t="s">
        <v>6</v>
      </c>
    </row>
    <row r="5916" spans="1:9">
      <c r="A5916" t="n">
        <v>56774</v>
      </c>
      <c r="B5916" s="42" t="n">
        <v>51</v>
      </c>
      <c r="C5916" s="7" t="n">
        <v>4</v>
      </c>
      <c r="D5916" s="7" t="n">
        <v>7032</v>
      </c>
      <c r="E5916" s="7" t="s">
        <v>546</v>
      </c>
    </row>
    <row r="5917" spans="1:9">
      <c r="A5917" t="s">
        <v>4</v>
      </c>
      <c r="B5917" s="4" t="s">
        <v>5</v>
      </c>
      <c r="C5917" s="4" t="s">
        <v>10</v>
      </c>
    </row>
    <row r="5918" spans="1:9">
      <c r="A5918" t="n">
        <v>56787</v>
      </c>
      <c r="B5918" s="43" t="n">
        <v>16</v>
      </c>
      <c r="C5918" s="7" t="n">
        <v>0</v>
      </c>
    </row>
    <row r="5919" spans="1:9">
      <c r="A5919" t="s">
        <v>4</v>
      </c>
      <c r="B5919" s="4" t="s">
        <v>5</v>
      </c>
      <c r="C5919" s="4" t="s">
        <v>10</v>
      </c>
      <c r="D5919" s="4" t="s">
        <v>104</v>
      </c>
      <c r="E5919" s="4" t="s">
        <v>13</v>
      </c>
      <c r="F5919" s="4" t="s">
        <v>13</v>
      </c>
    </row>
    <row r="5920" spans="1:9">
      <c r="A5920" t="n">
        <v>56790</v>
      </c>
      <c r="B5920" s="44" t="n">
        <v>26</v>
      </c>
      <c r="C5920" s="7" t="n">
        <v>7032</v>
      </c>
      <c r="D5920" s="7" t="s">
        <v>547</v>
      </c>
      <c r="E5920" s="7" t="n">
        <v>2</v>
      </c>
      <c r="F5920" s="7" t="n">
        <v>0</v>
      </c>
    </row>
    <row r="5921" spans="1:8">
      <c r="A5921" t="s">
        <v>4</v>
      </c>
      <c r="B5921" s="4" t="s">
        <v>5</v>
      </c>
    </row>
    <row r="5922" spans="1:8">
      <c r="A5922" t="n">
        <v>56908</v>
      </c>
      <c r="B5922" s="38" t="n">
        <v>28</v>
      </c>
    </row>
    <row r="5923" spans="1:8">
      <c r="A5923" t="s">
        <v>4</v>
      </c>
      <c r="B5923" s="4" t="s">
        <v>5</v>
      </c>
      <c r="C5923" s="4" t="s">
        <v>13</v>
      </c>
      <c r="D5923" s="26" t="s">
        <v>67</v>
      </c>
      <c r="E5923" s="4" t="s">
        <v>5</v>
      </c>
      <c r="F5923" s="4" t="s">
        <v>13</v>
      </c>
      <c r="G5923" s="4" t="s">
        <v>10</v>
      </c>
      <c r="H5923" s="26" t="s">
        <v>68</v>
      </c>
      <c r="I5923" s="4" t="s">
        <v>13</v>
      </c>
      <c r="J5923" s="4" t="s">
        <v>26</v>
      </c>
    </row>
    <row r="5924" spans="1:8">
      <c r="A5924" t="n">
        <v>56909</v>
      </c>
      <c r="B5924" s="13" t="n">
        <v>5</v>
      </c>
      <c r="C5924" s="7" t="n">
        <v>28</v>
      </c>
      <c r="D5924" s="26" t="s">
        <v>3</v>
      </c>
      <c r="E5924" s="32" t="n">
        <v>64</v>
      </c>
      <c r="F5924" s="7" t="n">
        <v>5</v>
      </c>
      <c r="G5924" s="7" t="n">
        <v>16</v>
      </c>
      <c r="H5924" s="26" t="s">
        <v>3</v>
      </c>
      <c r="I5924" s="7" t="n">
        <v>1</v>
      </c>
      <c r="J5924" s="14" t="n">
        <f t="normal" ca="1">A5936</f>
        <v>0</v>
      </c>
    </row>
    <row r="5925" spans="1:8">
      <c r="A5925" t="s">
        <v>4</v>
      </c>
      <c r="B5925" s="4" t="s">
        <v>5</v>
      </c>
      <c r="C5925" s="4" t="s">
        <v>13</v>
      </c>
      <c r="D5925" s="4" t="s">
        <v>10</v>
      </c>
      <c r="E5925" s="4" t="s">
        <v>6</v>
      </c>
    </row>
    <row r="5926" spans="1:8">
      <c r="A5926" t="n">
        <v>56920</v>
      </c>
      <c r="B5926" s="42" t="n">
        <v>51</v>
      </c>
      <c r="C5926" s="7" t="n">
        <v>4</v>
      </c>
      <c r="D5926" s="7" t="n">
        <v>16</v>
      </c>
      <c r="E5926" s="7" t="s">
        <v>458</v>
      </c>
    </row>
    <row r="5927" spans="1:8">
      <c r="A5927" t="s">
        <v>4</v>
      </c>
      <c r="B5927" s="4" t="s">
        <v>5</v>
      </c>
      <c r="C5927" s="4" t="s">
        <v>10</v>
      </c>
    </row>
    <row r="5928" spans="1:8">
      <c r="A5928" t="n">
        <v>56933</v>
      </c>
      <c r="B5928" s="43" t="n">
        <v>16</v>
      </c>
      <c r="C5928" s="7" t="n">
        <v>0</v>
      </c>
    </row>
    <row r="5929" spans="1:8">
      <c r="A5929" t="s">
        <v>4</v>
      </c>
      <c r="B5929" s="4" t="s">
        <v>5</v>
      </c>
      <c r="C5929" s="4" t="s">
        <v>10</v>
      </c>
      <c r="D5929" s="4" t="s">
        <v>104</v>
      </c>
      <c r="E5929" s="4" t="s">
        <v>13</v>
      </c>
      <c r="F5929" s="4" t="s">
        <v>13</v>
      </c>
      <c r="G5929" s="4" t="s">
        <v>104</v>
      </c>
      <c r="H5929" s="4" t="s">
        <v>13</v>
      </c>
      <c r="I5929" s="4" t="s">
        <v>13</v>
      </c>
      <c r="J5929" s="4" t="s">
        <v>104</v>
      </c>
      <c r="K5929" s="4" t="s">
        <v>13</v>
      </c>
      <c r="L5929" s="4" t="s">
        <v>13</v>
      </c>
    </row>
    <row r="5930" spans="1:8">
      <c r="A5930" t="n">
        <v>56936</v>
      </c>
      <c r="B5930" s="44" t="n">
        <v>26</v>
      </c>
      <c r="C5930" s="7" t="n">
        <v>16</v>
      </c>
      <c r="D5930" s="7" t="s">
        <v>548</v>
      </c>
      <c r="E5930" s="7" t="n">
        <v>2</v>
      </c>
      <c r="F5930" s="7" t="n">
        <v>3</v>
      </c>
      <c r="G5930" s="7" t="s">
        <v>549</v>
      </c>
      <c r="H5930" s="7" t="n">
        <v>2</v>
      </c>
      <c r="I5930" s="7" t="n">
        <v>3</v>
      </c>
      <c r="J5930" s="7" t="s">
        <v>550</v>
      </c>
      <c r="K5930" s="7" t="n">
        <v>2</v>
      </c>
      <c r="L5930" s="7" t="n">
        <v>0</v>
      </c>
    </row>
    <row r="5931" spans="1:8">
      <c r="A5931" t="s">
        <v>4</v>
      </c>
      <c r="B5931" s="4" t="s">
        <v>5</v>
      </c>
    </row>
    <row r="5932" spans="1:8">
      <c r="A5932" t="n">
        <v>57168</v>
      </c>
      <c r="B5932" s="38" t="n">
        <v>28</v>
      </c>
    </row>
    <row r="5933" spans="1:8">
      <c r="A5933" t="s">
        <v>4</v>
      </c>
      <c r="B5933" s="4" t="s">
        <v>5</v>
      </c>
      <c r="C5933" s="4" t="s">
        <v>26</v>
      </c>
    </row>
    <row r="5934" spans="1:8">
      <c r="A5934" t="n">
        <v>57169</v>
      </c>
      <c r="B5934" s="16" t="n">
        <v>3</v>
      </c>
      <c r="C5934" s="14" t="n">
        <f t="normal" ca="1">A5946</f>
        <v>0</v>
      </c>
    </row>
    <row r="5935" spans="1:8">
      <c r="A5935" t="s">
        <v>4</v>
      </c>
      <c r="B5935" s="4" t="s">
        <v>5</v>
      </c>
      <c r="C5935" s="4" t="s">
        <v>13</v>
      </c>
      <c r="D5935" s="26" t="s">
        <v>67</v>
      </c>
      <c r="E5935" s="4" t="s">
        <v>5</v>
      </c>
      <c r="F5935" s="4" t="s">
        <v>13</v>
      </c>
      <c r="G5935" s="4" t="s">
        <v>10</v>
      </c>
      <c r="H5935" s="26" t="s">
        <v>68</v>
      </c>
      <c r="I5935" s="4" t="s">
        <v>13</v>
      </c>
      <c r="J5935" s="4" t="s">
        <v>26</v>
      </c>
    </row>
    <row r="5936" spans="1:8">
      <c r="A5936" t="n">
        <v>57174</v>
      </c>
      <c r="B5936" s="13" t="n">
        <v>5</v>
      </c>
      <c r="C5936" s="7" t="n">
        <v>28</v>
      </c>
      <c r="D5936" s="26" t="s">
        <v>3</v>
      </c>
      <c r="E5936" s="32" t="n">
        <v>64</v>
      </c>
      <c r="F5936" s="7" t="n">
        <v>5</v>
      </c>
      <c r="G5936" s="7" t="n">
        <v>15</v>
      </c>
      <c r="H5936" s="26" t="s">
        <v>3</v>
      </c>
      <c r="I5936" s="7" t="n">
        <v>1</v>
      </c>
      <c r="J5936" s="14" t="n">
        <f t="normal" ca="1">A5946</f>
        <v>0</v>
      </c>
    </row>
    <row r="5937" spans="1:12">
      <c r="A5937" t="s">
        <v>4</v>
      </c>
      <c r="B5937" s="4" t="s">
        <v>5</v>
      </c>
      <c r="C5937" s="4" t="s">
        <v>13</v>
      </c>
      <c r="D5937" s="4" t="s">
        <v>10</v>
      </c>
      <c r="E5937" s="4" t="s">
        <v>6</v>
      </c>
    </row>
    <row r="5938" spans="1:12">
      <c r="A5938" t="n">
        <v>57185</v>
      </c>
      <c r="B5938" s="42" t="n">
        <v>51</v>
      </c>
      <c r="C5938" s="7" t="n">
        <v>4</v>
      </c>
      <c r="D5938" s="7" t="n">
        <v>15</v>
      </c>
      <c r="E5938" s="7" t="s">
        <v>373</v>
      </c>
    </row>
    <row r="5939" spans="1:12">
      <c r="A5939" t="s">
        <v>4</v>
      </c>
      <c r="B5939" s="4" t="s">
        <v>5</v>
      </c>
      <c r="C5939" s="4" t="s">
        <v>10</v>
      </c>
    </row>
    <row r="5940" spans="1:12">
      <c r="A5940" t="n">
        <v>57198</v>
      </c>
      <c r="B5940" s="43" t="n">
        <v>16</v>
      </c>
      <c r="C5940" s="7" t="n">
        <v>0</v>
      </c>
    </row>
    <row r="5941" spans="1:12">
      <c r="A5941" t="s">
        <v>4</v>
      </c>
      <c r="B5941" s="4" t="s">
        <v>5</v>
      </c>
      <c r="C5941" s="4" t="s">
        <v>10</v>
      </c>
      <c r="D5941" s="4" t="s">
        <v>104</v>
      </c>
      <c r="E5941" s="4" t="s">
        <v>13</v>
      </c>
      <c r="F5941" s="4" t="s">
        <v>13</v>
      </c>
      <c r="G5941" s="4" t="s">
        <v>104</v>
      </c>
      <c r="H5941" s="4" t="s">
        <v>13</v>
      </c>
      <c r="I5941" s="4" t="s">
        <v>13</v>
      </c>
      <c r="J5941" s="4" t="s">
        <v>104</v>
      </c>
      <c r="K5941" s="4" t="s">
        <v>13</v>
      </c>
      <c r="L5941" s="4" t="s">
        <v>13</v>
      </c>
    </row>
    <row r="5942" spans="1:12">
      <c r="A5942" t="n">
        <v>57201</v>
      </c>
      <c r="B5942" s="44" t="n">
        <v>26</v>
      </c>
      <c r="C5942" s="7" t="n">
        <v>15</v>
      </c>
      <c r="D5942" s="7" t="s">
        <v>551</v>
      </c>
      <c r="E5942" s="7" t="n">
        <v>2</v>
      </c>
      <c r="F5942" s="7" t="n">
        <v>3</v>
      </c>
      <c r="G5942" s="7" t="s">
        <v>552</v>
      </c>
      <c r="H5942" s="7" t="n">
        <v>2</v>
      </c>
      <c r="I5942" s="7" t="n">
        <v>3</v>
      </c>
      <c r="J5942" s="7" t="s">
        <v>553</v>
      </c>
      <c r="K5942" s="7" t="n">
        <v>2</v>
      </c>
      <c r="L5942" s="7" t="n">
        <v>0</v>
      </c>
    </row>
    <row r="5943" spans="1:12">
      <c r="A5943" t="s">
        <v>4</v>
      </c>
      <c r="B5943" s="4" t="s">
        <v>5</v>
      </c>
    </row>
    <row r="5944" spans="1:12">
      <c r="A5944" t="n">
        <v>57543</v>
      </c>
      <c r="B5944" s="38" t="n">
        <v>28</v>
      </c>
    </row>
    <row r="5945" spans="1:12">
      <c r="A5945" t="s">
        <v>4</v>
      </c>
      <c r="B5945" s="4" t="s">
        <v>5</v>
      </c>
      <c r="C5945" s="4" t="s">
        <v>13</v>
      </c>
      <c r="D5945" s="26" t="s">
        <v>67</v>
      </c>
      <c r="E5945" s="4" t="s">
        <v>5</v>
      </c>
      <c r="F5945" s="4" t="s">
        <v>13</v>
      </c>
      <c r="G5945" s="4" t="s">
        <v>10</v>
      </c>
      <c r="H5945" s="26" t="s">
        <v>68</v>
      </c>
      <c r="I5945" s="4" t="s">
        <v>13</v>
      </c>
      <c r="J5945" s="4" t="s">
        <v>26</v>
      </c>
    </row>
    <row r="5946" spans="1:12">
      <c r="A5946" t="n">
        <v>57544</v>
      </c>
      <c r="B5946" s="13" t="n">
        <v>5</v>
      </c>
      <c r="C5946" s="7" t="n">
        <v>28</v>
      </c>
      <c r="D5946" s="26" t="s">
        <v>3</v>
      </c>
      <c r="E5946" s="32" t="n">
        <v>64</v>
      </c>
      <c r="F5946" s="7" t="n">
        <v>5</v>
      </c>
      <c r="G5946" s="7" t="n">
        <v>7</v>
      </c>
      <c r="H5946" s="26" t="s">
        <v>3</v>
      </c>
      <c r="I5946" s="7" t="n">
        <v>1</v>
      </c>
      <c r="J5946" s="14" t="n">
        <f t="normal" ca="1">A5956</f>
        <v>0</v>
      </c>
    </row>
    <row r="5947" spans="1:12">
      <c r="A5947" t="s">
        <v>4</v>
      </c>
      <c r="B5947" s="4" t="s">
        <v>5</v>
      </c>
      <c r="C5947" s="4" t="s">
        <v>13</v>
      </c>
      <c r="D5947" s="4" t="s">
        <v>10</v>
      </c>
      <c r="E5947" s="4" t="s">
        <v>6</v>
      </c>
    </row>
    <row r="5948" spans="1:12">
      <c r="A5948" t="n">
        <v>57555</v>
      </c>
      <c r="B5948" s="42" t="n">
        <v>51</v>
      </c>
      <c r="C5948" s="7" t="n">
        <v>4</v>
      </c>
      <c r="D5948" s="7" t="n">
        <v>7</v>
      </c>
      <c r="E5948" s="7" t="s">
        <v>106</v>
      </c>
    </row>
    <row r="5949" spans="1:12">
      <c r="A5949" t="s">
        <v>4</v>
      </c>
      <c r="B5949" s="4" t="s">
        <v>5</v>
      </c>
      <c r="C5949" s="4" t="s">
        <v>10</v>
      </c>
    </row>
    <row r="5950" spans="1:12">
      <c r="A5950" t="n">
        <v>57568</v>
      </c>
      <c r="B5950" s="43" t="n">
        <v>16</v>
      </c>
      <c r="C5950" s="7" t="n">
        <v>0</v>
      </c>
    </row>
    <row r="5951" spans="1:12">
      <c r="A5951" t="s">
        <v>4</v>
      </c>
      <c r="B5951" s="4" t="s">
        <v>5</v>
      </c>
      <c r="C5951" s="4" t="s">
        <v>10</v>
      </c>
      <c r="D5951" s="4" t="s">
        <v>104</v>
      </c>
      <c r="E5951" s="4" t="s">
        <v>13</v>
      </c>
      <c r="F5951" s="4" t="s">
        <v>13</v>
      </c>
    </row>
    <row r="5952" spans="1:12">
      <c r="A5952" t="n">
        <v>57571</v>
      </c>
      <c r="B5952" s="44" t="n">
        <v>26</v>
      </c>
      <c r="C5952" s="7" t="n">
        <v>7</v>
      </c>
      <c r="D5952" s="7" t="s">
        <v>554</v>
      </c>
      <c r="E5952" s="7" t="n">
        <v>2</v>
      </c>
      <c r="F5952" s="7" t="n">
        <v>0</v>
      </c>
    </row>
    <row r="5953" spans="1:12">
      <c r="A5953" t="s">
        <v>4</v>
      </c>
      <c r="B5953" s="4" t="s">
        <v>5</v>
      </c>
    </row>
    <row r="5954" spans="1:12">
      <c r="A5954" t="n">
        <v>57606</v>
      </c>
      <c r="B5954" s="38" t="n">
        <v>28</v>
      </c>
    </row>
    <row r="5955" spans="1:12">
      <c r="A5955" t="s">
        <v>4</v>
      </c>
      <c r="B5955" s="4" t="s">
        <v>5</v>
      </c>
      <c r="C5955" s="4" t="s">
        <v>13</v>
      </c>
      <c r="D5955" s="26" t="s">
        <v>67</v>
      </c>
      <c r="E5955" s="4" t="s">
        <v>5</v>
      </c>
      <c r="F5955" s="4" t="s">
        <v>13</v>
      </c>
      <c r="G5955" s="4" t="s">
        <v>10</v>
      </c>
      <c r="H5955" s="26" t="s">
        <v>68</v>
      </c>
      <c r="I5955" s="4" t="s">
        <v>13</v>
      </c>
      <c r="J5955" s="4" t="s">
        <v>26</v>
      </c>
    </row>
    <row r="5956" spans="1:12">
      <c r="A5956" t="n">
        <v>57607</v>
      </c>
      <c r="B5956" s="13" t="n">
        <v>5</v>
      </c>
      <c r="C5956" s="7" t="n">
        <v>28</v>
      </c>
      <c r="D5956" s="26" t="s">
        <v>3</v>
      </c>
      <c r="E5956" s="32" t="n">
        <v>64</v>
      </c>
      <c r="F5956" s="7" t="n">
        <v>5</v>
      </c>
      <c r="G5956" s="7" t="n">
        <v>4</v>
      </c>
      <c r="H5956" s="26" t="s">
        <v>3</v>
      </c>
      <c r="I5956" s="7" t="n">
        <v>1</v>
      </c>
      <c r="J5956" s="14" t="n">
        <f t="normal" ca="1">A5966</f>
        <v>0</v>
      </c>
    </row>
    <row r="5957" spans="1:12">
      <c r="A5957" t="s">
        <v>4</v>
      </c>
      <c r="B5957" s="4" t="s">
        <v>5</v>
      </c>
      <c r="C5957" s="4" t="s">
        <v>13</v>
      </c>
      <c r="D5957" s="4" t="s">
        <v>10</v>
      </c>
      <c r="E5957" s="4" t="s">
        <v>6</v>
      </c>
    </row>
    <row r="5958" spans="1:12">
      <c r="A5958" t="n">
        <v>57618</v>
      </c>
      <c r="B5958" s="42" t="n">
        <v>51</v>
      </c>
      <c r="C5958" s="7" t="n">
        <v>4</v>
      </c>
      <c r="D5958" s="7" t="n">
        <v>4</v>
      </c>
      <c r="E5958" s="7" t="s">
        <v>373</v>
      </c>
    </row>
    <row r="5959" spans="1:12">
      <c r="A5959" t="s">
        <v>4</v>
      </c>
      <c r="B5959" s="4" t="s">
        <v>5</v>
      </c>
      <c r="C5959" s="4" t="s">
        <v>10</v>
      </c>
    </row>
    <row r="5960" spans="1:12">
      <c r="A5960" t="n">
        <v>57631</v>
      </c>
      <c r="B5960" s="43" t="n">
        <v>16</v>
      </c>
      <c r="C5960" s="7" t="n">
        <v>0</v>
      </c>
    </row>
    <row r="5961" spans="1:12">
      <c r="A5961" t="s">
        <v>4</v>
      </c>
      <c r="B5961" s="4" t="s">
        <v>5</v>
      </c>
      <c r="C5961" s="4" t="s">
        <v>10</v>
      </c>
      <c r="D5961" s="4" t="s">
        <v>104</v>
      </c>
      <c r="E5961" s="4" t="s">
        <v>13</v>
      </c>
      <c r="F5961" s="4" t="s">
        <v>13</v>
      </c>
    </row>
    <row r="5962" spans="1:12">
      <c r="A5962" t="n">
        <v>57634</v>
      </c>
      <c r="B5962" s="44" t="n">
        <v>26</v>
      </c>
      <c r="C5962" s="7" t="n">
        <v>4</v>
      </c>
      <c r="D5962" s="7" t="s">
        <v>555</v>
      </c>
      <c r="E5962" s="7" t="n">
        <v>2</v>
      </c>
      <c r="F5962" s="7" t="n">
        <v>0</v>
      </c>
    </row>
    <row r="5963" spans="1:12">
      <c r="A5963" t="s">
        <v>4</v>
      </c>
      <c r="B5963" s="4" t="s">
        <v>5</v>
      </c>
    </row>
    <row r="5964" spans="1:12">
      <c r="A5964" t="n">
        <v>57675</v>
      </c>
      <c r="B5964" s="38" t="n">
        <v>28</v>
      </c>
    </row>
    <row r="5965" spans="1:12">
      <c r="A5965" t="s">
        <v>4</v>
      </c>
      <c r="B5965" s="4" t="s">
        <v>5</v>
      </c>
      <c r="C5965" s="4" t="s">
        <v>13</v>
      </c>
      <c r="D5965" s="26" t="s">
        <v>67</v>
      </c>
      <c r="E5965" s="4" t="s">
        <v>5</v>
      </c>
      <c r="F5965" s="4" t="s">
        <v>13</v>
      </c>
      <c r="G5965" s="4" t="s">
        <v>10</v>
      </c>
      <c r="H5965" s="26" t="s">
        <v>68</v>
      </c>
      <c r="I5965" s="4" t="s">
        <v>13</v>
      </c>
      <c r="J5965" s="4" t="s">
        <v>26</v>
      </c>
    </row>
    <row r="5966" spans="1:12">
      <c r="A5966" t="n">
        <v>57676</v>
      </c>
      <c r="B5966" s="13" t="n">
        <v>5</v>
      </c>
      <c r="C5966" s="7" t="n">
        <v>28</v>
      </c>
      <c r="D5966" s="26" t="s">
        <v>3</v>
      </c>
      <c r="E5966" s="32" t="n">
        <v>64</v>
      </c>
      <c r="F5966" s="7" t="n">
        <v>5</v>
      </c>
      <c r="G5966" s="7" t="n">
        <v>2</v>
      </c>
      <c r="H5966" s="26" t="s">
        <v>3</v>
      </c>
      <c r="I5966" s="7" t="n">
        <v>1</v>
      </c>
      <c r="J5966" s="14" t="n">
        <f t="normal" ca="1">A5976</f>
        <v>0</v>
      </c>
    </row>
    <row r="5967" spans="1:12">
      <c r="A5967" t="s">
        <v>4</v>
      </c>
      <c r="B5967" s="4" t="s">
        <v>5</v>
      </c>
      <c r="C5967" s="4" t="s">
        <v>13</v>
      </c>
      <c r="D5967" s="4" t="s">
        <v>10</v>
      </c>
      <c r="E5967" s="4" t="s">
        <v>6</v>
      </c>
    </row>
    <row r="5968" spans="1:12">
      <c r="A5968" t="n">
        <v>57687</v>
      </c>
      <c r="B5968" s="42" t="n">
        <v>51</v>
      </c>
      <c r="C5968" s="7" t="n">
        <v>4</v>
      </c>
      <c r="D5968" s="7" t="n">
        <v>2</v>
      </c>
      <c r="E5968" s="7" t="s">
        <v>106</v>
      </c>
    </row>
    <row r="5969" spans="1:10">
      <c r="A5969" t="s">
        <v>4</v>
      </c>
      <c r="B5969" s="4" t="s">
        <v>5</v>
      </c>
      <c r="C5969" s="4" t="s">
        <v>10</v>
      </c>
    </row>
    <row r="5970" spans="1:10">
      <c r="A5970" t="n">
        <v>57700</v>
      </c>
      <c r="B5970" s="43" t="n">
        <v>16</v>
      </c>
      <c r="C5970" s="7" t="n">
        <v>0</v>
      </c>
    </row>
    <row r="5971" spans="1:10">
      <c r="A5971" t="s">
        <v>4</v>
      </c>
      <c r="B5971" s="4" t="s">
        <v>5</v>
      </c>
      <c r="C5971" s="4" t="s">
        <v>10</v>
      </c>
      <c r="D5971" s="4" t="s">
        <v>104</v>
      </c>
      <c r="E5971" s="4" t="s">
        <v>13</v>
      </c>
      <c r="F5971" s="4" t="s">
        <v>13</v>
      </c>
    </row>
    <row r="5972" spans="1:10">
      <c r="A5972" t="n">
        <v>57703</v>
      </c>
      <c r="B5972" s="44" t="n">
        <v>26</v>
      </c>
      <c r="C5972" s="7" t="n">
        <v>2</v>
      </c>
      <c r="D5972" s="7" t="s">
        <v>556</v>
      </c>
      <c r="E5972" s="7" t="n">
        <v>2</v>
      </c>
      <c r="F5972" s="7" t="n">
        <v>0</v>
      </c>
    </row>
    <row r="5973" spans="1:10">
      <c r="A5973" t="s">
        <v>4</v>
      </c>
      <c r="B5973" s="4" t="s">
        <v>5</v>
      </c>
    </row>
    <row r="5974" spans="1:10">
      <c r="A5974" t="n">
        <v>57826</v>
      </c>
      <c r="B5974" s="38" t="n">
        <v>28</v>
      </c>
    </row>
    <row r="5975" spans="1:10">
      <c r="A5975" t="s">
        <v>4</v>
      </c>
      <c r="B5975" s="4" t="s">
        <v>5</v>
      </c>
      <c r="C5975" s="4" t="s">
        <v>13</v>
      </c>
      <c r="D5975" s="4" t="s">
        <v>10</v>
      </c>
      <c r="E5975" s="4" t="s">
        <v>6</v>
      </c>
    </row>
    <row r="5976" spans="1:10">
      <c r="A5976" t="n">
        <v>57827</v>
      </c>
      <c r="B5976" s="42" t="n">
        <v>51</v>
      </c>
      <c r="C5976" s="7" t="n">
        <v>4</v>
      </c>
      <c r="D5976" s="7" t="n">
        <v>0</v>
      </c>
      <c r="E5976" s="7" t="s">
        <v>358</v>
      </c>
    </row>
    <row r="5977" spans="1:10">
      <c r="A5977" t="s">
        <v>4</v>
      </c>
      <c r="B5977" s="4" t="s">
        <v>5</v>
      </c>
      <c r="C5977" s="4" t="s">
        <v>10</v>
      </c>
    </row>
    <row r="5978" spans="1:10">
      <c r="A5978" t="n">
        <v>57841</v>
      </c>
      <c r="B5978" s="43" t="n">
        <v>16</v>
      </c>
      <c r="C5978" s="7" t="n">
        <v>0</v>
      </c>
    </row>
    <row r="5979" spans="1:10">
      <c r="A5979" t="s">
        <v>4</v>
      </c>
      <c r="B5979" s="4" t="s">
        <v>5</v>
      </c>
      <c r="C5979" s="4" t="s">
        <v>10</v>
      </c>
      <c r="D5979" s="4" t="s">
        <v>104</v>
      </c>
      <c r="E5979" s="4" t="s">
        <v>13</v>
      </c>
      <c r="F5979" s="4" t="s">
        <v>13</v>
      </c>
      <c r="G5979" s="4" t="s">
        <v>104</v>
      </c>
      <c r="H5979" s="4" t="s">
        <v>13</v>
      </c>
      <c r="I5979" s="4" t="s">
        <v>13</v>
      </c>
      <c r="J5979" s="4" t="s">
        <v>104</v>
      </c>
      <c r="K5979" s="4" t="s">
        <v>13</v>
      </c>
      <c r="L5979" s="4" t="s">
        <v>13</v>
      </c>
    </row>
    <row r="5980" spans="1:10">
      <c r="A5980" t="n">
        <v>57844</v>
      </c>
      <c r="B5980" s="44" t="n">
        <v>26</v>
      </c>
      <c r="C5980" s="7" t="n">
        <v>0</v>
      </c>
      <c r="D5980" s="7" t="s">
        <v>557</v>
      </c>
      <c r="E5980" s="7" t="n">
        <v>2</v>
      </c>
      <c r="F5980" s="7" t="n">
        <v>3</v>
      </c>
      <c r="G5980" s="7" t="s">
        <v>558</v>
      </c>
      <c r="H5980" s="7" t="n">
        <v>2</v>
      </c>
      <c r="I5980" s="7" t="n">
        <v>3</v>
      </c>
      <c r="J5980" s="7" t="s">
        <v>559</v>
      </c>
      <c r="K5980" s="7" t="n">
        <v>2</v>
      </c>
      <c r="L5980" s="7" t="n">
        <v>0</v>
      </c>
    </row>
    <row r="5981" spans="1:10">
      <c r="A5981" t="s">
        <v>4</v>
      </c>
      <c r="B5981" s="4" t="s">
        <v>5</v>
      </c>
    </row>
    <row r="5982" spans="1:10">
      <c r="A5982" t="n">
        <v>58100</v>
      </c>
      <c r="B5982" s="38" t="n">
        <v>28</v>
      </c>
    </row>
    <row r="5983" spans="1:10">
      <c r="A5983" t="s">
        <v>4</v>
      </c>
      <c r="B5983" s="4" t="s">
        <v>5</v>
      </c>
      <c r="C5983" s="4" t="s">
        <v>13</v>
      </c>
      <c r="D5983" s="4" t="s">
        <v>10</v>
      </c>
      <c r="E5983" s="4" t="s">
        <v>6</v>
      </c>
    </row>
    <row r="5984" spans="1:10">
      <c r="A5984" t="n">
        <v>58101</v>
      </c>
      <c r="B5984" s="42" t="n">
        <v>51</v>
      </c>
      <c r="C5984" s="7" t="n">
        <v>4</v>
      </c>
      <c r="D5984" s="7" t="n">
        <v>7032</v>
      </c>
      <c r="E5984" s="7" t="s">
        <v>336</v>
      </c>
    </row>
    <row r="5985" spans="1:12">
      <c r="A5985" t="s">
        <v>4</v>
      </c>
      <c r="B5985" s="4" t="s">
        <v>5</v>
      </c>
      <c r="C5985" s="4" t="s">
        <v>10</v>
      </c>
    </row>
    <row r="5986" spans="1:12">
      <c r="A5986" t="n">
        <v>58115</v>
      </c>
      <c r="B5986" s="43" t="n">
        <v>16</v>
      </c>
      <c r="C5986" s="7" t="n">
        <v>0</v>
      </c>
    </row>
    <row r="5987" spans="1:12">
      <c r="A5987" t="s">
        <v>4</v>
      </c>
      <c r="B5987" s="4" t="s">
        <v>5</v>
      </c>
      <c r="C5987" s="4" t="s">
        <v>10</v>
      </c>
      <c r="D5987" s="4" t="s">
        <v>104</v>
      </c>
      <c r="E5987" s="4" t="s">
        <v>13</v>
      </c>
      <c r="F5987" s="4" t="s">
        <v>13</v>
      </c>
      <c r="G5987" s="4" t="s">
        <v>104</v>
      </c>
      <c r="H5987" s="4" t="s">
        <v>13</v>
      </c>
      <c r="I5987" s="4" t="s">
        <v>13</v>
      </c>
    </row>
    <row r="5988" spans="1:12">
      <c r="A5988" t="n">
        <v>58118</v>
      </c>
      <c r="B5988" s="44" t="n">
        <v>26</v>
      </c>
      <c r="C5988" s="7" t="n">
        <v>7032</v>
      </c>
      <c r="D5988" s="7" t="s">
        <v>560</v>
      </c>
      <c r="E5988" s="7" t="n">
        <v>2</v>
      </c>
      <c r="F5988" s="7" t="n">
        <v>3</v>
      </c>
      <c r="G5988" s="7" t="s">
        <v>561</v>
      </c>
      <c r="H5988" s="7" t="n">
        <v>2</v>
      </c>
      <c r="I5988" s="7" t="n">
        <v>0</v>
      </c>
    </row>
    <row r="5989" spans="1:12">
      <c r="A5989" t="s">
        <v>4</v>
      </c>
      <c r="B5989" s="4" t="s">
        <v>5</v>
      </c>
    </row>
    <row r="5990" spans="1:12">
      <c r="A5990" t="n">
        <v>58274</v>
      </c>
      <c r="B5990" s="38" t="n">
        <v>28</v>
      </c>
    </row>
    <row r="5991" spans="1:12">
      <c r="A5991" t="s">
        <v>4</v>
      </c>
      <c r="B5991" s="4" t="s">
        <v>5</v>
      </c>
      <c r="C5991" s="4" t="s">
        <v>13</v>
      </c>
      <c r="D5991" s="26" t="s">
        <v>67</v>
      </c>
      <c r="E5991" s="4" t="s">
        <v>5</v>
      </c>
      <c r="F5991" s="4" t="s">
        <v>13</v>
      </c>
      <c r="G5991" s="4" t="s">
        <v>10</v>
      </c>
      <c r="H5991" s="26" t="s">
        <v>68</v>
      </c>
      <c r="I5991" s="4" t="s">
        <v>13</v>
      </c>
      <c r="J5991" s="4" t="s">
        <v>26</v>
      </c>
    </row>
    <row r="5992" spans="1:12">
      <c r="A5992" t="n">
        <v>58275</v>
      </c>
      <c r="B5992" s="13" t="n">
        <v>5</v>
      </c>
      <c r="C5992" s="7" t="n">
        <v>28</v>
      </c>
      <c r="D5992" s="26" t="s">
        <v>3</v>
      </c>
      <c r="E5992" s="32" t="n">
        <v>64</v>
      </c>
      <c r="F5992" s="7" t="n">
        <v>5</v>
      </c>
      <c r="G5992" s="7" t="n">
        <v>16</v>
      </c>
      <c r="H5992" s="26" t="s">
        <v>3</v>
      </c>
      <c r="I5992" s="7" t="n">
        <v>1</v>
      </c>
      <c r="J5992" s="14" t="n">
        <f t="normal" ca="1">A6008</f>
        <v>0</v>
      </c>
    </row>
    <row r="5993" spans="1:12">
      <c r="A5993" t="s">
        <v>4</v>
      </c>
      <c r="B5993" s="4" t="s">
        <v>5</v>
      </c>
      <c r="C5993" s="4" t="s">
        <v>10</v>
      </c>
      <c r="D5993" s="4" t="s">
        <v>10</v>
      </c>
      <c r="E5993" s="4" t="s">
        <v>10</v>
      </c>
    </row>
    <row r="5994" spans="1:12">
      <c r="A5994" t="n">
        <v>58286</v>
      </c>
      <c r="B5994" s="66" t="n">
        <v>61</v>
      </c>
      <c r="C5994" s="7" t="n">
        <v>16</v>
      </c>
      <c r="D5994" s="7" t="n">
        <v>0</v>
      </c>
      <c r="E5994" s="7" t="n">
        <v>1000</v>
      </c>
    </row>
    <row r="5995" spans="1:12">
      <c r="A5995" t="s">
        <v>4</v>
      </c>
      <c r="B5995" s="4" t="s">
        <v>5</v>
      </c>
      <c r="C5995" s="4" t="s">
        <v>10</v>
      </c>
    </row>
    <row r="5996" spans="1:12">
      <c r="A5996" t="n">
        <v>58293</v>
      </c>
      <c r="B5996" s="43" t="n">
        <v>16</v>
      </c>
      <c r="C5996" s="7" t="n">
        <v>300</v>
      </c>
    </row>
    <row r="5997" spans="1:12">
      <c r="A5997" t="s">
        <v>4</v>
      </c>
      <c r="B5997" s="4" t="s">
        <v>5</v>
      </c>
      <c r="C5997" s="4" t="s">
        <v>13</v>
      </c>
      <c r="D5997" s="4" t="s">
        <v>10</v>
      </c>
      <c r="E5997" s="4" t="s">
        <v>6</v>
      </c>
    </row>
    <row r="5998" spans="1:12">
      <c r="A5998" t="n">
        <v>58296</v>
      </c>
      <c r="B5998" s="42" t="n">
        <v>51</v>
      </c>
      <c r="C5998" s="7" t="n">
        <v>4</v>
      </c>
      <c r="D5998" s="7" t="n">
        <v>16</v>
      </c>
      <c r="E5998" s="7" t="s">
        <v>336</v>
      </c>
    </row>
    <row r="5999" spans="1:12">
      <c r="A5999" t="s">
        <v>4</v>
      </c>
      <c r="B5999" s="4" t="s">
        <v>5</v>
      </c>
      <c r="C5999" s="4" t="s">
        <v>10</v>
      </c>
    </row>
    <row r="6000" spans="1:12">
      <c r="A6000" t="n">
        <v>58310</v>
      </c>
      <c r="B6000" s="43" t="n">
        <v>16</v>
      </c>
      <c r="C6000" s="7" t="n">
        <v>0</v>
      </c>
    </row>
    <row r="6001" spans="1:10">
      <c r="A6001" t="s">
        <v>4</v>
      </c>
      <c r="B6001" s="4" t="s">
        <v>5</v>
      </c>
      <c r="C6001" s="4" t="s">
        <v>10</v>
      </c>
      <c r="D6001" s="4" t="s">
        <v>104</v>
      </c>
      <c r="E6001" s="4" t="s">
        <v>13</v>
      </c>
      <c r="F6001" s="4" t="s">
        <v>13</v>
      </c>
      <c r="G6001" s="4" t="s">
        <v>104</v>
      </c>
      <c r="H6001" s="4" t="s">
        <v>13</v>
      </c>
      <c r="I6001" s="4" t="s">
        <v>13</v>
      </c>
    </row>
    <row r="6002" spans="1:10">
      <c r="A6002" t="n">
        <v>58313</v>
      </c>
      <c r="B6002" s="44" t="n">
        <v>26</v>
      </c>
      <c r="C6002" s="7" t="n">
        <v>16</v>
      </c>
      <c r="D6002" s="7" t="s">
        <v>562</v>
      </c>
      <c r="E6002" s="7" t="n">
        <v>2</v>
      </c>
      <c r="F6002" s="7" t="n">
        <v>3</v>
      </c>
      <c r="G6002" s="7" t="s">
        <v>563</v>
      </c>
      <c r="H6002" s="7" t="n">
        <v>2</v>
      </c>
      <c r="I6002" s="7" t="n">
        <v>0</v>
      </c>
    </row>
    <row r="6003" spans="1:10">
      <c r="A6003" t="s">
        <v>4</v>
      </c>
      <c r="B6003" s="4" t="s">
        <v>5</v>
      </c>
    </row>
    <row r="6004" spans="1:10">
      <c r="A6004" t="n">
        <v>58427</v>
      </c>
      <c r="B6004" s="38" t="n">
        <v>28</v>
      </c>
    </row>
    <row r="6005" spans="1:10">
      <c r="A6005" t="s">
        <v>4</v>
      </c>
      <c r="B6005" s="4" t="s">
        <v>5</v>
      </c>
      <c r="C6005" s="4" t="s">
        <v>26</v>
      </c>
    </row>
    <row r="6006" spans="1:10">
      <c r="A6006" t="n">
        <v>58428</v>
      </c>
      <c r="B6006" s="16" t="n">
        <v>3</v>
      </c>
      <c r="C6006" s="14" t="n">
        <f t="normal" ca="1">A6022</f>
        <v>0</v>
      </c>
    </row>
    <row r="6007" spans="1:10">
      <c r="A6007" t="s">
        <v>4</v>
      </c>
      <c r="B6007" s="4" t="s">
        <v>5</v>
      </c>
      <c r="C6007" s="4" t="s">
        <v>13</v>
      </c>
      <c r="D6007" s="26" t="s">
        <v>67</v>
      </c>
      <c r="E6007" s="4" t="s">
        <v>5</v>
      </c>
      <c r="F6007" s="4" t="s">
        <v>13</v>
      </c>
      <c r="G6007" s="4" t="s">
        <v>10</v>
      </c>
      <c r="H6007" s="26" t="s">
        <v>68</v>
      </c>
      <c r="I6007" s="4" t="s">
        <v>13</v>
      </c>
      <c r="J6007" s="4" t="s">
        <v>26</v>
      </c>
    </row>
    <row r="6008" spans="1:10">
      <c r="A6008" t="n">
        <v>58433</v>
      </c>
      <c r="B6008" s="13" t="n">
        <v>5</v>
      </c>
      <c r="C6008" s="7" t="n">
        <v>28</v>
      </c>
      <c r="D6008" s="26" t="s">
        <v>3</v>
      </c>
      <c r="E6008" s="32" t="n">
        <v>64</v>
      </c>
      <c r="F6008" s="7" t="n">
        <v>5</v>
      </c>
      <c r="G6008" s="7" t="n">
        <v>15</v>
      </c>
      <c r="H6008" s="26" t="s">
        <v>3</v>
      </c>
      <c r="I6008" s="7" t="n">
        <v>1</v>
      </c>
      <c r="J6008" s="14" t="n">
        <f t="normal" ca="1">A6022</f>
        <v>0</v>
      </c>
    </row>
    <row r="6009" spans="1:10">
      <c r="A6009" t="s">
        <v>4</v>
      </c>
      <c r="B6009" s="4" t="s">
        <v>5</v>
      </c>
      <c r="C6009" s="4" t="s">
        <v>10</v>
      </c>
      <c r="D6009" s="4" t="s">
        <v>10</v>
      </c>
      <c r="E6009" s="4" t="s">
        <v>10</v>
      </c>
    </row>
    <row r="6010" spans="1:10">
      <c r="A6010" t="n">
        <v>58444</v>
      </c>
      <c r="B6010" s="66" t="n">
        <v>61</v>
      </c>
      <c r="C6010" s="7" t="n">
        <v>15</v>
      </c>
      <c r="D6010" s="7" t="n">
        <v>0</v>
      </c>
      <c r="E6010" s="7" t="n">
        <v>1000</v>
      </c>
    </row>
    <row r="6011" spans="1:10">
      <c r="A6011" t="s">
        <v>4</v>
      </c>
      <c r="B6011" s="4" t="s">
        <v>5</v>
      </c>
      <c r="C6011" s="4" t="s">
        <v>10</v>
      </c>
    </row>
    <row r="6012" spans="1:10">
      <c r="A6012" t="n">
        <v>58451</v>
      </c>
      <c r="B6012" s="43" t="n">
        <v>16</v>
      </c>
      <c r="C6012" s="7" t="n">
        <v>300</v>
      </c>
    </row>
    <row r="6013" spans="1:10">
      <c r="A6013" t="s">
        <v>4</v>
      </c>
      <c r="B6013" s="4" t="s">
        <v>5</v>
      </c>
      <c r="C6013" s="4" t="s">
        <v>13</v>
      </c>
      <c r="D6013" s="4" t="s">
        <v>10</v>
      </c>
      <c r="E6013" s="4" t="s">
        <v>6</v>
      </c>
    </row>
    <row r="6014" spans="1:10">
      <c r="A6014" t="n">
        <v>58454</v>
      </c>
      <c r="B6014" s="42" t="n">
        <v>51</v>
      </c>
      <c r="C6014" s="7" t="n">
        <v>4</v>
      </c>
      <c r="D6014" s="7" t="n">
        <v>15</v>
      </c>
      <c r="E6014" s="7" t="s">
        <v>336</v>
      </c>
    </row>
    <row r="6015" spans="1:10">
      <c r="A6015" t="s">
        <v>4</v>
      </c>
      <c r="B6015" s="4" t="s">
        <v>5</v>
      </c>
      <c r="C6015" s="4" t="s">
        <v>10</v>
      </c>
    </row>
    <row r="6016" spans="1:10">
      <c r="A6016" t="n">
        <v>58468</v>
      </c>
      <c r="B6016" s="43" t="n">
        <v>16</v>
      </c>
      <c r="C6016" s="7" t="n">
        <v>0</v>
      </c>
    </row>
    <row r="6017" spans="1:10">
      <c r="A6017" t="s">
        <v>4</v>
      </c>
      <c r="B6017" s="4" t="s">
        <v>5</v>
      </c>
      <c r="C6017" s="4" t="s">
        <v>10</v>
      </c>
      <c r="D6017" s="4" t="s">
        <v>104</v>
      </c>
      <c r="E6017" s="4" t="s">
        <v>13</v>
      </c>
      <c r="F6017" s="4" t="s">
        <v>13</v>
      </c>
      <c r="G6017" s="4" t="s">
        <v>104</v>
      </c>
      <c r="H6017" s="4" t="s">
        <v>13</v>
      </c>
      <c r="I6017" s="4" t="s">
        <v>13</v>
      </c>
    </row>
    <row r="6018" spans="1:10">
      <c r="A6018" t="n">
        <v>58471</v>
      </c>
      <c r="B6018" s="44" t="n">
        <v>26</v>
      </c>
      <c r="C6018" s="7" t="n">
        <v>15</v>
      </c>
      <c r="D6018" s="7" t="s">
        <v>564</v>
      </c>
      <c r="E6018" s="7" t="n">
        <v>2</v>
      </c>
      <c r="F6018" s="7" t="n">
        <v>3</v>
      </c>
      <c r="G6018" s="7" t="s">
        <v>565</v>
      </c>
      <c r="H6018" s="7" t="n">
        <v>2</v>
      </c>
      <c r="I6018" s="7" t="n">
        <v>0</v>
      </c>
    </row>
    <row r="6019" spans="1:10">
      <c r="A6019" t="s">
        <v>4</v>
      </c>
      <c r="B6019" s="4" t="s">
        <v>5</v>
      </c>
    </row>
    <row r="6020" spans="1:10">
      <c r="A6020" t="n">
        <v>58594</v>
      </c>
      <c r="B6020" s="38" t="n">
        <v>28</v>
      </c>
    </row>
    <row r="6021" spans="1:10">
      <c r="A6021" t="s">
        <v>4</v>
      </c>
      <c r="B6021" s="4" t="s">
        <v>5</v>
      </c>
      <c r="C6021" s="4" t="s">
        <v>10</v>
      </c>
      <c r="D6021" s="4" t="s">
        <v>10</v>
      </c>
      <c r="E6021" s="4" t="s">
        <v>10</v>
      </c>
    </row>
    <row r="6022" spans="1:10">
      <c r="A6022" t="n">
        <v>58595</v>
      </c>
      <c r="B6022" s="66" t="n">
        <v>61</v>
      </c>
      <c r="C6022" s="7" t="n">
        <v>0</v>
      </c>
      <c r="D6022" s="7" t="n">
        <v>61488</v>
      </c>
      <c r="E6022" s="7" t="n">
        <v>1000</v>
      </c>
    </row>
    <row r="6023" spans="1:10">
      <c r="A6023" t="s">
        <v>4</v>
      </c>
      <c r="B6023" s="4" t="s">
        <v>5</v>
      </c>
      <c r="C6023" s="4" t="s">
        <v>10</v>
      </c>
    </row>
    <row r="6024" spans="1:10">
      <c r="A6024" t="n">
        <v>58602</v>
      </c>
      <c r="B6024" s="43" t="n">
        <v>16</v>
      </c>
      <c r="C6024" s="7" t="n">
        <v>300</v>
      </c>
    </row>
    <row r="6025" spans="1:10">
      <c r="A6025" t="s">
        <v>4</v>
      </c>
      <c r="B6025" s="4" t="s">
        <v>5</v>
      </c>
      <c r="C6025" s="4" t="s">
        <v>13</v>
      </c>
      <c r="D6025" s="4" t="s">
        <v>10</v>
      </c>
      <c r="E6025" s="4" t="s">
        <v>6</v>
      </c>
      <c r="F6025" s="4" t="s">
        <v>6</v>
      </c>
      <c r="G6025" s="4" t="s">
        <v>6</v>
      </c>
      <c r="H6025" s="4" t="s">
        <v>6</v>
      </c>
    </row>
    <row r="6026" spans="1:10">
      <c r="A6026" t="n">
        <v>58605</v>
      </c>
      <c r="B6026" s="42" t="n">
        <v>51</v>
      </c>
      <c r="C6026" s="7" t="n">
        <v>3</v>
      </c>
      <c r="D6026" s="7" t="n">
        <v>0</v>
      </c>
      <c r="E6026" s="7" t="s">
        <v>566</v>
      </c>
      <c r="F6026" s="7" t="s">
        <v>457</v>
      </c>
      <c r="G6026" s="7" t="s">
        <v>117</v>
      </c>
      <c r="H6026" s="7" t="s">
        <v>118</v>
      </c>
    </row>
    <row r="6027" spans="1:10">
      <c r="A6027" t="s">
        <v>4</v>
      </c>
      <c r="B6027" s="4" t="s">
        <v>5</v>
      </c>
      <c r="C6027" s="4" t="s">
        <v>10</v>
      </c>
      <c r="D6027" s="4" t="s">
        <v>13</v>
      </c>
      <c r="E6027" s="4" t="s">
        <v>13</v>
      </c>
      <c r="F6027" s="4" t="s">
        <v>6</v>
      </c>
    </row>
    <row r="6028" spans="1:10">
      <c r="A6028" t="n">
        <v>58618</v>
      </c>
      <c r="B6028" s="18" t="n">
        <v>20</v>
      </c>
      <c r="C6028" s="7" t="n">
        <v>0</v>
      </c>
      <c r="D6028" s="7" t="n">
        <v>2</v>
      </c>
      <c r="E6028" s="7" t="n">
        <v>10</v>
      </c>
      <c r="F6028" s="7" t="s">
        <v>567</v>
      </c>
    </row>
    <row r="6029" spans="1:10">
      <c r="A6029" t="s">
        <v>4</v>
      </c>
      <c r="B6029" s="4" t="s">
        <v>5</v>
      </c>
      <c r="C6029" s="4" t="s">
        <v>10</v>
      </c>
    </row>
    <row r="6030" spans="1:10">
      <c r="A6030" t="n">
        <v>58639</v>
      </c>
      <c r="B6030" s="43" t="n">
        <v>16</v>
      </c>
      <c r="C6030" s="7" t="n">
        <v>500</v>
      </c>
    </row>
    <row r="6031" spans="1:10">
      <c r="A6031" t="s">
        <v>4</v>
      </c>
      <c r="B6031" s="4" t="s">
        <v>5</v>
      </c>
      <c r="C6031" s="4" t="s">
        <v>13</v>
      </c>
      <c r="D6031" s="4" t="s">
        <v>10</v>
      </c>
      <c r="E6031" s="4" t="s">
        <v>6</v>
      </c>
    </row>
    <row r="6032" spans="1:10">
      <c r="A6032" t="n">
        <v>58642</v>
      </c>
      <c r="B6032" s="42" t="n">
        <v>51</v>
      </c>
      <c r="C6032" s="7" t="n">
        <v>4</v>
      </c>
      <c r="D6032" s="7" t="n">
        <v>0</v>
      </c>
      <c r="E6032" s="7" t="s">
        <v>568</v>
      </c>
    </row>
    <row r="6033" spans="1:9">
      <c r="A6033" t="s">
        <v>4</v>
      </c>
      <c r="B6033" s="4" t="s">
        <v>5</v>
      </c>
      <c r="C6033" s="4" t="s">
        <v>10</v>
      </c>
    </row>
    <row r="6034" spans="1:9">
      <c r="A6034" t="n">
        <v>58655</v>
      </c>
      <c r="B6034" s="43" t="n">
        <v>16</v>
      </c>
      <c r="C6034" s="7" t="n">
        <v>0</v>
      </c>
    </row>
    <row r="6035" spans="1:9">
      <c r="A6035" t="s">
        <v>4</v>
      </c>
      <c r="B6035" s="4" t="s">
        <v>5</v>
      </c>
      <c r="C6035" s="4" t="s">
        <v>10</v>
      </c>
      <c r="D6035" s="4" t="s">
        <v>104</v>
      </c>
      <c r="E6035" s="4" t="s">
        <v>13</v>
      </c>
      <c r="F6035" s="4" t="s">
        <v>13</v>
      </c>
    </row>
    <row r="6036" spans="1:9">
      <c r="A6036" t="n">
        <v>58658</v>
      </c>
      <c r="B6036" s="44" t="n">
        <v>26</v>
      </c>
      <c r="C6036" s="7" t="n">
        <v>0</v>
      </c>
      <c r="D6036" s="7" t="s">
        <v>569</v>
      </c>
      <c r="E6036" s="7" t="n">
        <v>2</v>
      </c>
      <c r="F6036" s="7" t="n">
        <v>0</v>
      </c>
    </row>
    <row r="6037" spans="1:9">
      <c r="A6037" t="s">
        <v>4</v>
      </c>
      <c r="B6037" s="4" t="s">
        <v>5</v>
      </c>
    </row>
    <row r="6038" spans="1:9">
      <c r="A6038" t="n">
        <v>58694</v>
      </c>
      <c r="B6038" s="38" t="n">
        <v>28</v>
      </c>
    </row>
    <row r="6039" spans="1:9">
      <c r="A6039" t="s">
        <v>4</v>
      </c>
      <c r="B6039" s="4" t="s">
        <v>5</v>
      </c>
      <c r="C6039" s="4" t="s">
        <v>10</v>
      </c>
      <c r="D6039" s="4" t="s">
        <v>13</v>
      </c>
    </row>
    <row r="6040" spans="1:9">
      <c r="A6040" t="n">
        <v>58695</v>
      </c>
      <c r="B6040" s="46" t="n">
        <v>89</v>
      </c>
      <c r="C6040" s="7" t="n">
        <v>65533</v>
      </c>
      <c r="D6040" s="7" t="n">
        <v>1</v>
      </c>
    </row>
    <row r="6041" spans="1:9">
      <c r="A6041" t="s">
        <v>4</v>
      </c>
      <c r="B6041" s="4" t="s">
        <v>5</v>
      </c>
      <c r="C6041" s="4" t="s">
        <v>13</v>
      </c>
      <c r="D6041" s="4" t="s">
        <v>10</v>
      </c>
      <c r="E6041" s="4" t="s">
        <v>27</v>
      </c>
    </row>
    <row r="6042" spans="1:9">
      <c r="A6042" t="n">
        <v>58699</v>
      </c>
      <c r="B6042" s="40" t="n">
        <v>58</v>
      </c>
      <c r="C6042" s="7" t="n">
        <v>0</v>
      </c>
      <c r="D6042" s="7" t="n">
        <v>1000</v>
      </c>
      <c r="E6042" s="7" t="n">
        <v>1</v>
      </c>
    </row>
    <row r="6043" spans="1:9">
      <c r="A6043" t="s">
        <v>4</v>
      </c>
      <c r="B6043" s="4" t="s">
        <v>5</v>
      </c>
      <c r="C6043" s="4" t="s">
        <v>13</v>
      </c>
      <c r="D6043" s="4" t="s">
        <v>10</v>
      </c>
    </row>
    <row r="6044" spans="1:9">
      <c r="A6044" t="n">
        <v>58707</v>
      </c>
      <c r="B6044" s="40" t="n">
        <v>58</v>
      </c>
      <c r="C6044" s="7" t="n">
        <v>255</v>
      </c>
      <c r="D6044" s="7" t="n">
        <v>0</v>
      </c>
    </row>
    <row r="6045" spans="1:9">
      <c r="A6045" t="s">
        <v>4</v>
      </c>
      <c r="B6045" s="4" t="s">
        <v>5</v>
      </c>
      <c r="C6045" s="4" t="s">
        <v>13</v>
      </c>
      <c r="D6045" s="4" t="s">
        <v>10</v>
      </c>
      <c r="E6045" s="4" t="s">
        <v>10</v>
      </c>
      <c r="F6045" s="4" t="s">
        <v>9</v>
      </c>
    </row>
    <row r="6046" spans="1:9">
      <c r="A6046" t="n">
        <v>58711</v>
      </c>
      <c r="B6046" s="73" t="n">
        <v>84</v>
      </c>
      <c r="C6046" s="7" t="n">
        <v>1</v>
      </c>
      <c r="D6046" s="7" t="n">
        <v>0</v>
      </c>
      <c r="E6046" s="7" t="n">
        <v>0</v>
      </c>
      <c r="F6046" s="7" t="n">
        <v>0</v>
      </c>
    </row>
    <row r="6047" spans="1:9">
      <c r="A6047" t="s">
        <v>4</v>
      </c>
      <c r="B6047" s="4" t="s">
        <v>5</v>
      </c>
      <c r="C6047" s="4" t="s">
        <v>6</v>
      </c>
      <c r="D6047" s="4" t="s">
        <v>10</v>
      </c>
    </row>
    <row r="6048" spans="1:9">
      <c r="A6048" t="n">
        <v>58721</v>
      </c>
      <c r="B6048" s="77" t="n">
        <v>29</v>
      </c>
      <c r="C6048" s="7" t="s">
        <v>411</v>
      </c>
      <c r="D6048" s="7" t="n">
        <v>1560</v>
      </c>
    </row>
    <row r="6049" spans="1:6">
      <c r="A6049" t="s">
        <v>4</v>
      </c>
      <c r="B6049" s="4" t="s">
        <v>5</v>
      </c>
      <c r="C6049" s="4" t="s">
        <v>6</v>
      </c>
      <c r="D6049" s="4" t="s">
        <v>10</v>
      </c>
    </row>
    <row r="6050" spans="1:6">
      <c r="A6050" t="n">
        <v>58739</v>
      </c>
      <c r="B6050" s="77" t="n">
        <v>29</v>
      </c>
      <c r="C6050" s="7" t="s">
        <v>570</v>
      </c>
      <c r="D6050" s="7" t="n">
        <v>1561</v>
      </c>
    </row>
    <row r="6051" spans="1:6">
      <c r="A6051" t="s">
        <v>4</v>
      </c>
      <c r="B6051" s="4" t="s">
        <v>5</v>
      </c>
      <c r="C6051" s="4" t="s">
        <v>6</v>
      </c>
      <c r="D6051" s="4" t="s">
        <v>10</v>
      </c>
    </row>
    <row r="6052" spans="1:6">
      <c r="A6052" t="n">
        <v>58749</v>
      </c>
      <c r="B6052" s="77" t="n">
        <v>29</v>
      </c>
      <c r="C6052" s="7" t="s">
        <v>570</v>
      </c>
      <c r="D6052" s="7" t="n">
        <v>1562</v>
      </c>
    </row>
    <row r="6053" spans="1:6">
      <c r="A6053" t="s">
        <v>4</v>
      </c>
      <c r="B6053" s="4" t="s">
        <v>5</v>
      </c>
      <c r="C6053" s="4" t="s">
        <v>6</v>
      </c>
      <c r="D6053" s="4" t="s">
        <v>10</v>
      </c>
    </row>
    <row r="6054" spans="1:6">
      <c r="A6054" t="n">
        <v>58759</v>
      </c>
      <c r="B6054" s="77" t="n">
        <v>29</v>
      </c>
      <c r="C6054" s="7" t="s">
        <v>570</v>
      </c>
      <c r="D6054" s="7" t="n">
        <v>1563</v>
      </c>
    </row>
    <row r="6055" spans="1:6">
      <c r="A6055" t="s">
        <v>4</v>
      </c>
      <c r="B6055" s="4" t="s">
        <v>5</v>
      </c>
      <c r="C6055" s="4" t="s">
        <v>6</v>
      </c>
      <c r="D6055" s="4" t="s">
        <v>10</v>
      </c>
    </row>
    <row r="6056" spans="1:6">
      <c r="A6056" t="n">
        <v>58769</v>
      </c>
      <c r="B6056" s="77" t="n">
        <v>29</v>
      </c>
      <c r="C6056" s="7" t="s">
        <v>570</v>
      </c>
      <c r="D6056" s="7" t="n">
        <v>1564</v>
      </c>
    </row>
    <row r="6057" spans="1:6">
      <c r="A6057" t="s">
        <v>4</v>
      </c>
      <c r="B6057" s="4" t="s">
        <v>5</v>
      </c>
      <c r="C6057" s="4" t="s">
        <v>6</v>
      </c>
      <c r="D6057" s="4" t="s">
        <v>10</v>
      </c>
    </row>
    <row r="6058" spans="1:6">
      <c r="A6058" t="n">
        <v>58779</v>
      </c>
      <c r="B6058" s="77" t="n">
        <v>29</v>
      </c>
      <c r="C6058" s="7" t="s">
        <v>404</v>
      </c>
      <c r="D6058" s="7" t="n">
        <v>7007</v>
      </c>
    </row>
    <row r="6059" spans="1:6">
      <c r="A6059" t="s">
        <v>4</v>
      </c>
      <c r="B6059" s="4" t="s">
        <v>5</v>
      </c>
      <c r="C6059" s="4" t="s">
        <v>13</v>
      </c>
      <c r="D6059" s="4" t="s">
        <v>10</v>
      </c>
      <c r="E6059" s="4" t="s">
        <v>13</v>
      </c>
    </row>
    <row r="6060" spans="1:6">
      <c r="A6060" t="n">
        <v>58808</v>
      </c>
      <c r="B6060" s="29" t="n">
        <v>39</v>
      </c>
      <c r="C6060" s="7" t="n">
        <v>11</v>
      </c>
      <c r="D6060" s="7" t="n">
        <v>65533</v>
      </c>
      <c r="E6060" s="7" t="n">
        <v>200</v>
      </c>
    </row>
    <row r="6061" spans="1:6">
      <c r="A6061" t="s">
        <v>4</v>
      </c>
      <c r="B6061" s="4" t="s">
        <v>5</v>
      </c>
      <c r="C6061" s="4" t="s">
        <v>13</v>
      </c>
      <c r="D6061" s="4" t="s">
        <v>10</v>
      </c>
      <c r="E6061" s="4" t="s">
        <v>13</v>
      </c>
    </row>
    <row r="6062" spans="1:6">
      <c r="A6062" t="n">
        <v>58813</v>
      </c>
      <c r="B6062" s="29" t="n">
        <v>39</v>
      </c>
      <c r="C6062" s="7" t="n">
        <v>11</v>
      </c>
      <c r="D6062" s="7" t="n">
        <v>65533</v>
      </c>
      <c r="E6062" s="7" t="n">
        <v>201</v>
      </c>
    </row>
    <row r="6063" spans="1:6">
      <c r="A6063" t="s">
        <v>4</v>
      </c>
      <c r="B6063" s="4" t="s">
        <v>5</v>
      </c>
      <c r="C6063" s="4" t="s">
        <v>13</v>
      </c>
      <c r="D6063" s="4" t="s">
        <v>10</v>
      </c>
      <c r="E6063" s="4" t="s">
        <v>13</v>
      </c>
    </row>
    <row r="6064" spans="1:6">
      <c r="A6064" t="n">
        <v>58818</v>
      </c>
      <c r="B6064" s="29" t="n">
        <v>39</v>
      </c>
      <c r="C6064" s="7" t="n">
        <v>11</v>
      </c>
      <c r="D6064" s="7" t="n">
        <v>65533</v>
      </c>
      <c r="E6064" s="7" t="n">
        <v>202</v>
      </c>
    </row>
    <row r="6065" spans="1:5">
      <c r="A6065" t="s">
        <v>4</v>
      </c>
      <c r="B6065" s="4" t="s">
        <v>5</v>
      </c>
      <c r="C6065" s="4" t="s">
        <v>13</v>
      </c>
      <c r="D6065" s="4" t="s">
        <v>10</v>
      </c>
      <c r="E6065" s="4" t="s">
        <v>13</v>
      </c>
    </row>
    <row r="6066" spans="1:5">
      <c r="A6066" t="n">
        <v>58823</v>
      </c>
      <c r="B6066" s="29" t="n">
        <v>39</v>
      </c>
      <c r="C6066" s="7" t="n">
        <v>11</v>
      </c>
      <c r="D6066" s="7" t="n">
        <v>65533</v>
      </c>
      <c r="E6066" s="7" t="n">
        <v>203</v>
      </c>
    </row>
    <row r="6067" spans="1:5">
      <c r="A6067" t="s">
        <v>4</v>
      </c>
      <c r="B6067" s="4" t="s">
        <v>5</v>
      </c>
      <c r="C6067" s="4" t="s">
        <v>13</v>
      </c>
      <c r="D6067" s="4" t="s">
        <v>10</v>
      </c>
      <c r="E6067" s="4" t="s">
        <v>13</v>
      </c>
    </row>
    <row r="6068" spans="1:5">
      <c r="A6068" t="n">
        <v>58828</v>
      </c>
      <c r="B6068" s="29" t="n">
        <v>39</v>
      </c>
      <c r="C6068" s="7" t="n">
        <v>11</v>
      </c>
      <c r="D6068" s="7" t="n">
        <v>65533</v>
      </c>
      <c r="E6068" s="7" t="n">
        <v>204</v>
      </c>
    </row>
    <row r="6069" spans="1:5">
      <c r="A6069" t="s">
        <v>4</v>
      </c>
      <c r="B6069" s="4" t="s">
        <v>5</v>
      </c>
      <c r="C6069" s="4" t="s">
        <v>13</v>
      </c>
      <c r="D6069" s="4" t="s">
        <v>10</v>
      </c>
      <c r="E6069" s="4" t="s">
        <v>13</v>
      </c>
    </row>
    <row r="6070" spans="1:5">
      <c r="A6070" t="n">
        <v>58833</v>
      </c>
      <c r="B6070" s="29" t="n">
        <v>39</v>
      </c>
      <c r="C6070" s="7" t="n">
        <v>11</v>
      </c>
      <c r="D6070" s="7" t="n">
        <v>65533</v>
      </c>
      <c r="E6070" s="7" t="n">
        <v>205</v>
      </c>
    </row>
    <row r="6071" spans="1:5">
      <c r="A6071" t="s">
        <v>4</v>
      </c>
      <c r="B6071" s="4" t="s">
        <v>5</v>
      </c>
      <c r="C6071" s="4" t="s">
        <v>13</v>
      </c>
      <c r="D6071" s="4" t="s">
        <v>10</v>
      </c>
      <c r="E6071" s="4" t="s">
        <v>13</v>
      </c>
    </row>
    <row r="6072" spans="1:5">
      <c r="A6072" t="n">
        <v>58838</v>
      </c>
      <c r="B6072" s="29" t="n">
        <v>39</v>
      </c>
      <c r="C6072" s="7" t="n">
        <v>11</v>
      </c>
      <c r="D6072" s="7" t="n">
        <v>65533</v>
      </c>
      <c r="E6072" s="7" t="n">
        <v>206</v>
      </c>
    </row>
    <row r="6073" spans="1:5">
      <c r="A6073" t="s">
        <v>4</v>
      </c>
      <c r="B6073" s="4" t="s">
        <v>5</v>
      </c>
      <c r="C6073" s="4" t="s">
        <v>13</v>
      </c>
      <c r="D6073" s="4" t="s">
        <v>10</v>
      </c>
      <c r="E6073" s="4" t="s">
        <v>13</v>
      </c>
    </row>
    <row r="6074" spans="1:5">
      <c r="A6074" t="n">
        <v>58843</v>
      </c>
      <c r="B6074" s="29" t="n">
        <v>39</v>
      </c>
      <c r="C6074" s="7" t="n">
        <v>11</v>
      </c>
      <c r="D6074" s="7" t="n">
        <v>65533</v>
      </c>
      <c r="E6074" s="7" t="n">
        <v>207</v>
      </c>
    </row>
    <row r="6075" spans="1:5">
      <c r="A6075" t="s">
        <v>4</v>
      </c>
      <c r="B6075" s="4" t="s">
        <v>5</v>
      </c>
      <c r="C6075" s="4" t="s">
        <v>13</v>
      </c>
      <c r="D6075" s="4" t="s">
        <v>10</v>
      </c>
      <c r="E6075" s="4" t="s">
        <v>13</v>
      </c>
    </row>
    <row r="6076" spans="1:5">
      <c r="A6076" t="n">
        <v>58848</v>
      </c>
      <c r="B6076" s="29" t="n">
        <v>39</v>
      </c>
      <c r="C6076" s="7" t="n">
        <v>11</v>
      </c>
      <c r="D6076" s="7" t="n">
        <v>65533</v>
      </c>
      <c r="E6076" s="7" t="n">
        <v>208</v>
      </c>
    </row>
    <row r="6077" spans="1:5">
      <c r="A6077" t="s">
        <v>4</v>
      </c>
      <c r="B6077" s="4" t="s">
        <v>5</v>
      </c>
      <c r="C6077" s="4" t="s">
        <v>13</v>
      </c>
      <c r="D6077" s="4" t="s">
        <v>10</v>
      </c>
      <c r="E6077" s="4" t="s">
        <v>13</v>
      </c>
    </row>
    <row r="6078" spans="1:5">
      <c r="A6078" t="n">
        <v>58853</v>
      </c>
      <c r="B6078" s="29" t="n">
        <v>39</v>
      </c>
      <c r="C6078" s="7" t="n">
        <v>11</v>
      </c>
      <c r="D6078" s="7" t="n">
        <v>65533</v>
      </c>
      <c r="E6078" s="7" t="n">
        <v>209</v>
      </c>
    </row>
    <row r="6079" spans="1:5">
      <c r="A6079" t="s">
        <v>4</v>
      </c>
      <c r="B6079" s="4" t="s">
        <v>5</v>
      </c>
      <c r="C6079" s="4" t="s">
        <v>13</v>
      </c>
      <c r="D6079" s="4" t="s">
        <v>10</v>
      </c>
      <c r="E6079" s="4" t="s">
        <v>13</v>
      </c>
    </row>
    <row r="6080" spans="1:5">
      <c r="A6080" t="n">
        <v>58858</v>
      </c>
      <c r="B6080" s="29" t="n">
        <v>39</v>
      </c>
      <c r="C6080" s="7" t="n">
        <v>11</v>
      </c>
      <c r="D6080" s="7" t="n">
        <v>65533</v>
      </c>
      <c r="E6080" s="7" t="n">
        <v>210</v>
      </c>
    </row>
    <row r="6081" spans="1:5">
      <c r="A6081" t="s">
        <v>4</v>
      </c>
      <c r="B6081" s="4" t="s">
        <v>5</v>
      </c>
      <c r="C6081" s="4" t="s">
        <v>10</v>
      </c>
    </row>
    <row r="6082" spans="1:5">
      <c r="A6082" t="n">
        <v>58863</v>
      </c>
      <c r="B6082" s="10" t="n">
        <v>12</v>
      </c>
      <c r="C6082" s="7" t="n">
        <v>8477</v>
      </c>
    </row>
    <row r="6083" spans="1:5">
      <c r="A6083" t="s">
        <v>4</v>
      </c>
      <c r="B6083" s="4" t="s">
        <v>5</v>
      </c>
      <c r="C6083" s="4" t="s">
        <v>10</v>
      </c>
      <c r="D6083" s="4" t="s">
        <v>13</v>
      </c>
      <c r="E6083" s="4" t="s">
        <v>10</v>
      </c>
    </row>
    <row r="6084" spans="1:5">
      <c r="A6084" t="n">
        <v>58866</v>
      </c>
      <c r="B6084" s="48" t="n">
        <v>104</v>
      </c>
      <c r="C6084" s="7" t="n">
        <v>107</v>
      </c>
      <c r="D6084" s="7" t="n">
        <v>1</v>
      </c>
      <c r="E6084" s="7" t="n">
        <v>1</v>
      </c>
    </row>
    <row r="6085" spans="1:5">
      <c r="A6085" t="s">
        <v>4</v>
      </c>
      <c r="B6085" s="4" t="s">
        <v>5</v>
      </c>
    </row>
    <row r="6086" spans="1:5">
      <c r="A6086" t="n">
        <v>58872</v>
      </c>
      <c r="B6086" s="5" t="n">
        <v>1</v>
      </c>
    </row>
    <row r="6087" spans="1:5">
      <c r="A6087" t="s">
        <v>4</v>
      </c>
      <c r="B6087" s="4" t="s">
        <v>5</v>
      </c>
      <c r="C6087" s="4" t="s">
        <v>9</v>
      </c>
    </row>
    <row r="6088" spans="1:5">
      <c r="A6088" t="n">
        <v>58873</v>
      </c>
      <c r="B6088" s="45" t="n">
        <v>15</v>
      </c>
      <c r="C6088" s="7" t="n">
        <v>256</v>
      </c>
    </row>
    <row r="6089" spans="1:5">
      <c r="A6089" t="s">
        <v>4</v>
      </c>
      <c r="B6089" s="4" t="s">
        <v>5</v>
      </c>
      <c r="C6089" s="4" t="s">
        <v>10</v>
      </c>
      <c r="D6089" s="4" t="s">
        <v>13</v>
      </c>
      <c r="E6089" s="4" t="s">
        <v>13</v>
      </c>
      <c r="F6089" s="4" t="s">
        <v>6</v>
      </c>
    </row>
    <row r="6090" spans="1:5">
      <c r="A6090" t="n">
        <v>58878</v>
      </c>
      <c r="B6090" s="18" t="n">
        <v>20</v>
      </c>
      <c r="C6090" s="7" t="n">
        <v>65533</v>
      </c>
      <c r="D6090" s="7" t="n">
        <v>1</v>
      </c>
      <c r="E6090" s="7" t="n">
        <v>11</v>
      </c>
      <c r="F6090" s="7" t="s">
        <v>28</v>
      </c>
    </row>
    <row r="6091" spans="1:5">
      <c r="A6091" t="s">
        <v>4</v>
      </c>
      <c r="B6091" s="4" t="s">
        <v>5</v>
      </c>
      <c r="C6091" s="4" t="s">
        <v>10</v>
      </c>
      <c r="D6091" s="4" t="s">
        <v>27</v>
      </c>
      <c r="E6091" s="4" t="s">
        <v>27</v>
      </c>
      <c r="F6091" s="4" t="s">
        <v>27</v>
      </c>
      <c r="G6091" s="4" t="s">
        <v>27</v>
      </c>
    </row>
    <row r="6092" spans="1:5">
      <c r="A6092" t="n">
        <v>58900</v>
      </c>
      <c r="B6092" s="57" t="n">
        <v>46</v>
      </c>
      <c r="C6092" s="7" t="n">
        <v>61456</v>
      </c>
      <c r="D6092" s="7" t="n">
        <v>-108.559997558594</v>
      </c>
      <c r="E6092" s="7" t="n">
        <v>2.47000002861023</v>
      </c>
      <c r="F6092" s="7" t="n">
        <v>-271.540008544922</v>
      </c>
      <c r="G6092" s="7" t="n">
        <v>13.1000003814697</v>
      </c>
    </row>
    <row r="6093" spans="1:5">
      <c r="A6093" t="s">
        <v>4</v>
      </c>
      <c r="B6093" s="4" t="s">
        <v>5</v>
      </c>
      <c r="C6093" s="4" t="s">
        <v>13</v>
      </c>
      <c r="D6093" s="4" t="s">
        <v>13</v>
      </c>
      <c r="E6093" s="4" t="s">
        <v>27</v>
      </c>
      <c r="F6093" s="4" t="s">
        <v>27</v>
      </c>
      <c r="G6093" s="4" t="s">
        <v>27</v>
      </c>
      <c r="H6093" s="4" t="s">
        <v>10</v>
      </c>
      <c r="I6093" s="4" t="s">
        <v>13</v>
      </c>
    </row>
    <row r="6094" spans="1:5">
      <c r="A6094" t="n">
        <v>58919</v>
      </c>
      <c r="B6094" s="34" t="n">
        <v>45</v>
      </c>
      <c r="C6094" s="7" t="n">
        <v>4</v>
      </c>
      <c r="D6094" s="7" t="n">
        <v>3</v>
      </c>
      <c r="E6094" s="7" t="n">
        <v>0.670000016689301</v>
      </c>
      <c r="F6094" s="7" t="n">
        <v>199.300003051758</v>
      </c>
      <c r="G6094" s="7" t="n">
        <v>0</v>
      </c>
      <c r="H6094" s="7" t="n">
        <v>0</v>
      </c>
      <c r="I6094" s="7" t="n">
        <v>0</v>
      </c>
    </row>
    <row r="6095" spans="1:5">
      <c r="A6095" t="s">
        <v>4</v>
      </c>
      <c r="B6095" s="4" t="s">
        <v>5</v>
      </c>
      <c r="C6095" s="4" t="s">
        <v>13</v>
      </c>
      <c r="D6095" s="4" t="s">
        <v>6</v>
      </c>
    </row>
    <row r="6096" spans="1:5">
      <c r="A6096" t="n">
        <v>58937</v>
      </c>
      <c r="B6096" s="11" t="n">
        <v>2</v>
      </c>
      <c r="C6096" s="7" t="n">
        <v>10</v>
      </c>
      <c r="D6096" s="7" t="s">
        <v>370</v>
      </c>
    </row>
    <row r="6097" spans="1:9">
      <c r="A6097" t="s">
        <v>4</v>
      </c>
      <c r="B6097" s="4" t="s">
        <v>5</v>
      </c>
      <c r="C6097" s="4" t="s">
        <v>10</v>
      </c>
    </row>
    <row r="6098" spans="1:9">
      <c r="A6098" t="n">
        <v>58952</v>
      </c>
      <c r="B6098" s="43" t="n">
        <v>16</v>
      </c>
      <c r="C6098" s="7" t="n">
        <v>0</v>
      </c>
    </row>
    <row r="6099" spans="1:9">
      <c r="A6099" t="s">
        <v>4</v>
      </c>
      <c r="B6099" s="4" t="s">
        <v>5</v>
      </c>
      <c r="C6099" s="4" t="s">
        <v>13</v>
      </c>
      <c r="D6099" s="4" t="s">
        <v>10</v>
      </c>
    </row>
    <row r="6100" spans="1:9">
      <c r="A6100" t="n">
        <v>58955</v>
      </c>
      <c r="B6100" s="40" t="n">
        <v>58</v>
      </c>
      <c r="C6100" s="7" t="n">
        <v>105</v>
      </c>
      <c r="D6100" s="7" t="n">
        <v>300</v>
      </c>
    </row>
    <row r="6101" spans="1:9">
      <c r="A6101" t="s">
        <v>4</v>
      </c>
      <c r="B6101" s="4" t="s">
        <v>5</v>
      </c>
      <c r="C6101" s="4" t="s">
        <v>27</v>
      </c>
      <c r="D6101" s="4" t="s">
        <v>10</v>
      </c>
    </row>
    <row r="6102" spans="1:9">
      <c r="A6102" t="n">
        <v>58959</v>
      </c>
      <c r="B6102" s="41" t="n">
        <v>103</v>
      </c>
      <c r="C6102" s="7" t="n">
        <v>1</v>
      </c>
      <c r="D6102" s="7" t="n">
        <v>300</v>
      </c>
    </row>
    <row r="6103" spans="1:9">
      <c r="A6103" t="s">
        <v>4</v>
      </c>
      <c r="B6103" s="4" t="s">
        <v>5</v>
      </c>
      <c r="C6103" s="4" t="s">
        <v>13</v>
      </c>
      <c r="D6103" s="4" t="s">
        <v>10</v>
      </c>
    </row>
    <row r="6104" spans="1:9">
      <c r="A6104" t="n">
        <v>58966</v>
      </c>
      <c r="B6104" s="69" t="n">
        <v>72</v>
      </c>
      <c r="C6104" s="7" t="n">
        <v>4</v>
      </c>
      <c r="D6104" s="7" t="n">
        <v>0</v>
      </c>
    </row>
    <row r="6105" spans="1:9">
      <c r="A6105" t="s">
        <v>4</v>
      </c>
      <c r="B6105" s="4" t="s">
        <v>5</v>
      </c>
      <c r="C6105" s="4" t="s">
        <v>9</v>
      </c>
    </row>
    <row r="6106" spans="1:9">
      <c r="A6106" t="n">
        <v>58970</v>
      </c>
      <c r="B6106" s="45" t="n">
        <v>15</v>
      </c>
      <c r="C6106" s="7" t="n">
        <v>1073741824</v>
      </c>
    </row>
    <row r="6107" spans="1:9">
      <c r="A6107" t="s">
        <v>4</v>
      </c>
      <c r="B6107" s="4" t="s">
        <v>5</v>
      </c>
      <c r="C6107" s="4" t="s">
        <v>13</v>
      </c>
    </row>
    <row r="6108" spans="1:9">
      <c r="A6108" t="n">
        <v>58975</v>
      </c>
      <c r="B6108" s="32" t="n">
        <v>64</v>
      </c>
      <c r="C6108" s="7" t="n">
        <v>3</v>
      </c>
    </row>
    <row r="6109" spans="1:9">
      <c r="A6109" t="s">
        <v>4</v>
      </c>
      <c r="B6109" s="4" t="s">
        <v>5</v>
      </c>
      <c r="C6109" s="4" t="s">
        <v>13</v>
      </c>
    </row>
    <row r="6110" spans="1:9">
      <c r="A6110" t="n">
        <v>58977</v>
      </c>
      <c r="B6110" s="8" t="n">
        <v>74</v>
      </c>
      <c r="C6110" s="7" t="n">
        <v>67</v>
      </c>
    </row>
    <row r="6111" spans="1:9">
      <c r="A6111" t="s">
        <v>4</v>
      </c>
      <c r="B6111" s="4" t="s">
        <v>5</v>
      </c>
      <c r="C6111" s="4" t="s">
        <v>13</v>
      </c>
      <c r="D6111" s="4" t="s">
        <v>13</v>
      </c>
      <c r="E6111" s="4" t="s">
        <v>10</v>
      </c>
    </row>
    <row r="6112" spans="1:9">
      <c r="A6112" t="n">
        <v>58979</v>
      </c>
      <c r="B6112" s="34" t="n">
        <v>45</v>
      </c>
      <c r="C6112" s="7" t="n">
        <v>8</v>
      </c>
      <c r="D6112" s="7" t="n">
        <v>1</v>
      </c>
      <c r="E6112" s="7" t="n">
        <v>0</v>
      </c>
    </row>
    <row r="6113" spans="1:5">
      <c r="A6113" t="s">
        <v>4</v>
      </c>
      <c r="B6113" s="4" t="s">
        <v>5</v>
      </c>
      <c r="C6113" s="4" t="s">
        <v>10</v>
      </c>
    </row>
    <row r="6114" spans="1:5">
      <c r="A6114" t="n">
        <v>58984</v>
      </c>
      <c r="B6114" s="15" t="n">
        <v>13</v>
      </c>
      <c r="C6114" s="7" t="n">
        <v>6409</v>
      </c>
    </row>
    <row r="6115" spans="1:5">
      <c r="A6115" t="s">
        <v>4</v>
      </c>
      <c r="B6115" s="4" t="s">
        <v>5</v>
      </c>
      <c r="C6115" s="4" t="s">
        <v>10</v>
      </c>
    </row>
    <row r="6116" spans="1:5">
      <c r="A6116" t="n">
        <v>58987</v>
      </c>
      <c r="B6116" s="15" t="n">
        <v>13</v>
      </c>
      <c r="C6116" s="7" t="n">
        <v>6408</v>
      </c>
    </row>
    <row r="6117" spans="1:5">
      <c r="A6117" t="s">
        <v>4</v>
      </c>
      <c r="B6117" s="4" t="s">
        <v>5</v>
      </c>
      <c r="C6117" s="4" t="s">
        <v>10</v>
      </c>
    </row>
    <row r="6118" spans="1:5">
      <c r="A6118" t="n">
        <v>58990</v>
      </c>
      <c r="B6118" s="10" t="n">
        <v>12</v>
      </c>
      <c r="C6118" s="7" t="n">
        <v>6464</v>
      </c>
    </row>
    <row r="6119" spans="1:5">
      <c r="A6119" t="s">
        <v>4</v>
      </c>
      <c r="B6119" s="4" t="s">
        <v>5</v>
      </c>
      <c r="C6119" s="4" t="s">
        <v>10</v>
      </c>
    </row>
    <row r="6120" spans="1:5">
      <c r="A6120" t="n">
        <v>58993</v>
      </c>
      <c r="B6120" s="15" t="n">
        <v>13</v>
      </c>
      <c r="C6120" s="7" t="n">
        <v>6465</v>
      </c>
    </row>
    <row r="6121" spans="1:5">
      <c r="A6121" t="s">
        <v>4</v>
      </c>
      <c r="B6121" s="4" t="s">
        <v>5</v>
      </c>
      <c r="C6121" s="4" t="s">
        <v>10</v>
      </c>
    </row>
    <row r="6122" spans="1:5">
      <c r="A6122" t="n">
        <v>58996</v>
      </c>
      <c r="B6122" s="15" t="n">
        <v>13</v>
      </c>
      <c r="C6122" s="7" t="n">
        <v>6466</v>
      </c>
    </row>
    <row r="6123" spans="1:5">
      <c r="A6123" t="s">
        <v>4</v>
      </c>
      <c r="B6123" s="4" t="s">
        <v>5</v>
      </c>
      <c r="C6123" s="4" t="s">
        <v>10</v>
      </c>
    </row>
    <row r="6124" spans="1:5">
      <c r="A6124" t="n">
        <v>58999</v>
      </c>
      <c r="B6124" s="15" t="n">
        <v>13</v>
      </c>
      <c r="C6124" s="7" t="n">
        <v>6467</v>
      </c>
    </row>
    <row r="6125" spans="1:5">
      <c r="A6125" t="s">
        <v>4</v>
      </c>
      <c r="B6125" s="4" t="s">
        <v>5</v>
      </c>
      <c r="C6125" s="4" t="s">
        <v>10</v>
      </c>
    </row>
    <row r="6126" spans="1:5">
      <c r="A6126" t="n">
        <v>59002</v>
      </c>
      <c r="B6126" s="15" t="n">
        <v>13</v>
      </c>
      <c r="C6126" s="7" t="n">
        <v>6468</v>
      </c>
    </row>
    <row r="6127" spans="1:5">
      <c r="A6127" t="s">
        <v>4</v>
      </c>
      <c r="B6127" s="4" t="s">
        <v>5</v>
      </c>
      <c r="C6127" s="4" t="s">
        <v>10</v>
      </c>
    </row>
    <row r="6128" spans="1:5">
      <c r="A6128" t="n">
        <v>59005</v>
      </c>
      <c r="B6128" s="15" t="n">
        <v>13</v>
      </c>
      <c r="C6128" s="7" t="n">
        <v>6469</v>
      </c>
    </row>
    <row r="6129" spans="1:3">
      <c r="A6129" t="s">
        <v>4</v>
      </c>
      <c r="B6129" s="4" t="s">
        <v>5</v>
      </c>
      <c r="C6129" s="4" t="s">
        <v>10</v>
      </c>
    </row>
    <row r="6130" spans="1:3">
      <c r="A6130" t="n">
        <v>59008</v>
      </c>
      <c r="B6130" s="15" t="n">
        <v>13</v>
      </c>
      <c r="C6130" s="7" t="n">
        <v>6470</v>
      </c>
    </row>
    <row r="6131" spans="1:3">
      <c r="A6131" t="s">
        <v>4</v>
      </c>
      <c r="B6131" s="4" t="s">
        <v>5</v>
      </c>
      <c r="C6131" s="4" t="s">
        <v>10</v>
      </c>
    </row>
    <row r="6132" spans="1:3">
      <c r="A6132" t="n">
        <v>59011</v>
      </c>
      <c r="B6132" s="15" t="n">
        <v>13</v>
      </c>
      <c r="C6132" s="7" t="n">
        <v>6471</v>
      </c>
    </row>
    <row r="6133" spans="1:3">
      <c r="A6133" t="s">
        <v>4</v>
      </c>
      <c r="B6133" s="4" t="s">
        <v>5</v>
      </c>
      <c r="C6133" s="4" t="s">
        <v>13</v>
      </c>
    </row>
    <row r="6134" spans="1:3">
      <c r="A6134" t="n">
        <v>59014</v>
      </c>
      <c r="B6134" s="8" t="n">
        <v>74</v>
      </c>
      <c r="C6134" s="7" t="n">
        <v>18</v>
      </c>
    </row>
    <row r="6135" spans="1:3">
      <c r="A6135" t="s">
        <v>4</v>
      </c>
      <c r="B6135" s="4" t="s">
        <v>5</v>
      </c>
      <c r="C6135" s="4" t="s">
        <v>13</v>
      </c>
    </row>
    <row r="6136" spans="1:3">
      <c r="A6136" t="n">
        <v>59016</v>
      </c>
      <c r="B6136" s="8" t="n">
        <v>74</v>
      </c>
      <c r="C6136" s="7" t="n">
        <v>45</v>
      </c>
    </row>
    <row r="6137" spans="1:3">
      <c r="A6137" t="s">
        <v>4</v>
      </c>
      <c r="B6137" s="4" t="s">
        <v>5</v>
      </c>
      <c r="C6137" s="4" t="s">
        <v>10</v>
      </c>
    </row>
    <row r="6138" spans="1:3">
      <c r="A6138" t="n">
        <v>59018</v>
      </c>
      <c r="B6138" s="43" t="n">
        <v>16</v>
      </c>
      <c r="C6138" s="7" t="n">
        <v>0</v>
      </c>
    </row>
    <row r="6139" spans="1:3">
      <c r="A6139" t="s">
        <v>4</v>
      </c>
      <c r="B6139" s="4" t="s">
        <v>5</v>
      </c>
      <c r="C6139" s="4" t="s">
        <v>13</v>
      </c>
      <c r="D6139" s="4" t="s">
        <v>13</v>
      </c>
      <c r="E6139" s="4" t="s">
        <v>13</v>
      </c>
      <c r="F6139" s="4" t="s">
        <v>13</v>
      </c>
    </row>
    <row r="6140" spans="1:3">
      <c r="A6140" t="n">
        <v>59021</v>
      </c>
      <c r="B6140" s="9" t="n">
        <v>14</v>
      </c>
      <c r="C6140" s="7" t="n">
        <v>0</v>
      </c>
      <c r="D6140" s="7" t="n">
        <v>8</v>
      </c>
      <c r="E6140" s="7" t="n">
        <v>0</v>
      </c>
      <c r="F6140" s="7" t="n">
        <v>0</v>
      </c>
    </row>
    <row r="6141" spans="1:3">
      <c r="A6141" t="s">
        <v>4</v>
      </c>
      <c r="B6141" s="4" t="s">
        <v>5</v>
      </c>
      <c r="C6141" s="4" t="s">
        <v>13</v>
      </c>
      <c r="D6141" s="4" t="s">
        <v>6</v>
      </c>
    </row>
    <row r="6142" spans="1:3">
      <c r="A6142" t="n">
        <v>59026</v>
      </c>
      <c r="B6142" s="11" t="n">
        <v>2</v>
      </c>
      <c r="C6142" s="7" t="n">
        <v>11</v>
      </c>
      <c r="D6142" s="7" t="s">
        <v>50</v>
      </c>
    </row>
    <row r="6143" spans="1:3">
      <c r="A6143" t="s">
        <v>4</v>
      </c>
      <c r="B6143" s="4" t="s">
        <v>5</v>
      </c>
      <c r="C6143" s="4" t="s">
        <v>10</v>
      </c>
    </row>
    <row r="6144" spans="1:3">
      <c r="A6144" t="n">
        <v>59040</v>
      </c>
      <c r="B6144" s="43" t="n">
        <v>16</v>
      </c>
      <c r="C6144" s="7" t="n">
        <v>0</v>
      </c>
    </row>
    <row r="6145" spans="1:6">
      <c r="A6145" t="s">
        <v>4</v>
      </c>
      <c r="B6145" s="4" t="s">
        <v>5</v>
      </c>
      <c r="C6145" s="4" t="s">
        <v>13</v>
      </c>
      <c r="D6145" s="4" t="s">
        <v>6</v>
      </c>
    </row>
    <row r="6146" spans="1:6">
      <c r="A6146" t="n">
        <v>59043</v>
      </c>
      <c r="B6146" s="11" t="n">
        <v>2</v>
      </c>
      <c r="C6146" s="7" t="n">
        <v>11</v>
      </c>
      <c r="D6146" s="7" t="s">
        <v>371</v>
      </c>
    </row>
    <row r="6147" spans="1:6">
      <c r="A6147" t="s">
        <v>4</v>
      </c>
      <c r="B6147" s="4" t="s">
        <v>5</v>
      </c>
      <c r="C6147" s="4" t="s">
        <v>10</v>
      </c>
    </row>
    <row r="6148" spans="1:6">
      <c r="A6148" t="n">
        <v>59052</v>
      </c>
      <c r="B6148" s="43" t="n">
        <v>16</v>
      </c>
      <c r="C6148" s="7" t="n">
        <v>0</v>
      </c>
    </row>
    <row r="6149" spans="1:6">
      <c r="A6149" t="s">
        <v>4</v>
      </c>
      <c r="B6149" s="4" t="s">
        <v>5</v>
      </c>
      <c r="C6149" s="4" t="s">
        <v>9</v>
      </c>
    </row>
    <row r="6150" spans="1:6">
      <c r="A6150" t="n">
        <v>59055</v>
      </c>
      <c r="B6150" s="45" t="n">
        <v>15</v>
      </c>
      <c r="C6150" s="7" t="n">
        <v>2048</v>
      </c>
    </row>
    <row r="6151" spans="1:6">
      <c r="A6151" t="s">
        <v>4</v>
      </c>
      <c r="B6151" s="4" t="s">
        <v>5</v>
      </c>
      <c r="C6151" s="4" t="s">
        <v>13</v>
      </c>
      <c r="D6151" s="4" t="s">
        <v>6</v>
      </c>
    </row>
    <row r="6152" spans="1:6">
      <c r="A6152" t="n">
        <v>59060</v>
      </c>
      <c r="B6152" s="11" t="n">
        <v>2</v>
      </c>
      <c r="C6152" s="7" t="n">
        <v>10</v>
      </c>
      <c r="D6152" s="7" t="s">
        <v>126</v>
      </c>
    </row>
    <row r="6153" spans="1:6">
      <c r="A6153" t="s">
        <v>4</v>
      </c>
      <c r="B6153" s="4" t="s">
        <v>5</v>
      </c>
      <c r="C6153" s="4" t="s">
        <v>10</v>
      </c>
    </row>
    <row r="6154" spans="1:6">
      <c r="A6154" t="n">
        <v>59078</v>
      </c>
      <c r="B6154" s="43" t="n">
        <v>16</v>
      </c>
      <c r="C6154" s="7" t="n">
        <v>0</v>
      </c>
    </row>
    <row r="6155" spans="1:6">
      <c r="A6155" t="s">
        <v>4</v>
      </c>
      <c r="B6155" s="4" t="s">
        <v>5</v>
      </c>
      <c r="C6155" s="4" t="s">
        <v>13</v>
      </c>
      <c r="D6155" s="4" t="s">
        <v>6</v>
      </c>
    </row>
    <row r="6156" spans="1:6">
      <c r="A6156" t="n">
        <v>59081</v>
      </c>
      <c r="B6156" s="11" t="n">
        <v>2</v>
      </c>
      <c r="C6156" s="7" t="n">
        <v>10</v>
      </c>
      <c r="D6156" s="7" t="s">
        <v>127</v>
      </c>
    </row>
    <row r="6157" spans="1:6">
      <c r="A6157" t="s">
        <v>4</v>
      </c>
      <c r="B6157" s="4" t="s">
        <v>5</v>
      </c>
      <c r="C6157" s="4" t="s">
        <v>10</v>
      </c>
    </row>
    <row r="6158" spans="1:6">
      <c r="A6158" t="n">
        <v>59100</v>
      </c>
      <c r="B6158" s="43" t="n">
        <v>16</v>
      </c>
      <c r="C6158" s="7" t="n">
        <v>0</v>
      </c>
    </row>
    <row r="6159" spans="1:6">
      <c r="A6159" t="s">
        <v>4</v>
      </c>
      <c r="B6159" s="4" t="s">
        <v>5</v>
      </c>
      <c r="C6159" s="4" t="s">
        <v>13</v>
      </c>
      <c r="D6159" s="4" t="s">
        <v>10</v>
      </c>
      <c r="E6159" s="4" t="s">
        <v>27</v>
      </c>
    </row>
    <row r="6160" spans="1:6">
      <c r="A6160" t="n">
        <v>59103</v>
      </c>
      <c r="B6160" s="40" t="n">
        <v>58</v>
      </c>
      <c r="C6160" s="7" t="n">
        <v>100</v>
      </c>
      <c r="D6160" s="7" t="n">
        <v>300</v>
      </c>
      <c r="E6160" s="7" t="n">
        <v>1</v>
      </c>
    </row>
    <row r="6161" spans="1:5">
      <c r="A6161" t="s">
        <v>4</v>
      </c>
      <c r="B6161" s="4" t="s">
        <v>5</v>
      </c>
      <c r="C6161" s="4" t="s">
        <v>13</v>
      </c>
      <c r="D6161" s="4" t="s">
        <v>10</v>
      </c>
    </row>
    <row r="6162" spans="1:5">
      <c r="A6162" t="n">
        <v>59111</v>
      </c>
      <c r="B6162" s="40" t="n">
        <v>58</v>
      </c>
      <c r="C6162" s="7" t="n">
        <v>255</v>
      </c>
      <c r="D6162" s="7" t="n">
        <v>0</v>
      </c>
    </row>
    <row r="6163" spans="1:5">
      <c r="A6163" t="s">
        <v>4</v>
      </c>
      <c r="B6163" s="4" t="s">
        <v>5</v>
      </c>
      <c r="C6163" s="4" t="s">
        <v>13</v>
      </c>
    </row>
    <row r="6164" spans="1:5">
      <c r="A6164" t="n">
        <v>59115</v>
      </c>
      <c r="B6164" s="47" t="n">
        <v>23</v>
      </c>
      <c r="C6164" s="7" t="n">
        <v>0</v>
      </c>
    </row>
    <row r="6165" spans="1:5">
      <c r="A6165" t="s">
        <v>4</v>
      </c>
      <c r="B6165" s="4" t="s">
        <v>5</v>
      </c>
    </row>
    <row r="6166" spans="1:5">
      <c r="A6166" t="n">
        <v>59117</v>
      </c>
      <c r="B6166" s="5" t="n">
        <v>1</v>
      </c>
    </row>
    <row r="6167" spans="1:5" s="3" customFormat="1" customHeight="0">
      <c r="A6167" s="3" t="s">
        <v>2</v>
      </c>
      <c r="B6167" s="3" t="s">
        <v>571</v>
      </c>
    </row>
    <row r="6168" spans="1:5">
      <c r="A6168" t="s">
        <v>4</v>
      </c>
      <c r="B6168" s="4" t="s">
        <v>5</v>
      </c>
      <c r="C6168" s="4" t="s">
        <v>10</v>
      </c>
      <c r="D6168" s="4" t="s">
        <v>10</v>
      </c>
      <c r="E6168" s="4" t="s">
        <v>27</v>
      </c>
      <c r="F6168" s="4" t="s">
        <v>27</v>
      </c>
      <c r="G6168" s="4" t="s">
        <v>27</v>
      </c>
      <c r="H6168" s="4" t="s">
        <v>27</v>
      </c>
      <c r="I6168" s="4" t="s">
        <v>13</v>
      </c>
      <c r="J6168" s="4" t="s">
        <v>10</v>
      </c>
    </row>
    <row r="6169" spans="1:5">
      <c r="A6169" t="n">
        <v>59120</v>
      </c>
      <c r="B6169" s="82" t="n">
        <v>55</v>
      </c>
      <c r="C6169" s="7" t="n">
        <v>65534</v>
      </c>
      <c r="D6169" s="7" t="n">
        <v>65533</v>
      </c>
      <c r="E6169" s="7" t="n">
        <v>-108.559997558594</v>
      </c>
      <c r="F6169" s="7" t="n">
        <v>2.47000002861023</v>
      </c>
      <c r="G6169" s="7" t="n">
        <v>-271.540008544922</v>
      </c>
      <c r="H6169" s="7" t="n">
        <v>1.20000004768372</v>
      </c>
      <c r="I6169" s="7" t="n">
        <v>1</v>
      </c>
      <c r="J6169" s="7" t="n">
        <v>0</v>
      </c>
    </row>
    <row r="6170" spans="1:5">
      <c r="A6170" t="s">
        <v>4</v>
      </c>
      <c r="B6170" s="4" t="s">
        <v>5</v>
      </c>
      <c r="C6170" s="4" t="s">
        <v>10</v>
      </c>
      <c r="D6170" s="4" t="s">
        <v>13</v>
      </c>
    </row>
    <row r="6171" spans="1:5">
      <c r="A6171" t="n">
        <v>59144</v>
      </c>
      <c r="B6171" s="81" t="n">
        <v>56</v>
      </c>
      <c r="C6171" s="7" t="n">
        <v>65534</v>
      </c>
      <c r="D6171" s="7" t="n">
        <v>0</v>
      </c>
    </row>
    <row r="6172" spans="1:5">
      <c r="A6172" t="s">
        <v>4</v>
      </c>
      <c r="B6172" s="4" t="s">
        <v>5</v>
      </c>
    </row>
    <row r="6173" spans="1:5">
      <c r="A6173" t="n">
        <v>59148</v>
      </c>
      <c r="B6173" s="5" t="n">
        <v>1</v>
      </c>
    </row>
    <row r="6174" spans="1:5" s="3" customFormat="1" customHeight="0">
      <c r="A6174" s="3" t="s">
        <v>2</v>
      </c>
      <c r="B6174" s="3" t="s">
        <v>572</v>
      </c>
    </row>
    <row r="6175" spans="1:5">
      <c r="A6175" t="s">
        <v>4</v>
      </c>
      <c r="B6175" s="4" t="s">
        <v>5</v>
      </c>
      <c r="C6175" s="4" t="s">
        <v>10</v>
      </c>
      <c r="D6175" s="4" t="s">
        <v>10</v>
      </c>
      <c r="E6175" s="4" t="s">
        <v>27</v>
      </c>
      <c r="F6175" s="4" t="s">
        <v>27</v>
      </c>
      <c r="G6175" s="4" t="s">
        <v>27</v>
      </c>
      <c r="H6175" s="4" t="s">
        <v>27</v>
      </c>
      <c r="I6175" s="4" t="s">
        <v>13</v>
      </c>
      <c r="J6175" s="4" t="s">
        <v>10</v>
      </c>
    </row>
    <row r="6176" spans="1:5">
      <c r="A6176" t="n">
        <v>59152</v>
      </c>
      <c r="B6176" s="82" t="n">
        <v>55</v>
      </c>
      <c r="C6176" s="7" t="n">
        <v>65534</v>
      </c>
      <c r="D6176" s="7" t="n">
        <v>65533</v>
      </c>
      <c r="E6176" s="7" t="n">
        <v>-109.089996337891</v>
      </c>
      <c r="F6176" s="7" t="n">
        <v>2.4300000667572</v>
      </c>
      <c r="G6176" s="7" t="n">
        <v>-270.970001220703</v>
      </c>
      <c r="H6176" s="7" t="n">
        <v>1.20000004768372</v>
      </c>
      <c r="I6176" s="7" t="n">
        <v>1</v>
      </c>
      <c r="J6176" s="7" t="n">
        <v>0</v>
      </c>
    </row>
    <row r="6177" spans="1:10">
      <c r="A6177" t="s">
        <v>4</v>
      </c>
      <c r="B6177" s="4" t="s">
        <v>5</v>
      </c>
      <c r="C6177" s="4" t="s">
        <v>10</v>
      </c>
      <c r="D6177" s="4" t="s">
        <v>13</v>
      </c>
    </row>
    <row r="6178" spans="1:10">
      <c r="A6178" t="n">
        <v>59176</v>
      </c>
      <c r="B6178" s="81" t="n">
        <v>56</v>
      </c>
      <c r="C6178" s="7" t="n">
        <v>65534</v>
      </c>
      <c r="D6178" s="7" t="n">
        <v>0</v>
      </c>
    </row>
    <row r="6179" spans="1:10">
      <c r="A6179" t="s">
        <v>4</v>
      </c>
      <c r="B6179" s="4" t="s">
        <v>5</v>
      </c>
    </row>
    <row r="6180" spans="1:10">
      <c r="A6180" t="n">
        <v>59180</v>
      </c>
      <c r="B6180" s="5" t="n">
        <v>1</v>
      </c>
    </row>
    <row r="6181" spans="1:10" s="3" customFormat="1" customHeight="0">
      <c r="A6181" s="3" t="s">
        <v>2</v>
      </c>
      <c r="B6181" s="3" t="s">
        <v>573</v>
      </c>
    </row>
    <row r="6182" spans="1:10">
      <c r="A6182" t="s">
        <v>4</v>
      </c>
      <c r="B6182" s="4" t="s">
        <v>5</v>
      </c>
      <c r="C6182" s="4" t="s">
        <v>10</v>
      </c>
      <c r="D6182" s="4" t="s">
        <v>10</v>
      </c>
      <c r="E6182" s="4" t="s">
        <v>27</v>
      </c>
      <c r="F6182" s="4" t="s">
        <v>27</v>
      </c>
      <c r="G6182" s="4" t="s">
        <v>27</v>
      </c>
      <c r="H6182" s="4" t="s">
        <v>27</v>
      </c>
      <c r="I6182" s="4" t="s">
        <v>13</v>
      </c>
      <c r="J6182" s="4" t="s">
        <v>10</v>
      </c>
    </row>
    <row r="6183" spans="1:10">
      <c r="A6183" t="n">
        <v>59184</v>
      </c>
      <c r="B6183" s="82" t="n">
        <v>55</v>
      </c>
      <c r="C6183" s="7" t="n">
        <v>65534</v>
      </c>
      <c r="D6183" s="7" t="n">
        <v>65533</v>
      </c>
      <c r="E6183" s="7" t="n">
        <v>-108.610000610352</v>
      </c>
      <c r="F6183" s="7" t="n">
        <v>2.5</v>
      </c>
      <c r="G6183" s="7" t="n">
        <v>-272.359985351563</v>
      </c>
      <c r="H6183" s="7" t="n">
        <v>1.20000004768372</v>
      </c>
      <c r="I6183" s="7" t="n">
        <v>1</v>
      </c>
      <c r="J6183" s="7" t="n">
        <v>0</v>
      </c>
    </row>
    <row r="6184" spans="1:10">
      <c r="A6184" t="s">
        <v>4</v>
      </c>
      <c r="B6184" s="4" t="s">
        <v>5</v>
      </c>
      <c r="C6184" s="4" t="s">
        <v>10</v>
      </c>
      <c r="D6184" s="4" t="s">
        <v>13</v>
      </c>
    </row>
    <row r="6185" spans="1:10">
      <c r="A6185" t="n">
        <v>59208</v>
      </c>
      <c r="B6185" s="81" t="n">
        <v>56</v>
      </c>
      <c r="C6185" s="7" t="n">
        <v>65534</v>
      </c>
      <c r="D6185" s="7" t="n">
        <v>0</v>
      </c>
    </row>
    <row r="6186" spans="1:10">
      <c r="A6186" t="s">
        <v>4</v>
      </c>
      <c r="B6186" s="4" t="s">
        <v>5</v>
      </c>
    </row>
    <row r="6187" spans="1:10">
      <c r="A6187" t="n">
        <v>59212</v>
      </c>
      <c r="B6187" s="5" t="n">
        <v>1</v>
      </c>
    </row>
    <row r="6188" spans="1:10" s="3" customFormat="1" customHeight="0">
      <c r="A6188" s="3" t="s">
        <v>2</v>
      </c>
      <c r="B6188" s="3" t="s">
        <v>574</v>
      </c>
    </row>
    <row r="6189" spans="1:10">
      <c r="A6189" t="s">
        <v>4</v>
      </c>
      <c r="B6189" s="4" t="s">
        <v>5</v>
      </c>
      <c r="C6189" s="4" t="s">
        <v>10</v>
      </c>
      <c r="D6189" s="4" t="s">
        <v>10</v>
      </c>
      <c r="E6189" s="4" t="s">
        <v>27</v>
      </c>
      <c r="F6189" s="4" t="s">
        <v>27</v>
      </c>
      <c r="G6189" s="4" t="s">
        <v>27</v>
      </c>
      <c r="H6189" s="4" t="s">
        <v>27</v>
      </c>
      <c r="I6189" s="4" t="s">
        <v>13</v>
      </c>
      <c r="J6189" s="4" t="s">
        <v>10</v>
      </c>
    </row>
    <row r="6190" spans="1:10">
      <c r="A6190" t="n">
        <v>59216</v>
      </c>
      <c r="B6190" s="82" t="n">
        <v>55</v>
      </c>
      <c r="C6190" s="7" t="n">
        <v>65534</v>
      </c>
      <c r="D6190" s="7" t="n">
        <v>65533</v>
      </c>
      <c r="E6190" s="7" t="n">
        <v>-109.620002746582</v>
      </c>
      <c r="F6190" s="7" t="n">
        <v>2.5</v>
      </c>
      <c r="G6190" s="7" t="n">
        <v>-271.980010986328</v>
      </c>
      <c r="H6190" s="7" t="n">
        <v>1.20000004768372</v>
      </c>
      <c r="I6190" s="7" t="n">
        <v>1</v>
      </c>
      <c r="J6190" s="7" t="n">
        <v>0</v>
      </c>
    </row>
    <row r="6191" spans="1:10">
      <c r="A6191" t="s">
        <v>4</v>
      </c>
      <c r="B6191" s="4" t="s">
        <v>5</v>
      </c>
      <c r="C6191" s="4" t="s">
        <v>10</v>
      </c>
      <c r="D6191" s="4" t="s">
        <v>13</v>
      </c>
    </row>
    <row r="6192" spans="1:10">
      <c r="A6192" t="n">
        <v>59240</v>
      </c>
      <c r="B6192" s="81" t="n">
        <v>56</v>
      </c>
      <c r="C6192" s="7" t="n">
        <v>65534</v>
      </c>
      <c r="D6192" s="7" t="n">
        <v>0</v>
      </c>
    </row>
    <row r="6193" spans="1:10">
      <c r="A6193" t="s">
        <v>4</v>
      </c>
      <c r="B6193" s="4" t="s">
        <v>5</v>
      </c>
    </row>
    <row r="6194" spans="1:10">
      <c r="A6194" t="n">
        <v>59244</v>
      </c>
      <c r="B6194" s="5" t="n">
        <v>1</v>
      </c>
    </row>
    <row r="6195" spans="1:10" s="3" customFormat="1" customHeight="0">
      <c r="A6195" s="3" t="s">
        <v>2</v>
      </c>
      <c r="B6195" s="3" t="s">
        <v>575</v>
      </c>
    </row>
    <row r="6196" spans="1:10">
      <c r="A6196" t="s">
        <v>4</v>
      </c>
      <c r="B6196" s="4" t="s">
        <v>5</v>
      </c>
      <c r="C6196" s="4" t="s">
        <v>10</v>
      </c>
      <c r="D6196" s="4" t="s">
        <v>10</v>
      </c>
      <c r="E6196" s="4" t="s">
        <v>27</v>
      </c>
      <c r="F6196" s="4" t="s">
        <v>27</v>
      </c>
      <c r="G6196" s="4" t="s">
        <v>27</v>
      </c>
      <c r="H6196" s="4" t="s">
        <v>27</v>
      </c>
      <c r="I6196" s="4" t="s">
        <v>13</v>
      </c>
      <c r="J6196" s="4" t="s">
        <v>10</v>
      </c>
    </row>
    <row r="6197" spans="1:10">
      <c r="A6197" t="n">
        <v>59248</v>
      </c>
      <c r="B6197" s="82" t="n">
        <v>55</v>
      </c>
      <c r="C6197" s="7" t="n">
        <v>65534</v>
      </c>
      <c r="D6197" s="7" t="n">
        <v>65533</v>
      </c>
      <c r="E6197" s="7" t="n">
        <v>-110.209999084473</v>
      </c>
      <c r="F6197" s="7" t="n">
        <v>2.4300000667572</v>
      </c>
      <c r="G6197" s="7" t="n">
        <v>-271.420013427734</v>
      </c>
      <c r="H6197" s="7" t="n">
        <v>1.20000004768372</v>
      </c>
      <c r="I6197" s="7" t="n">
        <v>1</v>
      </c>
      <c r="J6197" s="7" t="n">
        <v>0</v>
      </c>
    </row>
    <row r="6198" spans="1:10">
      <c r="A6198" t="s">
        <v>4</v>
      </c>
      <c r="B6198" s="4" t="s">
        <v>5</v>
      </c>
      <c r="C6198" s="4" t="s">
        <v>10</v>
      </c>
      <c r="D6198" s="4" t="s">
        <v>13</v>
      </c>
    </row>
    <row r="6199" spans="1:10">
      <c r="A6199" t="n">
        <v>59272</v>
      </c>
      <c r="B6199" s="81" t="n">
        <v>56</v>
      </c>
      <c r="C6199" s="7" t="n">
        <v>65534</v>
      </c>
      <c r="D6199" s="7" t="n">
        <v>0</v>
      </c>
    </row>
    <row r="6200" spans="1:10">
      <c r="A6200" t="s">
        <v>4</v>
      </c>
      <c r="B6200" s="4" t="s">
        <v>5</v>
      </c>
    </row>
    <row r="6201" spans="1:10">
      <c r="A6201" t="n">
        <v>59276</v>
      </c>
      <c r="B6201" s="5" t="n">
        <v>1</v>
      </c>
    </row>
    <row r="6202" spans="1:10" s="3" customFormat="1" customHeight="0">
      <c r="A6202" s="3" t="s">
        <v>2</v>
      </c>
      <c r="B6202" s="3" t="s">
        <v>576</v>
      </c>
    </row>
    <row r="6203" spans="1:10">
      <c r="A6203" t="s">
        <v>4</v>
      </c>
      <c r="B6203" s="4" t="s">
        <v>5</v>
      </c>
      <c r="C6203" s="4" t="s">
        <v>13</v>
      </c>
      <c r="D6203" s="4" t="s">
        <v>10</v>
      </c>
      <c r="E6203" s="4" t="s">
        <v>13</v>
      </c>
    </row>
    <row r="6204" spans="1:10">
      <c r="A6204" t="n">
        <v>59280</v>
      </c>
      <c r="B6204" s="29" t="n">
        <v>39</v>
      </c>
      <c r="C6204" s="7" t="n">
        <v>13</v>
      </c>
      <c r="D6204" s="7" t="n">
        <v>65534</v>
      </c>
      <c r="E6204" s="7" t="n">
        <v>100</v>
      </c>
    </row>
    <row r="6205" spans="1:10">
      <c r="A6205" t="s">
        <v>4</v>
      </c>
      <c r="B6205" s="4" t="s">
        <v>5</v>
      </c>
      <c r="C6205" s="4" t="s">
        <v>13</v>
      </c>
      <c r="D6205" s="4" t="s">
        <v>10</v>
      </c>
      <c r="E6205" s="4" t="s">
        <v>10</v>
      </c>
      <c r="F6205" s="4" t="s">
        <v>10</v>
      </c>
      <c r="G6205" s="4" t="s">
        <v>10</v>
      </c>
      <c r="H6205" s="4" t="s">
        <v>10</v>
      </c>
      <c r="I6205" s="4" t="s">
        <v>6</v>
      </c>
      <c r="J6205" s="4" t="s">
        <v>27</v>
      </c>
      <c r="K6205" s="4" t="s">
        <v>27</v>
      </c>
      <c r="L6205" s="4" t="s">
        <v>27</v>
      </c>
      <c r="M6205" s="4" t="s">
        <v>9</v>
      </c>
      <c r="N6205" s="4" t="s">
        <v>9</v>
      </c>
      <c r="O6205" s="4" t="s">
        <v>27</v>
      </c>
      <c r="P6205" s="4" t="s">
        <v>27</v>
      </c>
      <c r="Q6205" s="4" t="s">
        <v>27</v>
      </c>
      <c r="R6205" s="4" t="s">
        <v>27</v>
      </c>
      <c r="S6205" s="4" t="s">
        <v>13</v>
      </c>
    </row>
    <row r="6206" spans="1:10">
      <c r="A6206" t="n">
        <v>59285</v>
      </c>
      <c r="B6206" s="29" t="n">
        <v>39</v>
      </c>
      <c r="C6206" s="7" t="n">
        <v>12</v>
      </c>
      <c r="D6206" s="7" t="n">
        <v>65533</v>
      </c>
      <c r="E6206" s="7" t="n">
        <v>208</v>
      </c>
      <c r="F6206" s="7" t="n">
        <v>0</v>
      </c>
      <c r="G6206" s="7" t="n">
        <v>65534</v>
      </c>
      <c r="H6206" s="7" t="n">
        <v>259</v>
      </c>
      <c r="I6206" s="7" t="s">
        <v>21</v>
      </c>
      <c r="J6206" s="7" t="n">
        <v>0</v>
      </c>
      <c r="K6206" s="7" t="n">
        <v>0</v>
      </c>
      <c r="L6206" s="7" t="n">
        <v>0</v>
      </c>
      <c r="M6206" s="7" t="n">
        <v>0</v>
      </c>
      <c r="N6206" s="7" t="n">
        <v>0</v>
      </c>
      <c r="O6206" s="7" t="n">
        <v>0</v>
      </c>
      <c r="P6206" s="7" t="n">
        <v>1</v>
      </c>
      <c r="Q6206" s="7" t="n">
        <v>1</v>
      </c>
      <c r="R6206" s="7" t="n">
        <v>1</v>
      </c>
      <c r="S6206" s="7" t="n">
        <v>100</v>
      </c>
    </row>
    <row r="6207" spans="1:10">
      <c r="A6207" t="s">
        <v>4</v>
      </c>
      <c r="B6207" s="4" t="s">
        <v>5</v>
      </c>
      <c r="C6207" s="4" t="s">
        <v>10</v>
      </c>
      <c r="D6207" s="4" t="s">
        <v>13</v>
      </c>
    </row>
    <row r="6208" spans="1:10">
      <c r="A6208" t="n">
        <v>59335</v>
      </c>
      <c r="B6208" s="84" t="n">
        <v>96</v>
      </c>
      <c r="C6208" s="7" t="n">
        <v>65534</v>
      </c>
      <c r="D6208" s="7" t="n">
        <v>1</v>
      </c>
    </row>
    <row r="6209" spans="1:19">
      <c r="A6209" t="s">
        <v>4</v>
      </c>
      <c r="B6209" s="4" t="s">
        <v>5</v>
      </c>
      <c r="C6209" s="4" t="s">
        <v>10</v>
      </c>
      <c r="D6209" s="4" t="s">
        <v>13</v>
      </c>
      <c r="E6209" s="4" t="s">
        <v>27</v>
      </c>
      <c r="F6209" s="4" t="s">
        <v>27</v>
      </c>
      <c r="G6209" s="4" t="s">
        <v>27</v>
      </c>
    </row>
    <row r="6210" spans="1:19">
      <c r="A6210" t="n">
        <v>59339</v>
      </c>
      <c r="B6210" s="84" t="n">
        <v>96</v>
      </c>
      <c r="C6210" s="7" t="n">
        <v>65534</v>
      </c>
      <c r="D6210" s="7" t="n">
        <v>2</v>
      </c>
      <c r="E6210" s="7" t="n">
        <v>50.4199981689453</v>
      </c>
      <c r="F6210" s="7" t="n">
        <v>-4.82999992370605</v>
      </c>
      <c r="G6210" s="7" t="n">
        <v>-34.1100006103516</v>
      </c>
    </row>
    <row r="6211" spans="1:19">
      <c r="A6211" t="s">
        <v>4</v>
      </c>
      <c r="B6211" s="4" t="s">
        <v>5</v>
      </c>
      <c r="C6211" s="4" t="s">
        <v>10</v>
      </c>
      <c r="D6211" s="4" t="s">
        <v>13</v>
      </c>
      <c r="E6211" s="4" t="s">
        <v>27</v>
      </c>
      <c r="F6211" s="4" t="s">
        <v>27</v>
      </c>
      <c r="G6211" s="4" t="s">
        <v>27</v>
      </c>
    </row>
    <row r="6212" spans="1:19">
      <c r="A6212" t="n">
        <v>59355</v>
      </c>
      <c r="B6212" s="84" t="n">
        <v>96</v>
      </c>
      <c r="C6212" s="7" t="n">
        <v>65534</v>
      </c>
      <c r="D6212" s="7" t="n">
        <v>2</v>
      </c>
      <c r="E6212" s="7" t="n">
        <v>14.460000038147</v>
      </c>
      <c r="F6212" s="7" t="n">
        <v>-2.97000002861023</v>
      </c>
      <c r="G6212" s="7" t="n">
        <v>-36.7099990844727</v>
      </c>
    </row>
    <row r="6213" spans="1:19">
      <c r="A6213" t="s">
        <v>4</v>
      </c>
      <c r="B6213" s="4" t="s">
        <v>5</v>
      </c>
      <c r="C6213" s="4" t="s">
        <v>10</v>
      </c>
      <c r="D6213" s="4" t="s">
        <v>13</v>
      </c>
      <c r="E6213" s="4" t="s">
        <v>27</v>
      </c>
      <c r="F6213" s="4" t="s">
        <v>27</v>
      </c>
      <c r="G6213" s="4" t="s">
        <v>27</v>
      </c>
    </row>
    <row r="6214" spans="1:19">
      <c r="A6214" t="n">
        <v>59371</v>
      </c>
      <c r="B6214" s="84" t="n">
        <v>96</v>
      </c>
      <c r="C6214" s="7" t="n">
        <v>65534</v>
      </c>
      <c r="D6214" s="7" t="n">
        <v>2</v>
      </c>
      <c r="E6214" s="7" t="n">
        <v>-17.8600006103516</v>
      </c>
      <c r="F6214" s="7" t="n">
        <v>-1.76999998092651</v>
      </c>
      <c r="G6214" s="7" t="n">
        <v>-28.8199996948242</v>
      </c>
    </row>
    <row r="6215" spans="1:19">
      <c r="A6215" t="s">
        <v>4</v>
      </c>
      <c r="B6215" s="4" t="s">
        <v>5</v>
      </c>
      <c r="C6215" s="4" t="s">
        <v>10</v>
      </c>
      <c r="D6215" s="4" t="s">
        <v>13</v>
      </c>
      <c r="E6215" s="4" t="s">
        <v>27</v>
      </c>
      <c r="F6215" s="4" t="s">
        <v>27</v>
      </c>
      <c r="G6215" s="4" t="s">
        <v>27</v>
      </c>
    </row>
    <row r="6216" spans="1:19">
      <c r="A6216" t="n">
        <v>59387</v>
      </c>
      <c r="B6216" s="84" t="n">
        <v>96</v>
      </c>
      <c r="C6216" s="7" t="n">
        <v>65534</v>
      </c>
      <c r="D6216" s="7" t="n">
        <v>2</v>
      </c>
      <c r="E6216" s="7" t="n">
        <v>-51.1599998474121</v>
      </c>
      <c r="F6216" s="7" t="n">
        <v>-0.629999995231628</v>
      </c>
      <c r="G6216" s="7" t="n">
        <v>-25.2900009155273</v>
      </c>
    </row>
    <row r="6217" spans="1:19">
      <c r="A6217" t="s">
        <v>4</v>
      </c>
      <c r="B6217" s="4" t="s">
        <v>5</v>
      </c>
      <c r="C6217" s="4" t="s">
        <v>10</v>
      </c>
      <c r="D6217" s="4" t="s">
        <v>13</v>
      </c>
      <c r="E6217" s="4" t="s">
        <v>27</v>
      </c>
      <c r="F6217" s="4" t="s">
        <v>27</v>
      </c>
      <c r="G6217" s="4" t="s">
        <v>27</v>
      </c>
    </row>
    <row r="6218" spans="1:19">
      <c r="A6218" t="n">
        <v>59403</v>
      </c>
      <c r="B6218" s="84" t="n">
        <v>96</v>
      </c>
      <c r="C6218" s="7" t="n">
        <v>65534</v>
      </c>
      <c r="D6218" s="7" t="n">
        <v>2</v>
      </c>
      <c r="E6218" s="7" t="n">
        <v>-88.4000015258789</v>
      </c>
      <c r="F6218" s="7" t="n">
        <v>0.0900000035762787</v>
      </c>
      <c r="G6218" s="7" t="n">
        <v>-22.8799991607666</v>
      </c>
    </row>
    <row r="6219" spans="1:19">
      <c r="A6219" t="s">
        <v>4</v>
      </c>
      <c r="B6219" s="4" t="s">
        <v>5</v>
      </c>
      <c r="C6219" s="4" t="s">
        <v>10</v>
      </c>
      <c r="D6219" s="4" t="s">
        <v>13</v>
      </c>
      <c r="E6219" s="4" t="s">
        <v>9</v>
      </c>
      <c r="F6219" s="4" t="s">
        <v>13</v>
      </c>
      <c r="G6219" s="4" t="s">
        <v>10</v>
      </c>
    </row>
    <row r="6220" spans="1:19">
      <c r="A6220" t="n">
        <v>59419</v>
      </c>
      <c r="B6220" s="84" t="n">
        <v>96</v>
      </c>
      <c r="C6220" s="7" t="n">
        <v>65534</v>
      </c>
      <c r="D6220" s="7" t="n">
        <v>0</v>
      </c>
      <c r="E6220" s="7" t="n">
        <v>1098907648</v>
      </c>
      <c r="F6220" s="7" t="n">
        <v>0</v>
      </c>
      <c r="G6220" s="7" t="n">
        <v>0</v>
      </c>
    </row>
    <row r="6221" spans="1:19">
      <c r="A6221" t="s">
        <v>4</v>
      </c>
      <c r="B6221" s="4" t="s">
        <v>5</v>
      </c>
      <c r="C6221" s="4" t="s">
        <v>10</v>
      </c>
      <c r="D6221" s="4" t="s">
        <v>13</v>
      </c>
    </row>
    <row r="6222" spans="1:19">
      <c r="A6222" t="n">
        <v>59430</v>
      </c>
      <c r="B6222" s="81" t="n">
        <v>56</v>
      </c>
      <c r="C6222" s="7" t="n">
        <v>65534</v>
      </c>
      <c r="D6222" s="7" t="n">
        <v>0</v>
      </c>
    </row>
    <row r="6223" spans="1:19">
      <c r="A6223" t="s">
        <v>4</v>
      </c>
      <c r="B6223" s="4" t="s">
        <v>5</v>
      </c>
      <c r="C6223" s="4" t="s">
        <v>13</v>
      </c>
      <c r="D6223" s="4" t="s">
        <v>10</v>
      </c>
      <c r="E6223" s="4" t="s">
        <v>13</v>
      </c>
    </row>
    <row r="6224" spans="1:19">
      <c r="A6224" t="n">
        <v>59434</v>
      </c>
      <c r="B6224" s="29" t="n">
        <v>39</v>
      </c>
      <c r="C6224" s="7" t="n">
        <v>13</v>
      </c>
      <c r="D6224" s="7" t="n">
        <v>65534</v>
      </c>
      <c r="E6224" s="7" t="n">
        <v>100</v>
      </c>
    </row>
    <row r="6225" spans="1:7">
      <c r="A6225" t="s">
        <v>4</v>
      </c>
      <c r="B6225" s="4" t="s">
        <v>5</v>
      </c>
      <c r="C6225" s="4" t="s">
        <v>10</v>
      </c>
      <c r="D6225" s="4" t="s">
        <v>6</v>
      </c>
      <c r="E6225" s="4" t="s">
        <v>13</v>
      </c>
      <c r="F6225" s="4" t="s">
        <v>13</v>
      </c>
      <c r="G6225" s="4" t="s">
        <v>13</v>
      </c>
      <c r="H6225" s="4" t="s">
        <v>13</v>
      </c>
      <c r="I6225" s="4" t="s">
        <v>13</v>
      </c>
      <c r="J6225" s="4" t="s">
        <v>27</v>
      </c>
      <c r="K6225" s="4" t="s">
        <v>27</v>
      </c>
      <c r="L6225" s="4" t="s">
        <v>27</v>
      </c>
      <c r="M6225" s="4" t="s">
        <v>27</v>
      </c>
      <c r="N6225" s="4" t="s">
        <v>13</v>
      </c>
    </row>
    <row r="6226" spans="1:7">
      <c r="A6226" t="n">
        <v>59439</v>
      </c>
      <c r="B6226" s="62" t="n">
        <v>34</v>
      </c>
      <c r="C6226" s="7" t="n">
        <v>65534</v>
      </c>
      <c r="D6226" s="7" t="s">
        <v>577</v>
      </c>
      <c r="E6226" s="7" t="n">
        <v>1</v>
      </c>
      <c r="F6226" s="7" t="n">
        <v>0</v>
      </c>
      <c r="G6226" s="7" t="n">
        <v>0</v>
      </c>
      <c r="H6226" s="7" t="n">
        <v>0</v>
      </c>
      <c r="I6226" s="7" t="n">
        <v>0</v>
      </c>
      <c r="J6226" s="7" t="n">
        <v>0.300000011920929</v>
      </c>
      <c r="K6226" s="7" t="n">
        <v>-1</v>
      </c>
      <c r="L6226" s="7" t="n">
        <v>-1</v>
      </c>
      <c r="M6226" s="7" t="n">
        <v>-1</v>
      </c>
      <c r="N6226" s="7" t="n">
        <v>0</v>
      </c>
    </row>
    <row r="6227" spans="1:7">
      <c r="A6227" t="s">
        <v>4</v>
      </c>
      <c r="B6227" s="4" t="s">
        <v>5</v>
      </c>
    </row>
    <row r="6228" spans="1:7">
      <c r="A6228" t="n">
        <v>59469</v>
      </c>
      <c r="B6228" s="5" t="n">
        <v>1</v>
      </c>
    </row>
    <row r="6229" spans="1:7" s="3" customFormat="1" customHeight="0">
      <c r="A6229" s="3" t="s">
        <v>2</v>
      </c>
      <c r="B6229" s="3" t="s">
        <v>578</v>
      </c>
    </row>
    <row r="6230" spans="1:7">
      <c r="A6230" t="s">
        <v>4</v>
      </c>
      <c r="B6230" s="4" t="s">
        <v>5</v>
      </c>
      <c r="C6230" s="4" t="s">
        <v>13</v>
      </c>
      <c r="D6230" s="4" t="s">
        <v>10</v>
      </c>
      <c r="E6230" s="4" t="s">
        <v>13</v>
      </c>
    </row>
    <row r="6231" spans="1:7">
      <c r="A6231" t="n">
        <v>59472</v>
      </c>
      <c r="B6231" s="29" t="n">
        <v>39</v>
      </c>
      <c r="C6231" s="7" t="n">
        <v>13</v>
      </c>
      <c r="D6231" s="7" t="n">
        <v>65534</v>
      </c>
      <c r="E6231" s="7" t="n">
        <v>102</v>
      </c>
    </row>
    <row r="6232" spans="1:7">
      <c r="A6232" t="s">
        <v>4</v>
      </c>
      <c r="B6232" s="4" t="s">
        <v>5</v>
      </c>
      <c r="C6232" s="4" t="s">
        <v>13</v>
      </c>
      <c r="D6232" s="4" t="s">
        <v>10</v>
      </c>
      <c r="E6232" s="4" t="s">
        <v>10</v>
      </c>
      <c r="F6232" s="4" t="s">
        <v>10</v>
      </c>
      <c r="G6232" s="4" t="s">
        <v>10</v>
      </c>
      <c r="H6232" s="4" t="s">
        <v>10</v>
      </c>
      <c r="I6232" s="4" t="s">
        <v>6</v>
      </c>
      <c r="J6232" s="4" t="s">
        <v>27</v>
      </c>
      <c r="K6232" s="4" t="s">
        <v>27</v>
      </c>
      <c r="L6232" s="4" t="s">
        <v>27</v>
      </c>
      <c r="M6232" s="4" t="s">
        <v>9</v>
      </c>
      <c r="N6232" s="4" t="s">
        <v>9</v>
      </c>
      <c r="O6232" s="4" t="s">
        <v>27</v>
      </c>
      <c r="P6232" s="4" t="s">
        <v>27</v>
      </c>
      <c r="Q6232" s="4" t="s">
        <v>27</v>
      </c>
      <c r="R6232" s="4" t="s">
        <v>27</v>
      </c>
      <c r="S6232" s="4" t="s">
        <v>13</v>
      </c>
    </row>
    <row r="6233" spans="1:7">
      <c r="A6233" t="n">
        <v>59477</v>
      </c>
      <c r="B6233" s="29" t="n">
        <v>39</v>
      </c>
      <c r="C6233" s="7" t="n">
        <v>12</v>
      </c>
      <c r="D6233" s="7" t="n">
        <v>65533</v>
      </c>
      <c r="E6233" s="7" t="n">
        <v>208</v>
      </c>
      <c r="F6233" s="7" t="n">
        <v>0</v>
      </c>
      <c r="G6233" s="7" t="n">
        <v>65534</v>
      </c>
      <c r="H6233" s="7" t="n">
        <v>259</v>
      </c>
      <c r="I6233" s="7" t="s">
        <v>21</v>
      </c>
      <c r="J6233" s="7" t="n">
        <v>0</v>
      </c>
      <c r="K6233" s="7" t="n">
        <v>0</v>
      </c>
      <c r="L6233" s="7" t="n">
        <v>0</v>
      </c>
      <c r="M6233" s="7" t="n">
        <v>0</v>
      </c>
      <c r="N6233" s="7" t="n">
        <v>0</v>
      </c>
      <c r="O6233" s="7" t="n">
        <v>0</v>
      </c>
      <c r="P6233" s="7" t="n">
        <v>1</v>
      </c>
      <c r="Q6233" s="7" t="n">
        <v>1</v>
      </c>
      <c r="R6233" s="7" t="n">
        <v>1</v>
      </c>
      <c r="S6233" s="7" t="n">
        <v>101</v>
      </c>
    </row>
    <row r="6234" spans="1:7">
      <c r="A6234" t="s">
        <v>4</v>
      </c>
      <c r="B6234" s="4" t="s">
        <v>5</v>
      </c>
      <c r="C6234" s="4" t="s">
        <v>10</v>
      </c>
      <c r="D6234" s="4" t="s">
        <v>13</v>
      </c>
    </row>
    <row r="6235" spans="1:7">
      <c r="A6235" t="n">
        <v>59527</v>
      </c>
      <c r="B6235" s="84" t="n">
        <v>96</v>
      </c>
      <c r="C6235" s="7" t="n">
        <v>65534</v>
      </c>
      <c r="D6235" s="7" t="n">
        <v>1</v>
      </c>
    </row>
    <row r="6236" spans="1:7">
      <c r="A6236" t="s">
        <v>4</v>
      </c>
      <c r="B6236" s="4" t="s">
        <v>5</v>
      </c>
      <c r="C6236" s="4" t="s">
        <v>10</v>
      </c>
      <c r="D6236" s="4" t="s">
        <v>13</v>
      </c>
      <c r="E6236" s="4" t="s">
        <v>27</v>
      </c>
      <c r="F6236" s="4" t="s">
        <v>27</v>
      </c>
      <c r="G6236" s="4" t="s">
        <v>27</v>
      </c>
    </row>
    <row r="6237" spans="1:7">
      <c r="A6237" t="n">
        <v>59531</v>
      </c>
      <c r="B6237" s="84" t="n">
        <v>96</v>
      </c>
      <c r="C6237" s="7" t="n">
        <v>65534</v>
      </c>
      <c r="D6237" s="7" t="n">
        <v>2</v>
      </c>
      <c r="E6237" s="7" t="n">
        <v>38.8899993896484</v>
      </c>
      <c r="F6237" s="7" t="n">
        <v>-4.38000011444092</v>
      </c>
      <c r="G6237" s="7" t="n">
        <v>-33.8699989318848</v>
      </c>
    </row>
    <row r="6238" spans="1:7">
      <c r="A6238" t="s">
        <v>4</v>
      </c>
      <c r="B6238" s="4" t="s">
        <v>5</v>
      </c>
      <c r="C6238" s="4" t="s">
        <v>10</v>
      </c>
      <c r="D6238" s="4" t="s">
        <v>13</v>
      </c>
      <c r="E6238" s="4" t="s">
        <v>27</v>
      </c>
      <c r="F6238" s="4" t="s">
        <v>27</v>
      </c>
      <c r="G6238" s="4" t="s">
        <v>27</v>
      </c>
    </row>
    <row r="6239" spans="1:7">
      <c r="A6239" t="n">
        <v>59547</v>
      </c>
      <c r="B6239" s="84" t="n">
        <v>96</v>
      </c>
      <c r="C6239" s="7" t="n">
        <v>65534</v>
      </c>
      <c r="D6239" s="7" t="n">
        <v>2</v>
      </c>
      <c r="E6239" s="7" t="n">
        <v>6.30999994277954</v>
      </c>
      <c r="F6239" s="7" t="n">
        <v>-2.28999996185303</v>
      </c>
      <c r="G6239" s="7" t="n">
        <v>-30.8700008392334</v>
      </c>
    </row>
    <row r="6240" spans="1:7">
      <c r="A6240" t="s">
        <v>4</v>
      </c>
      <c r="B6240" s="4" t="s">
        <v>5</v>
      </c>
      <c r="C6240" s="4" t="s">
        <v>10</v>
      </c>
      <c r="D6240" s="4" t="s">
        <v>13</v>
      </c>
      <c r="E6240" s="4" t="s">
        <v>27</v>
      </c>
      <c r="F6240" s="4" t="s">
        <v>27</v>
      </c>
      <c r="G6240" s="4" t="s">
        <v>27</v>
      </c>
    </row>
    <row r="6241" spans="1:19">
      <c r="A6241" t="n">
        <v>59563</v>
      </c>
      <c r="B6241" s="84" t="n">
        <v>96</v>
      </c>
      <c r="C6241" s="7" t="n">
        <v>65534</v>
      </c>
      <c r="D6241" s="7" t="n">
        <v>2</v>
      </c>
      <c r="E6241" s="7" t="n">
        <v>-20.8099994659424</v>
      </c>
      <c r="F6241" s="7" t="n">
        <v>-1.71000003814697</v>
      </c>
      <c r="G6241" s="7" t="n">
        <v>-31.6800003051758</v>
      </c>
    </row>
    <row r="6242" spans="1:19">
      <c r="A6242" t="s">
        <v>4</v>
      </c>
      <c r="B6242" s="4" t="s">
        <v>5</v>
      </c>
      <c r="C6242" s="4" t="s">
        <v>10</v>
      </c>
      <c r="D6242" s="4" t="s">
        <v>13</v>
      </c>
      <c r="E6242" s="4" t="s">
        <v>27</v>
      </c>
      <c r="F6242" s="4" t="s">
        <v>27</v>
      </c>
      <c r="G6242" s="4" t="s">
        <v>27</v>
      </c>
    </row>
    <row r="6243" spans="1:19">
      <c r="A6243" t="n">
        <v>59579</v>
      </c>
      <c r="B6243" s="84" t="n">
        <v>96</v>
      </c>
      <c r="C6243" s="7" t="n">
        <v>65534</v>
      </c>
      <c r="D6243" s="7" t="n">
        <v>2</v>
      </c>
      <c r="E6243" s="7" t="n">
        <v>-31.9400005340576</v>
      </c>
      <c r="F6243" s="7" t="n">
        <v>-1.42999994754791</v>
      </c>
      <c r="G6243" s="7" t="n">
        <v>-36.9000015258789</v>
      </c>
    </row>
    <row r="6244" spans="1:19">
      <c r="A6244" t="s">
        <v>4</v>
      </c>
      <c r="B6244" s="4" t="s">
        <v>5</v>
      </c>
      <c r="C6244" s="4" t="s">
        <v>10</v>
      </c>
      <c r="D6244" s="4" t="s">
        <v>13</v>
      </c>
      <c r="E6244" s="4" t="s">
        <v>27</v>
      </c>
      <c r="F6244" s="4" t="s">
        <v>27</v>
      </c>
      <c r="G6244" s="4" t="s">
        <v>27</v>
      </c>
    </row>
    <row r="6245" spans="1:19">
      <c r="A6245" t="n">
        <v>59595</v>
      </c>
      <c r="B6245" s="84" t="n">
        <v>96</v>
      </c>
      <c r="C6245" s="7" t="n">
        <v>65534</v>
      </c>
      <c r="D6245" s="7" t="n">
        <v>2</v>
      </c>
      <c r="E6245" s="7" t="n">
        <v>-61.3800010681152</v>
      </c>
      <c r="F6245" s="7" t="n">
        <v>-0.990000009536743</v>
      </c>
      <c r="G6245" s="7" t="n">
        <v>-45.1300010681152</v>
      </c>
    </row>
    <row r="6246" spans="1:19">
      <c r="A6246" t="s">
        <v>4</v>
      </c>
      <c r="B6246" s="4" t="s">
        <v>5</v>
      </c>
      <c r="C6246" s="4" t="s">
        <v>10</v>
      </c>
      <c r="D6246" s="4" t="s">
        <v>13</v>
      </c>
      <c r="E6246" s="4" t="s">
        <v>27</v>
      </c>
      <c r="F6246" s="4" t="s">
        <v>27</v>
      </c>
      <c r="G6246" s="4" t="s">
        <v>27</v>
      </c>
    </row>
    <row r="6247" spans="1:19">
      <c r="A6247" t="n">
        <v>59611</v>
      </c>
      <c r="B6247" s="84" t="n">
        <v>96</v>
      </c>
      <c r="C6247" s="7" t="n">
        <v>65534</v>
      </c>
      <c r="D6247" s="7" t="n">
        <v>2</v>
      </c>
      <c r="E6247" s="7" t="n">
        <v>-76.5699996948242</v>
      </c>
      <c r="F6247" s="7" t="n">
        <v>-0.740000009536743</v>
      </c>
      <c r="G6247" s="7" t="n">
        <v>-54.3600006103516</v>
      </c>
    </row>
    <row r="6248" spans="1:19">
      <c r="A6248" t="s">
        <v>4</v>
      </c>
      <c r="B6248" s="4" t="s">
        <v>5</v>
      </c>
      <c r="C6248" s="4" t="s">
        <v>10</v>
      </c>
      <c r="D6248" s="4" t="s">
        <v>13</v>
      </c>
      <c r="E6248" s="4" t="s">
        <v>9</v>
      </c>
      <c r="F6248" s="4" t="s">
        <v>13</v>
      </c>
      <c r="G6248" s="4" t="s">
        <v>10</v>
      </c>
    </row>
    <row r="6249" spans="1:19">
      <c r="A6249" t="n">
        <v>59627</v>
      </c>
      <c r="B6249" s="84" t="n">
        <v>96</v>
      </c>
      <c r="C6249" s="7" t="n">
        <v>65534</v>
      </c>
      <c r="D6249" s="7" t="n">
        <v>0</v>
      </c>
      <c r="E6249" s="7" t="n">
        <v>1098907648</v>
      </c>
      <c r="F6249" s="7" t="n">
        <v>0</v>
      </c>
      <c r="G6249" s="7" t="n">
        <v>0</v>
      </c>
    </row>
    <row r="6250" spans="1:19">
      <c r="A6250" t="s">
        <v>4</v>
      </c>
      <c r="B6250" s="4" t="s">
        <v>5</v>
      </c>
      <c r="C6250" s="4" t="s">
        <v>10</v>
      </c>
      <c r="D6250" s="4" t="s">
        <v>13</v>
      </c>
    </row>
    <row r="6251" spans="1:19">
      <c r="A6251" t="n">
        <v>59638</v>
      </c>
      <c r="B6251" s="81" t="n">
        <v>56</v>
      </c>
      <c r="C6251" s="7" t="n">
        <v>65534</v>
      </c>
      <c r="D6251" s="7" t="n">
        <v>0</v>
      </c>
    </row>
    <row r="6252" spans="1:19">
      <c r="A6252" t="s">
        <v>4</v>
      </c>
      <c r="B6252" s="4" t="s">
        <v>5</v>
      </c>
      <c r="C6252" s="4" t="s">
        <v>13</v>
      </c>
      <c r="D6252" s="4" t="s">
        <v>10</v>
      </c>
      <c r="E6252" s="4" t="s">
        <v>13</v>
      </c>
    </row>
    <row r="6253" spans="1:19">
      <c r="A6253" t="n">
        <v>59642</v>
      </c>
      <c r="B6253" s="29" t="n">
        <v>39</v>
      </c>
      <c r="C6253" s="7" t="n">
        <v>13</v>
      </c>
      <c r="D6253" s="7" t="n">
        <v>65534</v>
      </c>
      <c r="E6253" s="7" t="n">
        <v>101</v>
      </c>
    </row>
    <row r="6254" spans="1:19">
      <c r="A6254" t="s">
        <v>4</v>
      </c>
      <c r="B6254" s="4" t="s">
        <v>5</v>
      </c>
      <c r="C6254" s="4" t="s">
        <v>10</v>
      </c>
      <c r="D6254" s="4" t="s">
        <v>6</v>
      </c>
      <c r="E6254" s="4" t="s">
        <v>13</v>
      </c>
      <c r="F6254" s="4" t="s">
        <v>13</v>
      </c>
      <c r="G6254" s="4" t="s">
        <v>13</v>
      </c>
      <c r="H6254" s="4" t="s">
        <v>13</v>
      </c>
      <c r="I6254" s="4" t="s">
        <v>13</v>
      </c>
      <c r="J6254" s="4" t="s">
        <v>27</v>
      </c>
      <c r="K6254" s="4" t="s">
        <v>27</v>
      </c>
      <c r="L6254" s="4" t="s">
        <v>27</v>
      </c>
      <c r="M6254" s="4" t="s">
        <v>27</v>
      </c>
      <c r="N6254" s="4" t="s">
        <v>13</v>
      </c>
    </row>
    <row r="6255" spans="1:19">
      <c r="A6255" t="n">
        <v>59647</v>
      </c>
      <c r="B6255" s="62" t="n">
        <v>34</v>
      </c>
      <c r="C6255" s="7" t="n">
        <v>65534</v>
      </c>
      <c r="D6255" s="7" t="s">
        <v>577</v>
      </c>
      <c r="E6255" s="7" t="n">
        <v>1</v>
      </c>
      <c r="F6255" s="7" t="n">
        <v>0</v>
      </c>
      <c r="G6255" s="7" t="n">
        <v>0</v>
      </c>
      <c r="H6255" s="7" t="n">
        <v>0</v>
      </c>
      <c r="I6255" s="7" t="n">
        <v>0</v>
      </c>
      <c r="J6255" s="7" t="n">
        <v>0.300000011920929</v>
      </c>
      <c r="K6255" s="7" t="n">
        <v>-1</v>
      </c>
      <c r="L6255" s="7" t="n">
        <v>-1</v>
      </c>
      <c r="M6255" s="7" t="n">
        <v>-1</v>
      </c>
      <c r="N6255" s="7" t="n">
        <v>0</v>
      </c>
    </row>
    <row r="6256" spans="1:19">
      <c r="A6256" t="s">
        <v>4</v>
      </c>
      <c r="B6256" s="4" t="s">
        <v>5</v>
      </c>
    </row>
    <row r="6257" spans="1:14">
      <c r="A6257" t="n">
        <v>59677</v>
      </c>
      <c r="B6257" s="5" t="n">
        <v>1</v>
      </c>
    </row>
    <row r="6258" spans="1:14" s="3" customFormat="1" customHeight="0">
      <c r="A6258" s="3" t="s">
        <v>2</v>
      </c>
      <c r="B6258" s="3" t="s">
        <v>579</v>
      </c>
    </row>
    <row r="6259" spans="1:14">
      <c r="A6259" t="s">
        <v>4</v>
      </c>
      <c r="B6259" s="4" t="s">
        <v>5</v>
      </c>
      <c r="C6259" s="4" t="s">
        <v>13</v>
      </c>
      <c r="D6259" s="4" t="s">
        <v>10</v>
      </c>
      <c r="E6259" s="4" t="s">
        <v>13</v>
      </c>
    </row>
    <row r="6260" spans="1:14">
      <c r="A6260" t="n">
        <v>59680</v>
      </c>
      <c r="B6260" s="29" t="n">
        <v>39</v>
      </c>
      <c r="C6260" s="7" t="n">
        <v>13</v>
      </c>
      <c r="D6260" s="7" t="n">
        <v>65534</v>
      </c>
      <c r="E6260" s="7" t="n">
        <v>104</v>
      </c>
    </row>
    <row r="6261" spans="1:14">
      <c r="A6261" t="s">
        <v>4</v>
      </c>
      <c r="B6261" s="4" t="s">
        <v>5</v>
      </c>
      <c r="C6261" s="4" t="s">
        <v>13</v>
      </c>
      <c r="D6261" s="4" t="s">
        <v>10</v>
      </c>
      <c r="E6261" s="4" t="s">
        <v>10</v>
      </c>
      <c r="F6261" s="4" t="s">
        <v>10</v>
      </c>
      <c r="G6261" s="4" t="s">
        <v>10</v>
      </c>
      <c r="H6261" s="4" t="s">
        <v>10</v>
      </c>
      <c r="I6261" s="4" t="s">
        <v>6</v>
      </c>
      <c r="J6261" s="4" t="s">
        <v>27</v>
      </c>
      <c r="K6261" s="4" t="s">
        <v>27</v>
      </c>
      <c r="L6261" s="4" t="s">
        <v>27</v>
      </c>
      <c r="M6261" s="4" t="s">
        <v>9</v>
      </c>
      <c r="N6261" s="4" t="s">
        <v>9</v>
      </c>
      <c r="O6261" s="4" t="s">
        <v>27</v>
      </c>
      <c r="P6261" s="4" t="s">
        <v>27</v>
      </c>
      <c r="Q6261" s="4" t="s">
        <v>27</v>
      </c>
      <c r="R6261" s="4" t="s">
        <v>27</v>
      </c>
      <c r="S6261" s="4" t="s">
        <v>13</v>
      </c>
    </row>
    <row r="6262" spans="1:14">
      <c r="A6262" t="n">
        <v>59685</v>
      </c>
      <c r="B6262" s="29" t="n">
        <v>39</v>
      </c>
      <c r="C6262" s="7" t="n">
        <v>12</v>
      </c>
      <c r="D6262" s="7" t="n">
        <v>65533</v>
      </c>
      <c r="E6262" s="7" t="n">
        <v>208</v>
      </c>
      <c r="F6262" s="7" t="n">
        <v>0</v>
      </c>
      <c r="G6262" s="7" t="n">
        <v>65534</v>
      </c>
      <c r="H6262" s="7" t="n">
        <v>259</v>
      </c>
      <c r="I6262" s="7" t="s">
        <v>21</v>
      </c>
      <c r="J6262" s="7" t="n">
        <v>0</v>
      </c>
      <c r="K6262" s="7" t="n">
        <v>0</v>
      </c>
      <c r="L6262" s="7" t="n">
        <v>0</v>
      </c>
      <c r="M6262" s="7" t="n">
        <v>0</v>
      </c>
      <c r="N6262" s="7" t="n">
        <v>0</v>
      </c>
      <c r="O6262" s="7" t="n">
        <v>0</v>
      </c>
      <c r="P6262" s="7" t="n">
        <v>1</v>
      </c>
      <c r="Q6262" s="7" t="n">
        <v>1</v>
      </c>
      <c r="R6262" s="7" t="n">
        <v>1</v>
      </c>
      <c r="S6262" s="7" t="n">
        <v>102</v>
      </c>
    </row>
    <row r="6263" spans="1:14">
      <c r="A6263" t="s">
        <v>4</v>
      </c>
      <c r="B6263" s="4" t="s">
        <v>5</v>
      </c>
      <c r="C6263" s="4" t="s">
        <v>10</v>
      </c>
      <c r="D6263" s="4" t="s">
        <v>13</v>
      </c>
    </row>
    <row r="6264" spans="1:14">
      <c r="A6264" t="n">
        <v>59735</v>
      </c>
      <c r="B6264" s="84" t="n">
        <v>96</v>
      </c>
      <c r="C6264" s="7" t="n">
        <v>65534</v>
      </c>
      <c r="D6264" s="7" t="n">
        <v>1</v>
      </c>
    </row>
    <row r="6265" spans="1:14">
      <c r="A6265" t="s">
        <v>4</v>
      </c>
      <c r="B6265" s="4" t="s">
        <v>5</v>
      </c>
      <c r="C6265" s="4" t="s">
        <v>10</v>
      </c>
      <c r="D6265" s="4" t="s">
        <v>13</v>
      </c>
      <c r="E6265" s="4" t="s">
        <v>27</v>
      </c>
      <c r="F6265" s="4" t="s">
        <v>27</v>
      </c>
      <c r="G6265" s="4" t="s">
        <v>27</v>
      </c>
    </row>
    <row r="6266" spans="1:14">
      <c r="A6266" t="n">
        <v>59739</v>
      </c>
      <c r="B6266" s="84" t="n">
        <v>96</v>
      </c>
      <c r="C6266" s="7" t="n">
        <v>65534</v>
      </c>
      <c r="D6266" s="7" t="n">
        <v>2</v>
      </c>
      <c r="E6266" s="7" t="n">
        <v>112.110000610352</v>
      </c>
      <c r="F6266" s="7" t="n">
        <v>-5.46000003814697</v>
      </c>
      <c r="G6266" s="7" t="n">
        <v>-31.4099998474121</v>
      </c>
    </row>
    <row r="6267" spans="1:14">
      <c r="A6267" t="s">
        <v>4</v>
      </c>
      <c r="B6267" s="4" t="s">
        <v>5</v>
      </c>
      <c r="C6267" s="4" t="s">
        <v>10</v>
      </c>
      <c r="D6267" s="4" t="s">
        <v>13</v>
      </c>
      <c r="E6267" s="4" t="s">
        <v>27</v>
      </c>
      <c r="F6267" s="4" t="s">
        <v>27</v>
      </c>
      <c r="G6267" s="4" t="s">
        <v>27</v>
      </c>
    </row>
    <row r="6268" spans="1:14">
      <c r="A6268" t="n">
        <v>59755</v>
      </c>
      <c r="B6268" s="84" t="n">
        <v>96</v>
      </c>
      <c r="C6268" s="7" t="n">
        <v>65534</v>
      </c>
      <c r="D6268" s="7" t="n">
        <v>2</v>
      </c>
      <c r="E6268" s="7" t="n">
        <v>84.9000015258789</v>
      </c>
      <c r="F6268" s="7" t="n">
        <v>-5.26999998092651</v>
      </c>
      <c r="G6268" s="7" t="n">
        <v>-30.4899997711182</v>
      </c>
    </row>
    <row r="6269" spans="1:14">
      <c r="A6269" t="s">
        <v>4</v>
      </c>
      <c r="B6269" s="4" t="s">
        <v>5</v>
      </c>
      <c r="C6269" s="4" t="s">
        <v>10</v>
      </c>
      <c r="D6269" s="4" t="s">
        <v>13</v>
      </c>
      <c r="E6269" s="4" t="s">
        <v>27</v>
      </c>
      <c r="F6269" s="4" t="s">
        <v>27</v>
      </c>
      <c r="G6269" s="4" t="s">
        <v>27</v>
      </c>
    </row>
    <row r="6270" spans="1:14">
      <c r="A6270" t="n">
        <v>59771</v>
      </c>
      <c r="B6270" s="84" t="n">
        <v>96</v>
      </c>
      <c r="C6270" s="7" t="n">
        <v>65534</v>
      </c>
      <c r="D6270" s="7" t="n">
        <v>2</v>
      </c>
      <c r="E6270" s="7" t="n">
        <v>45.310001373291</v>
      </c>
      <c r="F6270" s="7" t="n">
        <v>-4.76000022888184</v>
      </c>
      <c r="G6270" s="7" t="n">
        <v>-40.9799995422363</v>
      </c>
    </row>
    <row r="6271" spans="1:14">
      <c r="A6271" t="s">
        <v>4</v>
      </c>
      <c r="B6271" s="4" t="s">
        <v>5</v>
      </c>
      <c r="C6271" s="4" t="s">
        <v>10</v>
      </c>
      <c r="D6271" s="4" t="s">
        <v>13</v>
      </c>
      <c r="E6271" s="4" t="s">
        <v>27</v>
      </c>
      <c r="F6271" s="4" t="s">
        <v>27</v>
      </c>
      <c r="G6271" s="4" t="s">
        <v>27</v>
      </c>
    </row>
    <row r="6272" spans="1:14">
      <c r="A6272" t="n">
        <v>59787</v>
      </c>
      <c r="B6272" s="84" t="n">
        <v>96</v>
      </c>
      <c r="C6272" s="7" t="n">
        <v>65534</v>
      </c>
      <c r="D6272" s="7" t="n">
        <v>2</v>
      </c>
      <c r="E6272" s="7" t="n">
        <v>0.340000003576279</v>
      </c>
      <c r="F6272" s="7" t="n">
        <v>-2.39000010490417</v>
      </c>
      <c r="G6272" s="7" t="n">
        <v>-38.5499992370605</v>
      </c>
    </row>
    <row r="6273" spans="1:19">
      <c r="A6273" t="s">
        <v>4</v>
      </c>
      <c r="B6273" s="4" t="s">
        <v>5</v>
      </c>
      <c r="C6273" s="4" t="s">
        <v>10</v>
      </c>
      <c r="D6273" s="4" t="s">
        <v>13</v>
      </c>
      <c r="E6273" s="4" t="s">
        <v>27</v>
      </c>
      <c r="F6273" s="4" t="s">
        <v>27</v>
      </c>
      <c r="G6273" s="4" t="s">
        <v>27</v>
      </c>
    </row>
    <row r="6274" spans="1:19">
      <c r="A6274" t="n">
        <v>59803</v>
      </c>
      <c r="B6274" s="84" t="n">
        <v>96</v>
      </c>
      <c r="C6274" s="7" t="n">
        <v>65534</v>
      </c>
      <c r="D6274" s="7" t="n">
        <v>2</v>
      </c>
      <c r="E6274" s="7" t="n">
        <v>-44.6800003051758</v>
      </c>
      <c r="F6274" s="7" t="n">
        <v>-0.959999978542328</v>
      </c>
      <c r="G6274" s="7" t="n">
        <v>-27.3500003814697</v>
      </c>
    </row>
    <row r="6275" spans="1:19">
      <c r="A6275" t="s">
        <v>4</v>
      </c>
      <c r="B6275" s="4" t="s">
        <v>5</v>
      </c>
      <c r="C6275" s="4" t="s">
        <v>10</v>
      </c>
      <c r="D6275" s="4" t="s">
        <v>13</v>
      </c>
      <c r="E6275" s="4" t="s">
        <v>27</v>
      </c>
      <c r="F6275" s="4" t="s">
        <v>27</v>
      </c>
      <c r="G6275" s="4" t="s">
        <v>27</v>
      </c>
    </row>
    <row r="6276" spans="1:19">
      <c r="A6276" t="n">
        <v>59819</v>
      </c>
      <c r="B6276" s="84" t="n">
        <v>96</v>
      </c>
      <c r="C6276" s="7" t="n">
        <v>65534</v>
      </c>
      <c r="D6276" s="7" t="n">
        <v>2</v>
      </c>
      <c r="E6276" s="7" t="n">
        <v>-70.5299987792969</v>
      </c>
      <c r="F6276" s="7" t="n">
        <v>0.319999992847443</v>
      </c>
      <c r="G6276" s="7" t="n">
        <v>-21.9899997711182</v>
      </c>
    </row>
    <row r="6277" spans="1:19">
      <c r="A6277" t="s">
        <v>4</v>
      </c>
      <c r="B6277" s="4" t="s">
        <v>5</v>
      </c>
      <c r="C6277" s="4" t="s">
        <v>10</v>
      </c>
      <c r="D6277" s="4" t="s">
        <v>13</v>
      </c>
      <c r="E6277" s="4" t="s">
        <v>27</v>
      </c>
      <c r="F6277" s="4" t="s">
        <v>27</v>
      </c>
      <c r="G6277" s="4" t="s">
        <v>27</v>
      </c>
    </row>
    <row r="6278" spans="1:19">
      <c r="A6278" t="n">
        <v>59835</v>
      </c>
      <c r="B6278" s="84" t="n">
        <v>96</v>
      </c>
      <c r="C6278" s="7" t="n">
        <v>65534</v>
      </c>
      <c r="D6278" s="7" t="n">
        <v>2</v>
      </c>
      <c r="E6278" s="7" t="n">
        <v>-83.6100006103516</v>
      </c>
      <c r="F6278" s="7" t="n">
        <v>1.72000002861023</v>
      </c>
      <c r="G6278" s="7" t="n">
        <v>-7.11999988555908</v>
      </c>
    </row>
    <row r="6279" spans="1:19">
      <c r="A6279" t="s">
        <v>4</v>
      </c>
      <c r="B6279" s="4" t="s">
        <v>5</v>
      </c>
      <c r="C6279" s="4" t="s">
        <v>10</v>
      </c>
      <c r="D6279" s="4" t="s">
        <v>13</v>
      </c>
      <c r="E6279" s="4" t="s">
        <v>9</v>
      </c>
      <c r="F6279" s="4" t="s">
        <v>13</v>
      </c>
      <c r="G6279" s="4" t="s">
        <v>10</v>
      </c>
    </row>
    <row r="6280" spans="1:19">
      <c r="A6280" t="n">
        <v>59851</v>
      </c>
      <c r="B6280" s="84" t="n">
        <v>96</v>
      </c>
      <c r="C6280" s="7" t="n">
        <v>65534</v>
      </c>
      <c r="D6280" s="7" t="n">
        <v>0</v>
      </c>
      <c r="E6280" s="7" t="n">
        <v>1098907648</v>
      </c>
      <c r="F6280" s="7" t="n">
        <v>0</v>
      </c>
      <c r="G6280" s="7" t="n">
        <v>0</v>
      </c>
    </row>
    <row r="6281" spans="1:19">
      <c r="A6281" t="s">
        <v>4</v>
      </c>
      <c r="B6281" s="4" t="s">
        <v>5</v>
      </c>
      <c r="C6281" s="4" t="s">
        <v>10</v>
      </c>
      <c r="D6281" s="4" t="s">
        <v>13</v>
      </c>
    </row>
    <row r="6282" spans="1:19">
      <c r="A6282" t="n">
        <v>59862</v>
      </c>
      <c r="B6282" s="81" t="n">
        <v>56</v>
      </c>
      <c r="C6282" s="7" t="n">
        <v>65534</v>
      </c>
      <c r="D6282" s="7" t="n">
        <v>0</v>
      </c>
    </row>
    <row r="6283" spans="1:19">
      <c r="A6283" t="s">
        <v>4</v>
      </c>
      <c r="B6283" s="4" t="s">
        <v>5</v>
      </c>
      <c r="C6283" s="4" t="s">
        <v>13</v>
      </c>
      <c r="D6283" s="4" t="s">
        <v>10</v>
      </c>
      <c r="E6283" s="4" t="s">
        <v>13</v>
      </c>
    </row>
    <row r="6284" spans="1:19">
      <c r="A6284" t="n">
        <v>59866</v>
      </c>
      <c r="B6284" s="29" t="n">
        <v>39</v>
      </c>
      <c r="C6284" s="7" t="n">
        <v>13</v>
      </c>
      <c r="D6284" s="7" t="n">
        <v>65534</v>
      </c>
      <c r="E6284" s="7" t="n">
        <v>102</v>
      </c>
    </row>
    <row r="6285" spans="1:19">
      <c r="A6285" t="s">
        <v>4</v>
      </c>
      <c r="B6285" s="4" t="s">
        <v>5</v>
      </c>
      <c r="C6285" s="4" t="s">
        <v>10</v>
      </c>
      <c r="D6285" s="4" t="s">
        <v>6</v>
      </c>
      <c r="E6285" s="4" t="s">
        <v>13</v>
      </c>
      <c r="F6285" s="4" t="s">
        <v>13</v>
      </c>
      <c r="G6285" s="4" t="s">
        <v>13</v>
      </c>
      <c r="H6285" s="4" t="s">
        <v>13</v>
      </c>
      <c r="I6285" s="4" t="s">
        <v>13</v>
      </c>
      <c r="J6285" s="4" t="s">
        <v>27</v>
      </c>
      <c r="K6285" s="4" t="s">
        <v>27</v>
      </c>
      <c r="L6285" s="4" t="s">
        <v>27</v>
      </c>
      <c r="M6285" s="4" t="s">
        <v>27</v>
      </c>
      <c r="N6285" s="4" t="s">
        <v>13</v>
      </c>
    </row>
    <row r="6286" spans="1:19">
      <c r="A6286" t="n">
        <v>59871</v>
      </c>
      <c r="B6286" s="62" t="n">
        <v>34</v>
      </c>
      <c r="C6286" s="7" t="n">
        <v>65534</v>
      </c>
      <c r="D6286" s="7" t="s">
        <v>577</v>
      </c>
      <c r="E6286" s="7" t="n">
        <v>1</v>
      </c>
      <c r="F6286" s="7" t="n">
        <v>0</v>
      </c>
      <c r="G6286" s="7" t="n">
        <v>0</v>
      </c>
      <c r="H6286" s="7" t="n">
        <v>0</v>
      </c>
      <c r="I6286" s="7" t="n">
        <v>0</v>
      </c>
      <c r="J6286" s="7" t="n">
        <v>0.300000011920929</v>
      </c>
      <c r="K6286" s="7" t="n">
        <v>-1</v>
      </c>
      <c r="L6286" s="7" t="n">
        <v>-1</v>
      </c>
      <c r="M6286" s="7" t="n">
        <v>-1</v>
      </c>
      <c r="N6286" s="7" t="n">
        <v>0</v>
      </c>
    </row>
    <row r="6287" spans="1:19">
      <c r="A6287" t="s">
        <v>4</v>
      </c>
      <c r="B6287" s="4" t="s">
        <v>5</v>
      </c>
    </row>
    <row r="6288" spans="1:19">
      <c r="A6288" t="n">
        <v>59901</v>
      </c>
      <c r="B6288" s="5" t="n">
        <v>1</v>
      </c>
    </row>
    <row r="6289" spans="1:14" s="3" customFormat="1" customHeight="0">
      <c r="A6289" s="3" t="s">
        <v>2</v>
      </c>
      <c r="B6289" s="3" t="s">
        <v>580</v>
      </c>
    </row>
    <row r="6290" spans="1:14">
      <c r="A6290" t="s">
        <v>4</v>
      </c>
      <c r="B6290" s="4" t="s">
        <v>5</v>
      </c>
      <c r="C6290" s="4" t="s">
        <v>10</v>
      </c>
      <c r="D6290" s="4" t="s">
        <v>9</v>
      </c>
      <c r="E6290" s="4" t="s">
        <v>9</v>
      </c>
      <c r="F6290" s="4" t="s">
        <v>9</v>
      </c>
    </row>
    <row r="6291" spans="1:14">
      <c r="A6291" t="n">
        <v>59904</v>
      </c>
      <c r="B6291" s="85" t="n">
        <v>156</v>
      </c>
      <c r="C6291" s="7" t="n">
        <v>65534</v>
      </c>
      <c r="D6291" s="7" t="n">
        <v>0</v>
      </c>
      <c r="E6291" s="7" t="n">
        <v>0</v>
      </c>
      <c r="F6291" s="7" t="n">
        <v>1084227584</v>
      </c>
    </row>
    <row r="6292" spans="1:14">
      <c r="A6292" t="s">
        <v>4</v>
      </c>
      <c r="B6292" s="4" t="s">
        <v>5</v>
      </c>
      <c r="C6292" s="4" t="s">
        <v>13</v>
      </c>
      <c r="D6292" s="4" t="s">
        <v>10</v>
      </c>
      <c r="E6292" s="4" t="s">
        <v>10</v>
      </c>
      <c r="F6292" s="4" t="s">
        <v>10</v>
      </c>
      <c r="G6292" s="4" t="s">
        <v>10</v>
      </c>
      <c r="H6292" s="4" t="s">
        <v>10</v>
      </c>
      <c r="I6292" s="4" t="s">
        <v>6</v>
      </c>
      <c r="J6292" s="4" t="s">
        <v>27</v>
      </c>
      <c r="K6292" s="4" t="s">
        <v>27</v>
      </c>
      <c r="L6292" s="4" t="s">
        <v>27</v>
      </c>
      <c r="M6292" s="4" t="s">
        <v>9</v>
      </c>
      <c r="N6292" s="4" t="s">
        <v>9</v>
      </c>
      <c r="O6292" s="4" t="s">
        <v>27</v>
      </c>
      <c r="P6292" s="4" t="s">
        <v>27</v>
      </c>
      <c r="Q6292" s="4" t="s">
        <v>27</v>
      </c>
      <c r="R6292" s="4" t="s">
        <v>27</v>
      </c>
      <c r="S6292" s="4" t="s">
        <v>13</v>
      </c>
    </row>
    <row r="6293" spans="1:14">
      <c r="A6293" t="n">
        <v>59919</v>
      </c>
      <c r="B6293" s="29" t="n">
        <v>39</v>
      </c>
      <c r="C6293" s="7" t="n">
        <v>12</v>
      </c>
      <c r="D6293" s="7" t="n">
        <v>65533</v>
      </c>
      <c r="E6293" s="7" t="n">
        <v>210</v>
      </c>
      <c r="F6293" s="7" t="n">
        <v>0</v>
      </c>
      <c r="G6293" s="7" t="n">
        <v>65534</v>
      </c>
      <c r="H6293" s="7" t="n">
        <v>259</v>
      </c>
      <c r="I6293" s="7" t="s">
        <v>498</v>
      </c>
      <c r="J6293" s="7" t="n">
        <v>0</v>
      </c>
      <c r="K6293" s="7" t="n">
        <v>0</v>
      </c>
      <c r="L6293" s="7" t="n">
        <v>0</v>
      </c>
      <c r="M6293" s="7" t="n">
        <v>0</v>
      </c>
      <c r="N6293" s="7" t="n">
        <v>0</v>
      </c>
      <c r="O6293" s="7" t="n">
        <v>0</v>
      </c>
      <c r="P6293" s="7" t="n">
        <v>1</v>
      </c>
      <c r="Q6293" s="7" t="n">
        <v>1</v>
      </c>
      <c r="R6293" s="7" t="n">
        <v>1</v>
      </c>
      <c r="S6293" s="7" t="n">
        <v>103</v>
      </c>
    </row>
    <row r="6294" spans="1:14">
      <c r="A6294" t="s">
        <v>4</v>
      </c>
      <c r="B6294" s="4" t="s">
        <v>5</v>
      </c>
      <c r="C6294" s="4" t="s">
        <v>13</v>
      </c>
      <c r="D6294" s="4" t="s">
        <v>10</v>
      </c>
      <c r="E6294" s="4" t="s">
        <v>10</v>
      </c>
      <c r="F6294" s="4" t="s">
        <v>10</v>
      </c>
      <c r="G6294" s="4" t="s">
        <v>10</v>
      </c>
      <c r="H6294" s="4" t="s">
        <v>10</v>
      </c>
      <c r="I6294" s="4" t="s">
        <v>6</v>
      </c>
      <c r="J6294" s="4" t="s">
        <v>27</v>
      </c>
      <c r="K6294" s="4" t="s">
        <v>27</v>
      </c>
      <c r="L6294" s="4" t="s">
        <v>27</v>
      </c>
      <c r="M6294" s="4" t="s">
        <v>9</v>
      </c>
      <c r="N6294" s="4" t="s">
        <v>9</v>
      </c>
      <c r="O6294" s="4" t="s">
        <v>27</v>
      </c>
      <c r="P6294" s="4" t="s">
        <v>27</v>
      </c>
      <c r="Q6294" s="4" t="s">
        <v>27</v>
      </c>
      <c r="R6294" s="4" t="s">
        <v>27</v>
      </c>
      <c r="S6294" s="4" t="s">
        <v>13</v>
      </c>
    </row>
    <row r="6295" spans="1:14">
      <c r="A6295" t="n">
        <v>59978</v>
      </c>
      <c r="B6295" s="29" t="n">
        <v>39</v>
      </c>
      <c r="C6295" s="7" t="n">
        <v>12</v>
      </c>
      <c r="D6295" s="7" t="n">
        <v>65533</v>
      </c>
      <c r="E6295" s="7" t="n">
        <v>210</v>
      </c>
      <c r="F6295" s="7" t="n">
        <v>0</v>
      </c>
      <c r="G6295" s="7" t="n">
        <v>65534</v>
      </c>
      <c r="H6295" s="7" t="n">
        <v>259</v>
      </c>
      <c r="I6295" s="7" t="s">
        <v>499</v>
      </c>
      <c r="J6295" s="7" t="n">
        <v>0</v>
      </c>
      <c r="K6295" s="7" t="n">
        <v>0</v>
      </c>
      <c r="L6295" s="7" t="n">
        <v>0</v>
      </c>
      <c r="M6295" s="7" t="n">
        <v>0</v>
      </c>
      <c r="N6295" s="7" t="n">
        <v>0</v>
      </c>
      <c r="O6295" s="7" t="n">
        <v>0</v>
      </c>
      <c r="P6295" s="7" t="n">
        <v>1</v>
      </c>
      <c r="Q6295" s="7" t="n">
        <v>1</v>
      </c>
      <c r="R6295" s="7" t="n">
        <v>1</v>
      </c>
      <c r="S6295" s="7" t="n">
        <v>104</v>
      </c>
    </row>
    <row r="6296" spans="1:14">
      <c r="A6296" t="s">
        <v>4</v>
      </c>
      <c r="B6296" s="4" t="s">
        <v>5</v>
      </c>
      <c r="C6296" s="4" t="s">
        <v>10</v>
      </c>
      <c r="D6296" s="4" t="s">
        <v>13</v>
      </c>
      <c r="E6296" s="4" t="s">
        <v>6</v>
      </c>
      <c r="F6296" s="4" t="s">
        <v>27</v>
      </c>
      <c r="G6296" s="4" t="s">
        <v>27</v>
      </c>
      <c r="H6296" s="4" t="s">
        <v>27</v>
      </c>
    </row>
    <row r="6297" spans="1:14">
      <c r="A6297" t="n">
        <v>60037</v>
      </c>
      <c r="B6297" s="64" t="n">
        <v>48</v>
      </c>
      <c r="C6297" s="7" t="n">
        <v>65534</v>
      </c>
      <c r="D6297" s="7" t="n">
        <v>0</v>
      </c>
      <c r="E6297" s="7" t="s">
        <v>436</v>
      </c>
      <c r="F6297" s="7" t="n">
        <v>-1</v>
      </c>
      <c r="G6297" s="7" t="n">
        <v>1</v>
      </c>
      <c r="H6297" s="7" t="n">
        <v>0</v>
      </c>
    </row>
    <row r="6298" spans="1:14">
      <c r="A6298" t="s">
        <v>4</v>
      </c>
      <c r="B6298" s="4" t="s">
        <v>5</v>
      </c>
      <c r="C6298" s="4" t="s">
        <v>10</v>
      </c>
      <c r="D6298" s="4" t="s">
        <v>13</v>
      </c>
    </row>
    <row r="6299" spans="1:14">
      <c r="A6299" t="n">
        <v>60062</v>
      </c>
      <c r="B6299" s="84" t="n">
        <v>96</v>
      </c>
      <c r="C6299" s="7" t="n">
        <v>65534</v>
      </c>
      <c r="D6299" s="7" t="n">
        <v>1</v>
      </c>
    </row>
    <row r="6300" spans="1:14">
      <c r="A6300" t="s">
        <v>4</v>
      </c>
      <c r="B6300" s="4" t="s">
        <v>5</v>
      </c>
      <c r="C6300" s="4" t="s">
        <v>10</v>
      </c>
      <c r="D6300" s="4" t="s">
        <v>13</v>
      </c>
      <c r="E6300" s="4" t="s">
        <v>27</v>
      </c>
      <c r="F6300" s="4" t="s">
        <v>27</v>
      </c>
      <c r="G6300" s="4" t="s">
        <v>27</v>
      </c>
    </row>
    <row r="6301" spans="1:14">
      <c r="A6301" t="n">
        <v>60066</v>
      </c>
      <c r="B6301" s="84" t="n">
        <v>96</v>
      </c>
      <c r="C6301" s="7" t="n">
        <v>65534</v>
      </c>
      <c r="D6301" s="7" t="n">
        <v>2</v>
      </c>
      <c r="E6301" s="7" t="n">
        <v>262.670013427734</v>
      </c>
      <c r="F6301" s="7" t="n">
        <v>2.48000001907349</v>
      </c>
      <c r="G6301" s="7" t="n">
        <v>5.59999990463257</v>
      </c>
    </row>
    <row r="6302" spans="1:14">
      <c r="A6302" t="s">
        <v>4</v>
      </c>
      <c r="B6302" s="4" t="s">
        <v>5</v>
      </c>
      <c r="C6302" s="4" t="s">
        <v>10</v>
      </c>
      <c r="D6302" s="4" t="s">
        <v>13</v>
      </c>
      <c r="E6302" s="4" t="s">
        <v>27</v>
      </c>
      <c r="F6302" s="4" t="s">
        <v>27</v>
      </c>
      <c r="G6302" s="4" t="s">
        <v>27</v>
      </c>
    </row>
    <row r="6303" spans="1:14">
      <c r="A6303" t="n">
        <v>60082</v>
      </c>
      <c r="B6303" s="84" t="n">
        <v>96</v>
      </c>
      <c r="C6303" s="7" t="n">
        <v>65534</v>
      </c>
      <c r="D6303" s="7" t="n">
        <v>2</v>
      </c>
      <c r="E6303" s="7" t="n">
        <v>188.509994506836</v>
      </c>
      <c r="F6303" s="7" t="n">
        <v>0.239999994635582</v>
      </c>
      <c r="G6303" s="7" t="n">
        <v>-9.19999980926514</v>
      </c>
    </row>
    <row r="6304" spans="1:14">
      <c r="A6304" t="s">
        <v>4</v>
      </c>
      <c r="B6304" s="4" t="s">
        <v>5</v>
      </c>
      <c r="C6304" s="4" t="s">
        <v>10</v>
      </c>
      <c r="D6304" s="4" t="s">
        <v>13</v>
      </c>
      <c r="E6304" s="4" t="s">
        <v>9</v>
      </c>
      <c r="F6304" s="4" t="s">
        <v>13</v>
      </c>
      <c r="G6304" s="4" t="s">
        <v>10</v>
      </c>
    </row>
    <row r="6305" spans="1:19">
      <c r="A6305" t="n">
        <v>60098</v>
      </c>
      <c r="B6305" s="84" t="n">
        <v>96</v>
      </c>
      <c r="C6305" s="7" t="n">
        <v>65534</v>
      </c>
      <c r="D6305" s="7" t="n">
        <v>0</v>
      </c>
      <c r="E6305" s="7" t="n">
        <v>1099431936</v>
      </c>
      <c r="F6305" s="7" t="n">
        <v>0</v>
      </c>
      <c r="G6305" s="7" t="n">
        <v>0</v>
      </c>
    </row>
    <row r="6306" spans="1:19">
      <c r="A6306" t="s">
        <v>4</v>
      </c>
      <c r="B6306" s="4" t="s">
        <v>5</v>
      </c>
      <c r="C6306" s="4" t="s">
        <v>10</v>
      </c>
      <c r="D6306" s="4" t="s">
        <v>13</v>
      </c>
    </row>
    <row r="6307" spans="1:19">
      <c r="A6307" t="n">
        <v>60109</v>
      </c>
      <c r="B6307" s="81" t="n">
        <v>56</v>
      </c>
      <c r="C6307" s="7" t="n">
        <v>65534</v>
      </c>
      <c r="D6307" s="7" t="n">
        <v>0</v>
      </c>
    </row>
    <row r="6308" spans="1:19">
      <c r="A6308" t="s">
        <v>4</v>
      </c>
      <c r="B6308" s="4" t="s">
        <v>5</v>
      </c>
      <c r="C6308" s="4" t="s">
        <v>13</v>
      </c>
      <c r="D6308" s="4" t="s">
        <v>10</v>
      </c>
      <c r="E6308" s="4" t="s">
        <v>27</v>
      </c>
      <c r="F6308" s="4" t="s">
        <v>10</v>
      </c>
      <c r="G6308" s="4" t="s">
        <v>9</v>
      </c>
      <c r="H6308" s="4" t="s">
        <v>9</v>
      </c>
      <c r="I6308" s="4" t="s">
        <v>10</v>
      </c>
      <c r="J6308" s="4" t="s">
        <v>10</v>
      </c>
      <c r="K6308" s="4" t="s">
        <v>9</v>
      </c>
      <c r="L6308" s="4" t="s">
        <v>9</v>
      </c>
      <c r="M6308" s="4" t="s">
        <v>9</v>
      </c>
      <c r="N6308" s="4" t="s">
        <v>9</v>
      </c>
      <c r="O6308" s="4" t="s">
        <v>6</v>
      </c>
    </row>
    <row r="6309" spans="1:19">
      <c r="A6309" t="n">
        <v>60113</v>
      </c>
      <c r="B6309" s="17" t="n">
        <v>50</v>
      </c>
      <c r="C6309" s="7" t="n">
        <v>0</v>
      </c>
      <c r="D6309" s="7" t="n">
        <v>2119</v>
      </c>
      <c r="E6309" s="7" t="n">
        <v>1</v>
      </c>
      <c r="F6309" s="7" t="n">
        <v>0</v>
      </c>
      <c r="G6309" s="7" t="n">
        <v>0</v>
      </c>
      <c r="H6309" s="7" t="n">
        <v>-1069547520</v>
      </c>
      <c r="I6309" s="7" t="n">
        <v>1</v>
      </c>
      <c r="J6309" s="7" t="n">
        <v>65534</v>
      </c>
      <c r="K6309" s="7" t="n">
        <v>0</v>
      </c>
      <c r="L6309" s="7" t="n">
        <v>0</v>
      </c>
      <c r="M6309" s="7" t="n">
        <v>0</v>
      </c>
      <c r="N6309" s="7" t="n">
        <v>1112014848</v>
      </c>
      <c r="O6309" s="7" t="s">
        <v>21</v>
      </c>
    </row>
    <row r="6310" spans="1:19">
      <c r="A6310" t="s">
        <v>4</v>
      </c>
      <c r="B6310" s="4" t="s">
        <v>5</v>
      </c>
      <c r="C6310" s="4" t="s">
        <v>13</v>
      </c>
      <c r="D6310" s="4" t="s">
        <v>10</v>
      </c>
      <c r="E6310" s="4" t="s">
        <v>9</v>
      </c>
      <c r="F6310" s="4" t="s">
        <v>10</v>
      </c>
    </row>
    <row r="6311" spans="1:19">
      <c r="A6311" t="n">
        <v>60152</v>
      </c>
      <c r="B6311" s="17" t="n">
        <v>50</v>
      </c>
      <c r="C6311" s="7" t="n">
        <v>3</v>
      </c>
      <c r="D6311" s="7" t="n">
        <v>15110</v>
      </c>
      <c r="E6311" s="7" t="n">
        <v>1061997773</v>
      </c>
      <c r="F6311" s="7" t="n">
        <v>100</v>
      </c>
    </row>
    <row r="6312" spans="1:19">
      <c r="A6312" t="s">
        <v>4</v>
      </c>
      <c r="B6312" s="4" t="s">
        <v>5</v>
      </c>
      <c r="C6312" s="4" t="s">
        <v>13</v>
      </c>
      <c r="D6312" s="4" t="s">
        <v>10</v>
      </c>
      <c r="E6312" s="4" t="s">
        <v>13</v>
      </c>
    </row>
    <row r="6313" spans="1:19">
      <c r="A6313" t="n">
        <v>60162</v>
      </c>
      <c r="B6313" s="29" t="n">
        <v>39</v>
      </c>
      <c r="C6313" s="7" t="n">
        <v>13</v>
      </c>
      <c r="D6313" s="7" t="n">
        <v>65534</v>
      </c>
      <c r="E6313" s="7" t="n">
        <v>103</v>
      </c>
    </row>
    <row r="6314" spans="1:19">
      <c r="A6314" t="s">
        <v>4</v>
      </c>
      <c r="B6314" s="4" t="s">
        <v>5</v>
      </c>
      <c r="C6314" s="4" t="s">
        <v>13</v>
      </c>
      <c r="D6314" s="4" t="s">
        <v>10</v>
      </c>
      <c r="E6314" s="4" t="s">
        <v>13</v>
      </c>
    </row>
    <row r="6315" spans="1:19">
      <c r="A6315" t="n">
        <v>60167</v>
      </c>
      <c r="B6315" s="29" t="n">
        <v>39</v>
      </c>
      <c r="C6315" s="7" t="n">
        <v>13</v>
      </c>
      <c r="D6315" s="7" t="n">
        <v>65534</v>
      </c>
      <c r="E6315" s="7" t="n">
        <v>104</v>
      </c>
    </row>
    <row r="6316" spans="1:19">
      <c r="A6316" t="s">
        <v>4</v>
      </c>
      <c r="B6316" s="4" t="s">
        <v>5</v>
      </c>
      <c r="C6316" s="4" t="s">
        <v>10</v>
      </c>
      <c r="D6316" s="4" t="s">
        <v>13</v>
      </c>
      <c r="E6316" s="4" t="s">
        <v>6</v>
      </c>
      <c r="F6316" s="4" t="s">
        <v>27</v>
      </c>
      <c r="G6316" s="4" t="s">
        <v>27</v>
      </c>
      <c r="H6316" s="4" t="s">
        <v>27</v>
      </c>
    </row>
    <row r="6317" spans="1:19">
      <c r="A6317" t="n">
        <v>60172</v>
      </c>
      <c r="B6317" s="64" t="n">
        <v>48</v>
      </c>
      <c r="C6317" s="7" t="n">
        <v>65534</v>
      </c>
      <c r="D6317" s="7" t="n">
        <v>0</v>
      </c>
      <c r="E6317" s="7" t="s">
        <v>437</v>
      </c>
      <c r="F6317" s="7" t="n">
        <v>-1</v>
      </c>
      <c r="G6317" s="7" t="n">
        <v>1</v>
      </c>
      <c r="H6317" s="7" t="n">
        <v>0</v>
      </c>
    </row>
    <row r="6318" spans="1:19">
      <c r="A6318" t="s">
        <v>4</v>
      </c>
      <c r="B6318" s="4" t="s">
        <v>5</v>
      </c>
    </row>
    <row r="6319" spans="1:19">
      <c r="A6319" t="n">
        <v>60199</v>
      </c>
      <c r="B6319" s="5" t="n">
        <v>1</v>
      </c>
    </row>
    <row r="6320" spans="1:19" s="3" customFormat="1" customHeight="0">
      <c r="A6320" s="3" t="s">
        <v>2</v>
      </c>
      <c r="B6320" s="3" t="s">
        <v>581</v>
      </c>
    </row>
    <row r="6321" spans="1:15">
      <c r="A6321" t="s">
        <v>4</v>
      </c>
      <c r="B6321" s="4" t="s">
        <v>5</v>
      </c>
      <c r="C6321" s="4" t="s">
        <v>10</v>
      </c>
      <c r="D6321" s="4" t="s">
        <v>9</v>
      </c>
      <c r="E6321" s="4" t="s">
        <v>9</v>
      </c>
      <c r="F6321" s="4" t="s">
        <v>9</v>
      </c>
    </row>
    <row r="6322" spans="1:15">
      <c r="A6322" t="n">
        <v>60200</v>
      </c>
      <c r="B6322" s="85" t="n">
        <v>156</v>
      </c>
      <c r="C6322" s="7" t="n">
        <v>65534</v>
      </c>
      <c r="D6322" s="7" t="n">
        <v>0</v>
      </c>
      <c r="E6322" s="7" t="n">
        <v>0</v>
      </c>
      <c r="F6322" s="7" t="n">
        <v>1084227584</v>
      </c>
    </row>
    <row r="6323" spans="1:15">
      <c r="A6323" t="s">
        <v>4</v>
      </c>
      <c r="B6323" s="4" t="s">
        <v>5</v>
      </c>
      <c r="C6323" s="4" t="s">
        <v>13</v>
      </c>
      <c r="D6323" s="4" t="s">
        <v>10</v>
      </c>
      <c r="E6323" s="4" t="s">
        <v>10</v>
      </c>
      <c r="F6323" s="4" t="s">
        <v>10</v>
      </c>
      <c r="G6323" s="4" t="s">
        <v>10</v>
      </c>
      <c r="H6323" s="4" t="s">
        <v>10</v>
      </c>
      <c r="I6323" s="4" t="s">
        <v>6</v>
      </c>
      <c r="J6323" s="4" t="s">
        <v>27</v>
      </c>
      <c r="K6323" s="4" t="s">
        <v>27</v>
      </c>
      <c r="L6323" s="4" t="s">
        <v>27</v>
      </c>
      <c r="M6323" s="4" t="s">
        <v>9</v>
      </c>
      <c r="N6323" s="4" t="s">
        <v>9</v>
      </c>
      <c r="O6323" s="4" t="s">
        <v>27</v>
      </c>
      <c r="P6323" s="4" t="s">
        <v>27</v>
      </c>
      <c r="Q6323" s="4" t="s">
        <v>27</v>
      </c>
      <c r="R6323" s="4" t="s">
        <v>27</v>
      </c>
      <c r="S6323" s="4" t="s">
        <v>13</v>
      </c>
    </row>
    <row r="6324" spans="1:15">
      <c r="A6324" t="n">
        <v>60215</v>
      </c>
      <c r="B6324" s="29" t="n">
        <v>39</v>
      </c>
      <c r="C6324" s="7" t="n">
        <v>12</v>
      </c>
      <c r="D6324" s="7" t="n">
        <v>65533</v>
      </c>
      <c r="E6324" s="7" t="n">
        <v>210</v>
      </c>
      <c r="F6324" s="7" t="n">
        <v>0</v>
      </c>
      <c r="G6324" s="7" t="n">
        <v>65534</v>
      </c>
      <c r="H6324" s="7" t="n">
        <v>259</v>
      </c>
      <c r="I6324" s="7" t="s">
        <v>498</v>
      </c>
      <c r="J6324" s="7" t="n">
        <v>0</v>
      </c>
      <c r="K6324" s="7" t="n">
        <v>0</v>
      </c>
      <c r="L6324" s="7" t="n">
        <v>0</v>
      </c>
      <c r="M6324" s="7" t="n">
        <v>0</v>
      </c>
      <c r="N6324" s="7" t="n">
        <v>0</v>
      </c>
      <c r="O6324" s="7" t="n">
        <v>0</v>
      </c>
      <c r="P6324" s="7" t="n">
        <v>1</v>
      </c>
      <c r="Q6324" s="7" t="n">
        <v>1</v>
      </c>
      <c r="R6324" s="7" t="n">
        <v>1</v>
      </c>
      <c r="S6324" s="7" t="n">
        <v>105</v>
      </c>
    </row>
    <row r="6325" spans="1:15">
      <c r="A6325" t="s">
        <v>4</v>
      </c>
      <c r="B6325" s="4" t="s">
        <v>5</v>
      </c>
      <c r="C6325" s="4" t="s">
        <v>13</v>
      </c>
      <c r="D6325" s="4" t="s">
        <v>10</v>
      </c>
      <c r="E6325" s="4" t="s">
        <v>10</v>
      </c>
      <c r="F6325" s="4" t="s">
        <v>10</v>
      </c>
      <c r="G6325" s="4" t="s">
        <v>10</v>
      </c>
      <c r="H6325" s="4" t="s">
        <v>10</v>
      </c>
      <c r="I6325" s="4" t="s">
        <v>6</v>
      </c>
      <c r="J6325" s="4" t="s">
        <v>27</v>
      </c>
      <c r="K6325" s="4" t="s">
        <v>27</v>
      </c>
      <c r="L6325" s="4" t="s">
        <v>27</v>
      </c>
      <c r="M6325" s="4" t="s">
        <v>9</v>
      </c>
      <c r="N6325" s="4" t="s">
        <v>9</v>
      </c>
      <c r="O6325" s="4" t="s">
        <v>27</v>
      </c>
      <c r="P6325" s="4" t="s">
        <v>27</v>
      </c>
      <c r="Q6325" s="4" t="s">
        <v>27</v>
      </c>
      <c r="R6325" s="4" t="s">
        <v>27</v>
      </c>
      <c r="S6325" s="4" t="s">
        <v>13</v>
      </c>
    </row>
    <row r="6326" spans="1:15">
      <c r="A6326" t="n">
        <v>60274</v>
      </c>
      <c r="B6326" s="29" t="n">
        <v>39</v>
      </c>
      <c r="C6326" s="7" t="n">
        <v>12</v>
      </c>
      <c r="D6326" s="7" t="n">
        <v>65533</v>
      </c>
      <c r="E6326" s="7" t="n">
        <v>210</v>
      </c>
      <c r="F6326" s="7" t="n">
        <v>0</v>
      </c>
      <c r="G6326" s="7" t="n">
        <v>65534</v>
      </c>
      <c r="H6326" s="7" t="n">
        <v>259</v>
      </c>
      <c r="I6326" s="7" t="s">
        <v>499</v>
      </c>
      <c r="J6326" s="7" t="n">
        <v>0</v>
      </c>
      <c r="K6326" s="7" t="n">
        <v>0</v>
      </c>
      <c r="L6326" s="7" t="n">
        <v>0</v>
      </c>
      <c r="M6326" s="7" t="n">
        <v>0</v>
      </c>
      <c r="N6326" s="7" t="n">
        <v>0</v>
      </c>
      <c r="O6326" s="7" t="n">
        <v>0</v>
      </c>
      <c r="P6326" s="7" t="n">
        <v>1</v>
      </c>
      <c r="Q6326" s="7" t="n">
        <v>1</v>
      </c>
      <c r="R6326" s="7" t="n">
        <v>1</v>
      </c>
      <c r="S6326" s="7" t="n">
        <v>106</v>
      </c>
    </row>
    <row r="6327" spans="1:15">
      <c r="A6327" t="s">
        <v>4</v>
      </c>
      <c r="B6327" s="4" t="s">
        <v>5</v>
      </c>
      <c r="C6327" s="4" t="s">
        <v>10</v>
      </c>
      <c r="D6327" s="4" t="s">
        <v>13</v>
      </c>
      <c r="E6327" s="4" t="s">
        <v>6</v>
      </c>
      <c r="F6327" s="4" t="s">
        <v>27</v>
      </c>
      <c r="G6327" s="4" t="s">
        <v>27</v>
      </c>
      <c r="H6327" s="4" t="s">
        <v>27</v>
      </c>
    </row>
    <row r="6328" spans="1:15">
      <c r="A6328" t="n">
        <v>60333</v>
      </c>
      <c r="B6328" s="64" t="n">
        <v>48</v>
      </c>
      <c r="C6328" s="7" t="n">
        <v>65534</v>
      </c>
      <c r="D6328" s="7" t="n">
        <v>0</v>
      </c>
      <c r="E6328" s="7" t="s">
        <v>436</v>
      </c>
      <c r="F6328" s="7" t="n">
        <v>-1</v>
      </c>
      <c r="G6328" s="7" t="n">
        <v>1</v>
      </c>
      <c r="H6328" s="7" t="n">
        <v>0</v>
      </c>
    </row>
    <row r="6329" spans="1:15">
      <c r="A6329" t="s">
        <v>4</v>
      </c>
      <c r="B6329" s="4" t="s">
        <v>5</v>
      </c>
      <c r="C6329" s="4" t="s">
        <v>10</v>
      </c>
      <c r="D6329" s="4" t="s">
        <v>13</v>
      </c>
    </row>
    <row r="6330" spans="1:15">
      <c r="A6330" t="n">
        <v>60358</v>
      </c>
      <c r="B6330" s="84" t="n">
        <v>96</v>
      </c>
      <c r="C6330" s="7" t="n">
        <v>65534</v>
      </c>
      <c r="D6330" s="7" t="n">
        <v>1</v>
      </c>
    </row>
    <row r="6331" spans="1:15">
      <c r="A6331" t="s">
        <v>4</v>
      </c>
      <c r="B6331" s="4" t="s">
        <v>5</v>
      </c>
      <c r="C6331" s="4" t="s">
        <v>10</v>
      </c>
      <c r="D6331" s="4" t="s">
        <v>13</v>
      </c>
      <c r="E6331" s="4" t="s">
        <v>27</v>
      </c>
      <c r="F6331" s="4" t="s">
        <v>27</v>
      </c>
      <c r="G6331" s="4" t="s">
        <v>27</v>
      </c>
    </row>
    <row r="6332" spans="1:15">
      <c r="A6332" t="n">
        <v>60362</v>
      </c>
      <c r="B6332" s="84" t="n">
        <v>96</v>
      </c>
      <c r="C6332" s="7" t="n">
        <v>65534</v>
      </c>
      <c r="D6332" s="7" t="n">
        <v>2</v>
      </c>
      <c r="E6332" s="7" t="n">
        <v>230.740005493164</v>
      </c>
      <c r="F6332" s="7" t="n">
        <v>0.579999983310699</v>
      </c>
      <c r="G6332" s="7" t="n">
        <v>-16.4500007629395</v>
      </c>
    </row>
    <row r="6333" spans="1:15">
      <c r="A6333" t="s">
        <v>4</v>
      </c>
      <c r="B6333" s="4" t="s">
        <v>5</v>
      </c>
      <c r="C6333" s="4" t="s">
        <v>10</v>
      </c>
      <c r="D6333" s="4" t="s">
        <v>13</v>
      </c>
      <c r="E6333" s="4" t="s">
        <v>27</v>
      </c>
      <c r="F6333" s="4" t="s">
        <v>27</v>
      </c>
      <c r="G6333" s="4" t="s">
        <v>27</v>
      </c>
    </row>
    <row r="6334" spans="1:15">
      <c r="A6334" t="n">
        <v>60378</v>
      </c>
      <c r="B6334" s="84" t="n">
        <v>96</v>
      </c>
      <c r="C6334" s="7" t="n">
        <v>65534</v>
      </c>
      <c r="D6334" s="7" t="n">
        <v>2</v>
      </c>
      <c r="E6334" s="7" t="n">
        <v>182.179992675781</v>
      </c>
      <c r="F6334" s="7" t="n">
        <v>-1.25</v>
      </c>
      <c r="G6334" s="7" t="n">
        <v>-20</v>
      </c>
    </row>
    <row r="6335" spans="1:15">
      <c r="A6335" t="s">
        <v>4</v>
      </c>
      <c r="B6335" s="4" t="s">
        <v>5</v>
      </c>
      <c r="C6335" s="4" t="s">
        <v>10</v>
      </c>
      <c r="D6335" s="4" t="s">
        <v>13</v>
      </c>
      <c r="E6335" s="4" t="s">
        <v>9</v>
      </c>
      <c r="F6335" s="4" t="s">
        <v>13</v>
      </c>
      <c r="G6335" s="4" t="s">
        <v>10</v>
      </c>
    </row>
    <row r="6336" spans="1:15">
      <c r="A6336" t="n">
        <v>60394</v>
      </c>
      <c r="B6336" s="84" t="n">
        <v>96</v>
      </c>
      <c r="C6336" s="7" t="n">
        <v>65534</v>
      </c>
      <c r="D6336" s="7" t="n">
        <v>0</v>
      </c>
      <c r="E6336" s="7" t="n">
        <v>1099431936</v>
      </c>
      <c r="F6336" s="7" t="n">
        <v>0</v>
      </c>
      <c r="G6336" s="7" t="n">
        <v>0</v>
      </c>
    </row>
    <row r="6337" spans="1:19">
      <c r="A6337" t="s">
        <v>4</v>
      </c>
      <c r="B6337" s="4" t="s">
        <v>5</v>
      </c>
      <c r="C6337" s="4" t="s">
        <v>10</v>
      </c>
      <c r="D6337" s="4" t="s">
        <v>13</v>
      </c>
    </row>
    <row r="6338" spans="1:19">
      <c r="A6338" t="n">
        <v>60405</v>
      </c>
      <c r="B6338" s="81" t="n">
        <v>56</v>
      </c>
      <c r="C6338" s="7" t="n">
        <v>65534</v>
      </c>
      <c r="D6338" s="7" t="n">
        <v>0</v>
      </c>
    </row>
    <row r="6339" spans="1:19">
      <c r="A6339" t="s">
        <v>4</v>
      </c>
      <c r="B6339" s="4" t="s">
        <v>5</v>
      </c>
      <c r="C6339" s="4" t="s">
        <v>13</v>
      </c>
      <c r="D6339" s="4" t="s">
        <v>10</v>
      </c>
      <c r="E6339" s="4" t="s">
        <v>27</v>
      </c>
      <c r="F6339" s="4" t="s">
        <v>10</v>
      </c>
      <c r="G6339" s="4" t="s">
        <v>9</v>
      </c>
      <c r="H6339" s="4" t="s">
        <v>9</v>
      </c>
      <c r="I6339" s="4" t="s">
        <v>10</v>
      </c>
      <c r="J6339" s="4" t="s">
        <v>10</v>
      </c>
      <c r="K6339" s="4" t="s">
        <v>9</v>
      </c>
      <c r="L6339" s="4" t="s">
        <v>9</v>
      </c>
      <c r="M6339" s="4" t="s">
        <v>9</v>
      </c>
      <c r="N6339" s="4" t="s">
        <v>9</v>
      </c>
      <c r="O6339" s="4" t="s">
        <v>6</v>
      </c>
    </row>
    <row r="6340" spans="1:19">
      <c r="A6340" t="n">
        <v>60409</v>
      </c>
      <c r="B6340" s="17" t="n">
        <v>50</v>
      </c>
      <c r="C6340" s="7" t="n">
        <v>0</v>
      </c>
      <c r="D6340" s="7" t="n">
        <v>2119</v>
      </c>
      <c r="E6340" s="7" t="n">
        <v>1</v>
      </c>
      <c r="F6340" s="7" t="n">
        <v>0</v>
      </c>
      <c r="G6340" s="7" t="n">
        <v>0</v>
      </c>
      <c r="H6340" s="7" t="n">
        <v>-1069547520</v>
      </c>
      <c r="I6340" s="7" t="n">
        <v>1</v>
      </c>
      <c r="J6340" s="7" t="n">
        <v>65534</v>
      </c>
      <c r="K6340" s="7" t="n">
        <v>0</v>
      </c>
      <c r="L6340" s="7" t="n">
        <v>0</v>
      </c>
      <c r="M6340" s="7" t="n">
        <v>0</v>
      </c>
      <c r="N6340" s="7" t="n">
        <v>1112014848</v>
      </c>
      <c r="O6340" s="7" t="s">
        <v>21</v>
      </c>
    </row>
    <row r="6341" spans="1:19">
      <c r="A6341" t="s">
        <v>4</v>
      </c>
      <c r="B6341" s="4" t="s">
        <v>5</v>
      </c>
      <c r="C6341" s="4" t="s">
        <v>13</v>
      </c>
      <c r="D6341" s="4" t="s">
        <v>10</v>
      </c>
      <c r="E6341" s="4" t="s">
        <v>9</v>
      </c>
      <c r="F6341" s="4" t="s">
        <v>10</v>
      </c>
    </row>
    <row r="6342" spans="1:19">
      <c r="A6342" t="n">
        <v>60448</v>
      </c>
      <c r="B6342" s="17" t="n">
        <v>50</v>
      </c>
      <c r="C6342" s="7" t="n">
        <v>3</v>
      </c>
      <c r="D6342" s="7" t="n">
        <v>15110</v>
      </c>
      <c r="E6342" s="7" t="n">
        <v>1060320051</v>
      </c>
      <c r="F6342" s="7" t="n">
        <v>100</v>
      </c>
    </row>
    <row r="6343" spans="1:19">
      <c r="A6343" t="s">
        <v>4</v>
      </c>
      <c r="B6343" s="4" t="s">
        <v>5</v>
      </c>
      <c r="C6343" s="4" t="s">
        <v>13</v>
      </c>
      <c r="D6343" s="4" t="s">
        <v>10</v>
      </c>
      <c r="E6343" s="4" t="s">
        <v>13</v>
      </c>
    </row>
    <row r="6344" spans="1:19">
      <c r="A6344" t="n">
        <v>60458</v>
      </c>
      <c r="B6344" s="29" t="n">
        <v>39</v>
      </c>
      <c r="C6344" s="7" t="n">
        <v>13</v>
      </c>
      <c r="D6344" s="7" t="n">
        <v>65534</v>
      </c>
      <c r="E6344" s="7" t="n">
        <v>105</v>
      </c>
    </row>
    <row r="6345" spans="1:19">
      <c r="A6345" t="s">
        <v>4</v>
      </c>
      <c r="B6345" s="4" t="s">
        <v>5</v>
      </c>
      <c r="C6345" s="4" t="s">
        <v>13</v>
      </c>
      <c r="D6345" s="4" t="s">
        <v>10</v>
      </c>
      <c r="E6345" s="4" t="s">
        <v>13</v>
      </c>
    </row>
    <row r="6346" spans="1:19">
      <c r="A6346" t="n">
        <v>60463</v>
      </c>
      <c r="B6346" s="29" t="n">
        <v>39</v>
      </c>
      <c r="C6346" s="7" t="n">
        <v>13</v>
      </c>
      <c r="D6346" s="7" t="n">
        <v>65534</v>
      </c>
      <c r="E6346" s="7" t="n">
        <v>106</v>
      </c>
    </row>
    <row r="6347" spans="1:19">
      <c r="A6347" t="s">
        <v>4</v>
      </c>
      <c r="B6347" s="4" t="s">
        <v>5</v>
      </c>
      <c r="C6347" s="4" t="s">
        <v>10</v>
      </c>
      <c r="D6347" s="4" t="s">
        <v>13</v>
      </c>
      <c r="E6347" s="4" t="s">
        <v>6</v>
      </c>
      <c r="F6347" s="4" t="s">
        <v>27</v>
      </c>
      <c r="G6347" s="4" t="s">
        <v>27</v>
      </c>
      <c r="H6347" s="4" t="s">
        <v>27</v>
      </c>
    </row>
    <row r="6348" spans="1:19">
      <c r="A6348" t="n">
        <v>60468</v>
      </c>
      <c r="B6348" s="64" t="n">
        <v>48</v>
      </c>
      <c r="C6348" s="7" t="n">
        <v>65534</v>
      </c>
      <c r="D6348" s="7" t="n">
        <v>0</v>
      </c>
      <c r="E6348" s="7" t="s">
        <v>440</v>
      </c>
      <c r="F6348" s="7" t="n">
        <v>-1</v>
      </c>
      <c r="G6348" s="7" t="n">
        <v>1</v>
      </c>
      <c r="H6348" s="7" t="n">
        <v>0</v>
      </c>
    </row>
    <row r="6349" spans="1:19">
      <c r="A6349" t="s">
        <v>4</v>
      </c>
      <c r="B6349" s="4" t="s">
        <v>5</v>
      </c>
    </row>
    <row r="6350" spans="1:19">
      <c r="A6350" t="n">
        <v>60497</v>
      </c>
      <c r="B6350" s="5" t="n">
        <v>1</v>
      </c>
    </row>
    <row r="6351" spans="1:19" s="3" customFormat="1" customHeight="0">
      <c r="A6351" s="3" t="s">
        <v>2</v>
      </c>
      <c r="B6351" s="3" t="s">
        <v>582</v>
      </c>
    </row>
    <row r="6352" spans="1:19">
      <c r="A6352" t="s">
        <v>4</v>
      </c>
      <c r="B6352" s="4" t="s">
        <v>5</v>
      </c>
      <c r="C6352" s="4" t="s">
        <v>10</v>
      </c>
      <c r="D6352" s="4" t="s">
        <v>9</v>
      </c>
      <c r="E6352" s="4" t="s">
        <v>9</v>
      </c>
      <c r="F6352" s="4" t="s">
        <v>9</v>
      </c>
    </row>
    <row r="6353" spans="1:15">
      <c r="A6353" t="n">
        <v>60500</v>
      </c>
      <c r="B6353" s="85" t="n">
        <v>156</v>
      </c>
      <c r="C6353" s="7" t="n">
        <v>65534</v>
      </c>
      <c r="D6353" s="7" t="n">
        <v>0</v>
      </c>
      <c r="E6353" s="7" t="n">
        <v>0</v>
      </c>
      <c r="F6353" s="7" t="n">
        <v>1084227584</v>
      </c>
    </row>
    <row r="6354" spans="1:15">
      <c r="A6354" t="s">
        <v>4</v>
      </c>
      <c r="B6354" s="4" t="s">
        <v>5</v>
      </c>
      <c r="C6354" s="4" t="s">
        <v>13</v>
      </c>
      <c r="D6354" s="4" t="s">
        <v>10</v>
      </c>
      <c r="E6354" s="4" t="s">
        <v>10</v>
      </c>
      <c r="F6354" s="4" t="s">
        <v>10</v>
      </c>
      <c r="G6354" s="4" t="s">
        <v>10</v>
      </c>
      <c r="H6354" s="4" t="s">
        <v>10</v>
      </c>
      <c r="I6354" s="4" t="s">
        <v>6</v>
      </c>
      <c r="J6354" s="4" t="s">
        <v>27</v>
      </c>
      <c r="K6354" s="4" t="s">
        <v>27</v>
      </c>
      <c r="L6354" s="4" t="s">
        <v>27</v>
      </c>
      <c r="M6354" s="4" t="s">
        <v>9</v>
      </c>
      <c r="N6354" s="4" t="s">
        <v>9</v>
      </c>
      <c r="O6354" s="4" t="s">
        <v>27</v>
      </c>
      <c r="P6354" s="4" t="s">
        <v>27</v>
      </c>
      <c r="Q6354" s="4" t="s">
        <v>27</v>
      </c>
      <c r="R6354" s="4" t="s">
        <v>27</v>
      </c>
      <c r="S6354" s="4" t="s">
        <v>13</v>
      </c>
    </row>
    <row r="6355" spans="1:15">
      <c r="A6355" t="n">
        <v>60515</v>
      </c>
      <c r="B6355" s="29" t="n">
        <v>39</v>
      </c>
      <c r="C6355" s="7" t="n">
        <v>12</v>
      </c>
      <c r="D6355" s="7" t="n">
        <v>65533</v>
      </c>
      <c r="E6355" s="7" t="n">
        <v>210</v>
      </c>
      <c r="F6355" s="7" t="n">
        <v>0</v>
      </c>
      <c r="G6355" s="7" t="n">
        <v>65534</v>
      </c>
      <c r="H6355" s="7" t="n">
        <v>259</v>
      </c>
      <c r="I6355" s="7" t="s">
        <v>498</v>
      </c>
      <c r="J6355" s="7" t="n">
        <v>0</v>
      </c>
      <c r="K6355" s="7" t="n">
        <v>0</v>
      </c>
      <c r="L6355" s="7" t="n">
        <v>0</v>
      </c>
      <c r="M6355" s="7" t="n">
        <v>0</v>
      </c>
      <c r="N6355" s="7" t="n">
        <v>0</v>
      </c>
      <c r="O6355" s="7" t="n">
        <v>0</v>
      </c>
      <c r="P6355" s="7" t="n">
        <v>1</v>
      </c>
      <c r="Q6355" s="7" t="n">
        <v>1</v>
      </c>
      <c r="R6355" s="7" t="n">
        <v>1</v>
      </c>
      <c r="S6355" s="7" t="n">
        <v>107</v>
      </c>
    </row>
    <row r="6356" spans="1:15">
      <c r="A6356" t="s">
        <v>4</v>
      </c>
      <c r="B6356" s="4" t="s">
        <v>5</v>
      </c>
      <c r="C6356" s="4" t="s">
        <v>13</v>
      </c>
      <c r="D6356" s="4" t="s">
        <v>10</v>
      </c>
      <c r="E6356" s="4" t="s">
        <v>10</v>
      </c>
      <c r="F6356" s="4" t="s">
        <v>10</v>
      </c>
      <c r="G6356" s="4" t="s">
        <v>10</v>
      </c>
      <c r="H6356" s="4" t="s">
        <v>10</v>
      </c>
      <c r="I6356" s="4" t="s">
        <v>6</v>
      </c>
      <c r="J6356" s="4" t="s">
        <v>27</v>
      </c>
      <c r="K6356" s="4" t="s">
        <v>27</v>
      </c>
      <c r="L6356" s="4" t="s">
        <v>27</v>
      </c>
      <c r="M6356" s="4" t="s">
        <v>9</v>
      </c>
      <c r="N6356" s="4" t="s">
        <v>9</v>
      </c>
      <c r="O6356" s="4" t="s">
        <v>27</v>
      </c>
      <c r="P6356" s="4" t="s">
        <v>27</v>
      </c>
      <c r="Q6356" s="4" t="s">
        <v>27</v>
      </c>
      <c r="R6356" s="4" t="s">
        <v>27</v>
      </c>
      <c r="S6356" s="4" t="s">
        <v>13</v>
      </c>
    </row>
    <row r="6357" spans="1:15">
      <c r="A6357" t="n">
        <v>60574</v>
      </c>
      <c r="B6357" s="29" t="n">
        <v>39</v>
      </c>
      <c r="C6357" s="7" t="n">
        <v>12</v>
      </c>
      <c r="D6357" s="7" t="n">
        <v>65533</v>
      </c>
      <c r="E6357" s="7" t="n">
        <v>210</v>
      </c>
      <c r="F6357" s="7" t="n">
        <v>0</v>
      </c>
      <c r="G6357" s="7" t="n">
        <v>65534</v>
      </c>
      <c r="H6357" s="7" t="n">
        <v>259</v>
      </c>
      <c r="I6357" s="7" t="s">
        <v>499</v>
      </c>
      <c r="J6357" s="7" t="n">
        <v>0</v>
      </c>
      <c r="K6357" s="7" t="n">
        <v>0</v>
      </c>
      <c r="L6357" s="7" t="n">
        <v>0</v>
      </c>
      <c r="M6357" s="7" t="n">
        <v>0</v>
      </c>
      <c r="N6357" s="7" t="n">
        <v>0</v>
      </c>
      <c r="O6357" s="7" t="n">
        <v>0</v>
      </c>
      <c r="P6357" s="7" t="n">
        <v>1</v>
      </c>
      <c r="Q6357" s="7" t="n">
        <v>1</v>
      </c>
      <c r="R6357" s="7" t="n">
        <v>1</v>
      </c>
      <c r="S6357" s="7" t="n">
        <v>108</v>
      </c>
    </row>
    <row r="6358" spans="1:15">
      <c r="A6358" t="s">
        <v>4</v>
      </c>
      <c r="B6358" s="4" t="s">
        <v>5</v>
      </c>
      <c r="C6358" s="4" t="s">
        <v>10</v>
      </c>
      <c r="D6358" s="4" t="s">
        <v>13</v>
      </c>
      <c r="E6358" s="4" t="s">
        <v>6</v>
      </c>
      <c r="F6358" s="4" t="s">
        <v>27</v>
      </c>
      <c r="G6358" s="4" t="s">
        <v>27</v>
      </c>
      <c r="H6358" s="4" t="s">
        <v>27</v>
      </c>
    </row>
    <row r="6359" spans="1:15">
      <c r="A6359" t="n">
        <v>60633</v>
      </c>
      <c r="B6359" s="64" t="n">
        <v>48</v>
      </c>
      <c r="C6359" s="7" t="n">
        <v>65534</v>
      </c>
      <c r="D6359" s="7" t="n">
        <v>0</v>
      </c>
      <c r="E6359" s="7" t="s">
        <v>436</v>
      </c>
      <c r="F6359" s="7" t="n">
        <v>-1</v>
      </c>
      <c r="G6359" s="7" t="n">
        <v>1</v>
      </c>
      <c r="H6359" s="7" t="n">
        <v>0</v>
      </c>
    </row>
    <row r="6360" spans="1:15">
      <c r="A6360" t="s">
        <v>4</v>
      </c>
      <c r="B6360" s="4" t="s">
        <v>5</v>
      </c>
      <c r="C6360" s="4" t="s">
        <v>10</v>
      </c>
      <c r="D6360" s="4" t="s">
        <v>13</v>
      </c>
    </row>
    <row r="6361" spans="1:15">
      <c r="A6361" t="n">
        <v>60658</v>
      </c>
      <c r="B6361" s="84" t="n">
        <v>96</v>
      </c>
      <c r="C6361" s="7" t="n">
        <v>65534</v>
      </c>
      <c r="D6361" s="7" t="n">
        <v>1</v>
      </c>
    </row>
    <row r="6362" spans="1:15">
      <c r="A6362" t="s">
        <v>4</v>
      </c>
      <c r="B6362" s="4" t="s">
        <v>5</v>
      </c>
      <c r="C6362" s="4" t="s">
        <v>10</v>
      </c>
      <c r="D6362" s="4" t="s">
        <v>13</v>
      </c>
      <c r="E6362" s="4" t="s">
        <v>27</v>
      </c>
      <c r="F6362" s="4" t="s">
        <v>27</v>
      </c>
      <c r="G6362" s="4" t="s">
        <v>27</v>
      </c>
    </row>
    <row r="6363" spans="1:15">
      <c r="A6363" t="n">
        <v>60662</v>
      </c>
      <c r="B6363" s="84" t="n">
        <v>96</v>
      </c>
      <c r="C6363" s="7" t="n">
        <v>65534</v>
      </c>
      <c r="D6363" s="7" t="n">
        <v>2</v>
      </c>
      <c r="E6363" s="7" t="n">
        <v>292.019989013672</v>
      </c>
      <c r="F6363" s="7" t="n">
        <v>2.60999989509583</v>
      </c>
      <c r="G6363" s="7" t="n">
        <v>17.3099994659424</v>
      </c>
    </row>
    <row r="6364" spans="1:15">
      <c r="A6364" t="s">
        <v>4</v>
      </c>
      <c r="B6364" s="4" t="s">
        <v>5</v>
      </c>
      <c r="C6364" s="4" t="s">
        <v>10</v>
      </c>
      <c r="D6364" s="4" t="s">
        <v>13</v>
      </c>
      <c r="E6364" s="4" t="s">
        <v>27</v>
      </c>
      <c r="F6364" s="4" t="s">
        <v>27</v>
      </c>
      <c r="G6364" s="4" t="s">
        <v>27</v>
      </c>
    </row>
    <row r="6365" spans="1:15">
      <c r="A6365" t="n">
        <v>60678</v>
      </c>
      <c r="B6365" s="84" t="n">
        <v>96</v>
      </c>
      <c r="C6365" s="7" t="n">
        <v>65534</v>
      </c>
      <c r="D6365" s="7" t="n">
        <v>2</v>
      </c>
      <c r="E6365" s="7" t="n">
        <v>286.179992675781</v>
      </c>
      <c r="F6365" s="7" t="n">
        <v>2.05999994277954</v>
      </c>
      <c r="G6365" s="7" t="n">
        <v>2.33999991416931</v>
      </c>
    </row>
    <row r="6366" spans="1:15">
      <c r="A6366" t="s">
        <v>4</v>
      </c>
      <c r="B6366" s="4" t="s">
        <v>5</v>
      </c>
      <c r="C6366" s="4" t="s">
        <v>10</v>
      </c>
      <c r="D6366" s="4" t="s">
        <v>13</v>
      </c>
      <c r="E6366" s="4" t="s">
        <v>27</v>
      </c>
      <c r="F6366" s="4" t="s">
        <v>27</v>
      </c>
      <c r="G6366" s="4" t="s">
        <v>27</v>
      </c>
    </row>
    <row r="6367" spans="1:15">
      <c r="A6367" t="n">
        <v>60694</v>
      </c>
      <c r="B6367" s="84" t="n">
        <v>96</v>
      </c>
      <c r="C6367" s="7" t="n">
        <v>65534</v>
      </c>
      <c r="D6367" s="7" t="n">
        <v>2</v>
      </c>
      <c r="E6367" s="7" t="n">
        <v>254.529998779297</v>
      </c>
      <c r="F6367" s="7" t="n">
        <v>1.10000002384186</v>
      </c>
      <c r="G6367" s="7" t="n">
        <v>-13.5299997329712</v>
      </c>
    </row>
    <row r="6368" spans="1:15">
      <c r="A6368" t="s">
        <v>4</v>
      </c>
      <c r="B6368" s="4" t="s">
        <v>5</v>
      </c>
      <c r="C6368" s="4" t="s">
        <v>10</v>
      </c>
      <c r="D6368" s="4" t="s">
        <v>13</v>
      </c>
      <c r="E6368" s="4" t="s">
        <v>27</v>
      </c>
      <c r="F6368" s="4" t="s">
        <v>27</v>
      </c>
      <c r="G6368" s="4" t="s">
        <v>27</v>
      </c>
    </row>
    <row r="6369" spans="1:19">
      <c r="A6369" t="n">
        <v>60710</v>
      </c>
      <c r="B6369" s="84" t="n">
        <v>96</v>
      </c>
      <c r="C6369" s="7" t="n">
        <v>65534</v>
      </c>
      <c r="D6369" s="7" t="n">
        <v>2</v>
      </c>
      <c r="E6369" s="7" t="n">
        <v>198.479995727539</v>
      </c>
      <c r="F6369" s="7" t="n">
        <v>-0.0599999986588955</v>
      </c>
      <c r="G6369" s="7" t="n">
        <v>-15.5100002288818</v>
      </c>
    </row>
    <row r="6370" spans="1:19">
      <c r="A6370" t="s">
        <v>4</v>
      </c>
      <c r="B6370" s="4" t="s">
        <v>5</v>
      </c>
      <c r="C6370" s="4" t="s">
        <v>10</v>
      </c>
      <c r="D6370" s="4" t="s">
        <v>13</v>
      </c>
      <c r="E6370" s="4" t="s">
        <v>9</v>
      </c>
      <c r="F6370" s="4" t="s">
        <v>13</v>
      </c>
      <c r="G6370" s="4" t="s">
        <v>10</v>
      </c>
    </row>
    <row r="6371" spans="1:19">
      <c r="A6371" t="n">
        <v>60726</v>
      </c>
      <c r="B6371" s="84" t="n">
        <v>96</v>
      </c>
      <c r="C6371" s="7" t="n">
        <v>65534</v>
      </c>
      <c r="D6371" s="7" t="n">
        <v>0</v>
      </c>
      <c r="E6371" s="7" t="n">
        <v>1099431936</v>
      </c>
      <c r="F6371" s="7" t="n">
        <v>0</v>
      </c>
      <c r="G6371" s="7" t="n">
        <v>0</v>
      </c>
    </row>
    <row r="6372" spans="1:19">
      <c r="A6372" t="s">
        <v>4</v>
      </c>
      <c r="B6372" s="4" t="s">
        <v>5</v>
      </c>
      <c r="C6372" s="4" t="s">
        <v>10</v>
      </c>
      <c r="D6372" s="4" t="s">
        <v>13</v>
      </c>
    </row>
    <row r="6373" spans="1:19">
      <c r="A6373" t="n">
        <v>60737</v>
      </c>
      <c r="B6373" s="81" t="n">
        <v>56</v>
      </c>
      <c r="C6373" s="7" t="n">
        <v>65534</v>
      </c>
      <c r="D6373" s="7" t="n">
        <v>0</v>
      </c>
    </row>
    <row r="6374" spans="1:19">
      <c r="A6374" t="s">
        <v>4</v>
      </c>
      <c r="B6374" s="4" t="s">
        <v>5</v>
      </c>
      <c r="C6374" s="4" t="s">
        <v>13</v>
      </c>
      <c r="D6374" s="4" t="s">
        <v>10</v>
      </c>
      <c r="E6374" s="4" t="s">
        <v>27</v>
      </c>
      <c r="F6374" s="4" t="s">
        <v>10</v>
      </c>
      <c r="G6374" s="4" t="s">
        <v>9</v>
      </c>
      <c r="H6374" s="4" t="s">
        <v>9</v>
      </c>
      <c r="I6374" s="4" t="s">
        <v>10</v>
      </c>
      <c r="J6374" s="4" t="s">
        <v>10</v>
      </c>
      <c r="K6374" s="4" t="s">
        <v>9</v>
      </c>
      <c r="L6374" s="4" t="s">
        <v>9</v>
      </c>
      <c r="M6374" s="4" t="s">
        <v>9</v>
      </c>
      <c r="N6374" s="4" t="s">
        <v>9</v>
      </c>
      <c r="O6374" s="4" t="s">
        <v>6</v>
      </c>
    </row>
    <row r="6375" spans="1:19">
      <c r="A6375" t="n">
        <v>60741</v>
      </c>
      <c r="B6375" s="17" t="n">
        <v>50</v>
      </c>
      <c r="C6375" s="7" t="n">
        <v>0</v>
      </c>
      <c r="D6375" s="7" t="n">
        <v>2119</v>
      </c>
      <c r="E6375" s="7" t="n">
        <v>1</v>
      </c>
      <c r="F6375" s="7" t="n">
        <v>0</v>
      </c>
      <c r="G6375" s="7" t="n">
        <v>0</v>
      </c>
      <c r="H6375" s="7" t="n">
        <v>-1069547520</v>
      </c>
      <c r="I6375" s="7" t="n">
        <v>1</v>
      </c>
      <c r="J6375" s="7" t="n">
        <v>65534</v>
      </c>
      <c r="K6375" s="7" t="n">
        <v>0</v>
      </c>
      <c r="L6375" s="7" t="n">
        <v>0</v>
      </c>
      <c r="M6375" s="7" t="n">
        <v>0</v>
      </c>
      <c r="N6375" s="7" t="n">
        <v>1112014848</v>
      </c>
      <c r="O6375" s="7" t="s">
        <v>21</v>
      </c>
    </row>
    <row r="6376" spans="1:19">
      <c r="A6376" t="s">
        <v>4</v>
      </c>
      <c r="B6376" s="4" t="s">
        <v>5</v>
      </c>
      <c r="C6376" s="4" t="s">
        <v>13</v>
      </c>
      <c r="D6376" s="4" t="s">
        <v>10</v>
      </c>
      <c r="E6376" s="4" t="s">
        <v>9</v>
      </c>
      <c r="F6376" s="4" t="s">
        <v>10</v>
      </c>
    </row>
    <row r="6377" spans="1:19">
      <c r="A6377" t="n">
        <v>60780</v>
      </c>
      <c r="B6377" s="17" t="n">
        <v>50</v>
      </c>
      <c r="C6377" s="7" t="n">
        <v>3</v>
      </c>
      <c r="D6377" s="7" t="n">
        <v>15110</v>
      </c>
      <c r="E6377" s="7" t="n">
        <v>1056964608</v>
      </c>
      <c r="F6377" s="7" t="n">
        <v>100</v>
      </c>
    </row>
    <row r="6378" spans="1:19">
      <c r="A6378" t="s">
        <v>4</v>
      </c>
      <c r="B6378" s="4" t="s">
        <v>5</v>
      </c>
      <c r="C6378" s="4" t="s">
        <v>13</v>
      </c>
      <c r="D6378" s="4" t="s">
        <v>10</v>
      </c>
      <c r="E6378" s="4" t="s">
        <v>13</v>
      </c>
    </row>
    <row r="6379" spans="1:19">
      <c r="A6379" t="n">
        <v>60790</v>
      </c>
      <c r="B6379" s="29" t="n">
        <v>39</v>
      </c>
      <c r="C6379" s="7" t="n">
        <v>13</v>
      </c>
      <c r="D6379" s="7" t="n">
        <v>65534</v>
      </c>
      <c r="E6379" s="7" t="n">
        <v>107</v>
      </c>
    </row>
    <row r="6380" spans="1:19">
      <c r="A6380" t="s">
        <v>4</v>
      </c>
      <c r="B6380" s="4" t="s">
        <v>5</v>
      </c>
      <c r="C6380" s="4" t="s">
        <v>13</v>
      </c>
      <c r="D6380" s="4" t="s">
        <v>10</v>
      </c>
      <c r="E6380" s="4" t="s">
        <v>13</v>
      </c>
    </row>
    <row r="6381" spans="1:19">
      <c r="A6381" t="n">
        <v>60795</v>
      </c>
      <c r="B6381" s="29" t="n">
        <v>39</v>
      </c>
      <c r="C6381" s="7" t="n">
        <v>13</v>
      </c>
      <c r="D6381" s="7" t="n">
        <v>65534</v>
      </c>
      <c r="E6381" s="7" t="n">
        <v>108</v>
      </c>
    </row>
    <row r="6382" spans="1:19">
      <c r="A6382" t="s">
        <v>4</v>
      </c>
      <c r="B6382" s="4" t="s">
        <v>5</v>
      </c>
      <c r="C6382" s="4" t="s">
        <v>10</v>
      </c>
      <c r="D6382" s="4" t="s">
        <v>13</v>
      </c>
      <c r="E6382" s="4" t="s">
        <v>6</v>
      </c>
      <c r="F6382" s="4" t="s">
        <v>27</v>
      </c>
      <c r="G6382" s="4" t="s">
        <v>27</v>
      </c>
      <c r="H6382" s="4" t="s">
        <v>27</v>
      </c>
    </row>
    <row r="6383" spans="1:19">
      <c r="A6383" t="n">
        <v>60800</v>
      </c>
      <c r="B6383" s="64" t="n">
        <v>48</v>
      </c>
      <c r="C6383" s="7" t="n">
        <v>65534</v>
      </c>
      <c r="D6383" s="7" t="n">
        <v>0</v>
      </c>
      <c r="E6383" s="7" t="s">
        <v>440</v>
      </c>
      <c r="F6383" s="7" t="n">
        <v>-1</v>
      </c>
      <c r="G6383" s="7" t="n">
        <v>1</v>
      </c>
      <c r="H6383" s="7" t="n">
        <v>0</v>
      </c>
    </row>
    <row r="6384" spans="1:19">
      <c r="A6384" t="s">
        <v>4</v>
      </c>
      <c r="B6384" s="4" t="s">
        <v>5</v>
      </c>
    </row>
    <row r="6385" spans="1:15">
      <c r="A6385" t="n">
        <v>60829</v>
      </c>
      <c r="B6385" s="5" t="n">
        <v>1</v>
      </c>
    </row>
    <row r="6386" spans="1:15" s="3" customFormat="1" customHeight="0">
      <c r="A6386" s="3" t="s">
        <v>2</v>
      </c>
      <c r="B6386" s="3" t="s">
        <v>583</v>
      </c>
    </row>
    <row r="6387" spans="1:15">
      <c r="A6387" t="s">
        <v>4</v>
      </c>
      <c r="B6387" s="4" t="s">
        <v>5</v>
      </c>
      <c r="C6387" s="4" t="s">
        <v>10</v>
      </c>
      <c r="D6387" s="4" t="s">
        <v>9</v>
      </c>
      <c r="E6387" s="4" t="s">
        <v>9</v>
      </c>
      <c r="F6387" s="4" t="s">
        <v>9</v>
      </c>
    </row>
    <row r="6388" spans="1:15">
      <c r="A6388" t="n">
        <v>60832</v>
      </c>
      <c r="B6388" s="85" t="n">
        <v>156</v>
      </c>
      <c r="C6388" s="7" t="n">
        <v>65534</v>
      </c>
      <c r="D6388" s="7" t="n">
        <v>0</v>
      </c>
      <c r="E6388" s="7" t="n">
        <v>0</v>
      </c>
      <c r="F6388" s="7" t="n">
        <v>1084227584</v>
      </c>
    </row>
    <row r="6389" spans="1:15">
      <c r="A6389" t="s">
        <v>4</v>
      </c>
      <c r="B6389" s="4" t="s">
        <v>5</v>
      </c>
      <c r="C6389" s="4" t="s">
        <v>13</v>
      </c>
      <c r="D6389" s="4" t="s">
        <v>10</v>
      </c>
      <c r="E6389" s="4" t="s">
        <v>10</v>
      </c>
      <c r="F6389" s="4" t="s">
        <v>10</v>
      </c>
      <c r="G6389" s="4" t="s">
        <v>10</v>
      </c>
      <c r="H6389" s="4" t="s">
        <v>10</v>
      </c>
      <c r="I6389" s="4" t="s">
        <v>6</v>
      </c>
      <c r="J6389" s="4" t="s">
        <v>27</v>
      </c>
      <c r="K6389" s="4" t="s">
        <v>27</v>
      </c>
      <c r="L6389" s="4" t="s">
        <v>27</v>
      </c>
      <c r="M6389" s="4" t="s">
        <v>9</v>
      </c>
      <c r="N6389" s="4" t="s">
        <v>9</v>
      </c>
      <c r="O6389" s="4" t="s">
        <v>27</v>
      </c>
      <c r="P6389" s="4" t="s">
        <v>27</v>
      </c>
      <c r="Q6389" s="4" t="s">
        <v>27</v>
      </c>
      <c r="R6389" s="4" t="s">
        <v>27</v>
      </c>
      <c r="S6389" s="4" t="s">
        <v>13</v>
      </c>
    </row>
    <row r="6390" spans="1:15">
      <c r="A6390" t="n">
        <v>60847</v>
      </c>
      <c r="B6390" s="29" t="n">
        <v>39</v>
      </c>
      <c r="C6390" s="7" t="n">
        <v>12</v>
      </c>
      <c r="D6390" s="7" t="n">
        <v>65533</v>
      </c>
      <c r="E6390" s="7" t="n">
        <v>210</v>
      </c>
      <c r="F6390" s="7" t="n">
        <v>0</v>
      </c>
      <c r="G6390" s="7" t="n">
        <v>65534</v>
      </c>
      <c r="H6390" s="7" t="n">
        <v>259</v>
      </c>
      <c r="I6390" s="7" t="s">
        <v>498</v>
      </c>
      <c r="J6390" s="7" t="n">
        <v>0</v>
      </c>
      <c r="K6390" s="7" t="n">
        <v>0</v>
      </c>
      <c r="L6390" s="7" t="n">
        <v>0</v>
      </c>
      <c r="M6390" s="7" t="n">
        <v>0</v>
      </c>
      <c r="N6390" s="7" t="n">
        <v>0</v>
      </c>
      <c r="O6390" s="7" t="n">
        <v>0</v>
      </c>
      <c r="P6390" s="7" t="n">
        <v>1</v>
      </c>
      <c r="Q6390" s="7" t="n">
        <v>1</v>
      </c>
      <c r="R6390" s="7" t="n">
        <v>1</v>
      </c>
      <c r="S6390" s="7" t="n">
        <v>109</v>
      </c>
    </row>
    <row r="6391" spans="1:15">
      <c r="A6391" t="s">
        <v>4</v>
      </c>
      <c r="B6391" s="4" t="s">
        <v>5</v>
      </c>
      <c r="C6391" s="4" t="s">
        <v>13</v>
      </c>
      <c r="D6391" s="4" t="s">
        <v>10</v>
      </c>
      <c r="E6391" s="4" t="s">
        <v>10</v>
      </c>
      <c r="F6391" s="4" t="s">
        <v>10</v>
      </c>
      <c r="G6391" s="4" t="s">
        <v>10</v>
      </c>
      <c r="H6391" s="4" t="s">
        <v>10</v>
      </c>
      <c r="I6391" s="4" t="s">
        <v>6</v>
      </c>
      <c r="J6391" s="4" t="s">
        <v>27</v>
      </c>
      <c r="K6391" s="4" t="s">
        <v>27</v>
      </c>
      <c r="L6391" s="4" t="s">
        <v>27</v>
      </c>
      <c r="M6391" s="4" t="s">
        <v>9</v>
      </c>
      <c r="N6391" s="4" t="s">
        <v>9</v>
      </c>
      <c r="O6391" s="4" t="s">
        <v>27</v>
      </c>
      <c r="P6391" s="4" t="s">
        <v>27</v>
      </c>
      <c r="Q6391" s="4" t="s">
        <v>27</v>
      </c>
      <c r="R6391" s="4" t="s">
        <v>27</v>
      </c>
      <c r="S6391" s="4" t="s">
        <v>13</v>
      </c>
    </row>
    <row r="6392" spans="1:15">
      <c r="A6392" t="n">
        <v>60906</v>
      </c>
      <c r="B6392" s="29" t="n">
        <v>39</v>
      </c>
      <c r="C6392" s="7" t="n">
        <v>12</v>
      </c>
      <c r="D6392" s="7" t="n">
        <v>65533</v>
      </c>
      <c r="E6392" s="7" t="n">
        <v>210</v>
      </c>
      <c r="F6392" s="7" t="n">
        <v>0</v>
      </c>
      <c r="G6392" s="7" t="n">
        <v>65534</v>
      </c>
      <c r="H6392" s="7" t="n">
        <v>259</v>
      </c>
      <c r="I6392" s="7" t="s">
        <v>499</v>
      </c>
      <c r="J6392" s="7" t="n">
        <v>0</v>
      </c>
      <c r="K6392" s="7" t="n">
        <v>0</v>
      </c>
      <c r="L6392" s="7" t="n">
        <v>0</v>
      </c>
      <c r="M6392" s="7" t="n">
        <v>0</v>
      </c>
      <c r="N6392" s="7" t="n">
        <v>0</v>
      </c>
      <c r="O6392" s="7" t="n">
        <v>0</v>
      </c>
      <c r="P6392" s="7" t="n">
        <v>1</v>
      </c>
      <c r="Q6392" s="7" t="n">
        <v>1</v>
      </c>
      <c r="R6392" s="7" t="n">
        <v>1</v>
      </c>
      <c r="S6392" s="7" t="n">
        <v>110</v>
      </c>
    </row>
    <row r="6393" spans="1:15">
      <c r="A6393" t="s">
        <v>4</v>
      </c>
      <c r="B6393" s="4" t="s">
        <v>5</v>
      </c>
      <c r="C6393" s="4" t="s">
        <v>10</v>
      </c>
      <c r="D6393" s="4" t="s">
        <v>13</v>
      </c>
      <c r="E6393" s="4" t="s">
        <v>6</v>
      </c>
      <c r="F6393" s="4" t="s">
        <v>27</v>
      </c>
      <c r="G6393" s="4" t="s">
        <v>27</v>
      </c>
      <c r="H6393" s="4" t="s">
        <v>27</v>
      </c>
    </row>
    <row r="6394" spans="1:15">
      <c r="A6394" t="n">
        <v>60965</v>
      </c>
      <c r="B6394" s="64" t="n">
        <v>48</v>
      </c>
      <c r="C6394" s="7" t="n">
        <v>65534</v>
      </c>
      <c r="D6394" s="7" t="n">
        <v>0</v>
      </c>
      <c r="E6394" s="7" t="s">
        <v>436</v>
      </c>
      <c r="F6394" s="7" t="n">
        <v>-1</v>
      </c>
      <c r="G6394" s="7" t="n">
        <v>1</v>
      </c>
      <c r="H6394" s="7" t="n">
        <v>0</v>
      </c>
    </row>
    <row r="6395" spans="1:15">
      <c r="A6395" t="s">
        <v>4</v>
      </c>
      <c r="B6395" s="4" t="s">
        <v>5</v>
      </c>
      <c r="C6395" s="4" t="s">
        <v>10</v>
      </c>
      <c r="D6395" s="4" t="s">
        <v>13</v>
      </c>
    </row>
    <row r="6396" spans="1:15">
      <c r="A6396" t="n">
        <v>60990</v>
      </c>
      <c r="B6396" s="84" t="n">
        <v>96</v>
      </c>
      <c r="C6396" s="7" t="n">
        <v>65534</v>
      </c>
      <c r="D6396" s="7" t="n">
        <v>1</v>
      </c>
    </row>
    <row r="6397" spans="1:15">
      <c r="A6397" t="s">
        <v>4</v>
      </c>
      <c r="B6397" s="4" t="s">
        <v>5</v>
      </c>
      <c r="C6397" s="4" t="s">
        <v>10</v>
      </c>
      <c r="D6397" s="4" t="s">
        <v>13</v>
      </c>
      <c r="E6397" s="4" t="s">
        <v>27</v>
      </c>
      <c r="F6397" s="4" t="s">
        <v>27</v>
      </c>
      <c r="G6397" s="4" t="s">
        <v>27</v>
      </c>
    </row>
    <row r="6398" spans="1:15">
      <c r="A6398" t="n">
        <v>60994</v>
      </c>
      <c r="B6398" s="84" t="n">
        <v>96</v>
      </c>
      <c r="C6398" s="7" t="n">
        <v>65534</v>
      </c>
      <c r="D6398" s="7" t="n">
        <v>2</v>
      </c>
      <c r="E6398" s="7" t="n">
        <v>329.489990234375</v>
      </c>
      <c r="F6398" s="7" t="n">
        <v>5.92999982833862</v>
      </c>
      <c r="G6398" s="7" t="n">
        <v>49.1800003051758</v>
      </c>
    </row>
    <row r="6399" spans="1:15">
      <c r="A6399" t="s">
        <v>4</v>
      </c>
      <c r="B6399" s="4" t="s">
        <v>5</v>
      </c>
      <c r="C6399" s="4" t="s">
        <v>10</v>
      </c>
      <c r="D6399" s="4" t="s">
        <v>13</v>
      </c>
      <c r="E6399" s="4" t="s">
        <v>27</v>
      </c>
      <c r="F6399" s="4" t="s">
        <v>27</v>
      </c>
      <c r="G6399" s="4" t="s">
        <v>27</v>
      </c>
    </row>
    <row r="6400" spans="1:15">
      <c r="A6400" t="n">
        <v>61010</v>
      </c>
      <c r="B6400" s="84" t="n">
        <v>96</v>
      </c>
      <c r="C6400" s="7" t="n">
        <v>65534</v>
      </c>
      <c r="D6400" s="7" t="n">
        <v>2</v>
      </c>
      <c r="E6400" s="7" t="n">
        <v>312.839996337891</v>
      </c>
      <c r="F6400" s="7" t="n">
        <v>3.71000003814697</v>
      </c>
      <c r="G6400" s="7" t="n">
        <v>32.0400009155273</v>
      </c>
    </row>
    <row r="6401" spans="1:19">
      <c r="A6401" t="s">
        <v>4</v>
      </c>
      <c r="B6401" s="4" t="s">
        <v>5</v>
      </c>
      <c r="C6401" s="4" t="s">
        <v>10</v>
      </c>
      <c r="D6401" s="4" t="s">
        <v>13</v>
      </c>
      <c r="E6401" s="4" t="s">
        <v>27</v>
      </c>
      <c r="F6401" s="4" t="s">
        <v>27</v>
      </c>
      <c r="G6401" s="4" t="s">
        <v>27</v>
      </c>
    </row>
    <row r="6402" spans="1:19">
      <c r="A6402" t="n">
        <v>61026</v>
      </c>
      <c r="B6402" s="84" t="n">
        <v>96</v>
      </c>
      <c r="C6402" s="7" t="n">
        <v>65534</v>
      </c>
      <c r="D6402" s="7" t="n">
        <v>2</v>
      </c>
      <c r="E6402" s="7" t="n">
        <v>277.820007324219</v>
      </c>
      <c r="F6402" s="7" t="n">
        <v>1.69000005722046</v>
      </c>
      <c r="G6402" s="7" t="n">
        <v>-4.80999994277954</v>
      </c>
    </row>
    <row r="6403" spans="1:19">
      <c r="A6403" t="s">
        <v>4</v>
      </c>
      <c r="B6403" s="4" t="s">
        <v>5</v>
      </c>
      <c r="C6403" s="4" t="s">
        <v>10</v>
      </c>
      <c r="D6403" s="4" t="s">
        <v>13</v>
      </c>
      <c r="E6403" s="4" t="s">
        <v>27</v>
      </c>
      <c r="F6403" s="4" t="s">
        <v>27</v>
      </c>
      <c r="G6403" s="4" t="s">
        <v>27</v>
      </c>
    </row>
    <row r="6404" spans="1:19">
      <c r="A6404" t="n">
        <v>61042</v>
      </c>
      <c r="B6404" s="84" t="n">
        <v>96</v>
      </c>
      <c r="C6404" s="7" t="n">
        <v>65534</v>
      </c>
      <c r="D6404" s="7" t="n">
        <v>2</v>
      </c>
      <c r="E6404" s="7" t="n">
        <v>205.660003662109</v>
      </c>
      <c r="F6404" s="7" t="n">
        <v>1.07000005245209</v>
      </c>
      <c r="G6404" s="7" t="n">
        <v>-6.11999988555908</v>
      </c>
    </row>
    <row r="6405" spans="1:19">
      <c r="A6405" t="s">
        <v>4</v>
      </c>
      <c r="B6405" s="4" t="s">
        <v>5</v>
      </c>
      <c r="C6405" s="4" t="s">
        <v>10</v>
      </c>
      <c r="D6405" s="4" t="s">
        <v>13</v>
      </c>
      <c r="E6405" s="4" t="s">
        <v>9</v>
      </c>
      <c r="F6405" s="4" t="s">
        <v>13</v>
      </c>
      <c r="G6405" s="4" t="s">
        <v>10</v>
      </c>
    </row>
    <row r="6406" spans="1:19">
      <c r="A6406" t="n">
        <v>61058</v>
      </c>
      <c r="B6406" s="84" t="n">
        <v>96</v>
      </c>
      <c r="C6406" s="7" t="n">
        <v>65534</v>
      </c>
      <c r="D6406" s="7" t="n">
        <v>0</v>
      </c>
      <c r="E6406" s="7" t="n">
        <v>1099431936</v>
      </c>
      <c r="F6406" s="7" t="n">
        <v>0</v>
      </c>
      <c r="G6406" s="7" t="n">
        <v>0</v>
      </c>
    </row>
    <row r="6407" spans="1:19">
      <c r="A6407" t="s">
        <v>4</v>
      </c>
      <c r="B6407" s="4" t="s">
        <v>5</v>
      </c>
      <c r="C6407" s="4" t="s">
        <v>10</v>
      </c>
      <c r="D6407" s="4" t="s">
        <v>13</v>
      </c>
    </row>
    <row r="6408" spans="1:19">
      <c r="A6408" t="n">
        <v>61069</v>
      </c>
      <c r="B6408" s="81" t="n">
        <v>56</v>
      </c>
      <c r="C6408" s="7" t="n">
        <v>65534</v>
      </c>
      <c r="D6408" s="7" t="n">
        <v>0</v>
      </c>
    </row>
    <row r="6409" spans="1:19">
      <c r="A6409" t="s">
        <v>4</v>
      </c>
      <c r="B6409" s="4" t="s">
        <v>5</v>
      </c>
      <c r="C6409" s="4" t="s">
        <v>13</v>
      </c>
      <c r="D6409" s="4" t="s">
        <v>10</v>
      </c>
      <c r="E6409" s="4" t="s">
        <v>27</v>
      </c>
      <c r="F6409" s="4" t="s">
        <v>10</v>
      </c>
      <c r="G6409" s="4" t="s">
        <v>9</v>
      </c>
      <c r="H6409" s="4" t="s">
        <v>9</v>
      </c>
      <c r="I6409" s="4" t="s">
        <v>10</v>
      </c>
      <c r="J6409" s="4" t="s">
        <v>10</v>
      </c>
      <c r="K6409" s="4" t="s">
        <v>9</v>
      </c>
      <c r="L6409" s="4" t="s">
        <v>9</v>
      </c>
      <c r="M6409" s="4" t="s">
        <v>9</v>
      </c>
      <c r="N6409" s="4" t="s">
        <v>9</v>
      </c>
      <c r="O6409" s="4" t="s">
        <v>6</v>
      </c>
    </row>
    <row r="6410" spans="1:19">
      <c r="A6410" t="n">
        <v>61073</v>
      </c>
      <c r="B6410" s="17" t="n">
        <v>50</v>
      </c>
      <c r="C6410" s="7" t="n">
        <v>0</v>
      </c>
      <c r="D6410" s="7" t="n">
        <v>2119</v>
      </c>
      <c r="E6410" s="7" t="n">
        <v>1</v>
      </c>
      <c r="F6410" s="7" t="n">
        <v>0</v>
      </c>
      <c r="G6410" s="7" t="n">
        <v>0</v>
      </c>
      <c r="H6410" s="7" t="n">
        <v>-1069547520</v>
      </c>
      <c r="I6410" s="7" t="n">
        <v>1</v>
      </c>
      <c r="J6410" s="7" t="n">
        <v>65534</v>
      </c>
      <c r="K6410" s="7" t="n">
        <v>0</v>
      </c>
      <c r="L6410" s="7" t="n">
        <v>0</v>
      </c>
      <c r="M6410" s="7" t="n">
        <v>0</v>
      </c>
      <c r="N6410" s="7" t="n">
        <v>1112014848</v>
      </c>
      <c r="O6410" s="7" t="s">
        <v>21</v>
      </c>
    </row>
    <row r="6411" spans="1:19">
      <c r="A6411" t="s">
        <v>4</v>
      </c>
      <c r="B6411" s="4" t="s">
        <v>5</v>
      </c>
      <c r="C6411" s="4" t="s">
        <v>13</v>
      </c>
      <c r="D6411" s="4" t="s">
        <v>10</v>
      </c>
      <c r="E6411" s="4" t="s">
        <v>9</v>
      </c>
      <c r="F6411" s="4" t="s">
        <v>10</v>
      </c>
    </row>
    <row r="6412" spans="1:19">
      <c r="A6412" t="n">
        <v>61112</v>
      </c>
      <c r="B6412" s="17" t="n">
        <v>50</v>
      </c>
      <c r="C6412" s="7" t="n">
        <v>3</v>
      </c>
      <c r="D6412" s="7" t="n">
        <v>15110</v>
      </c>
      <c r="E6412" s="7" t="n">
        <v>1053609165</v>
      </c>
      <c r="F6412" s="7" t="n">
        <v>100</v>
      </c>
    </row>
    <row r="6413" spans="1:19">
      <c r="A6413" t="s">
        <v>4</v>
      </c>
      <c r="B6413" s="4" t="s">
        <v>5</v>
      </c>
      <c r="C6413" s="4" t="s">
        <v>13</v>
      </c>
      <c r="D6413" s="4" t="s">
        <v>10</v>
      </c>
      <c r="E6413" s="4" t="s">
        <v>13</v>
      </c>
    </row>
    <row r="6414" spans="1:19">
      <c r="A6414" t="n">
        <v>61122</v>
      </c>
      <c r="B6414" s="29" t="n">
        <v>39</v>
      </c>
      <c r="C6414" s="7" t="n">
        <v>13</v>
      </c>
      <c r="D6414" s="7" t="n">
        <v>65534</v>
      </c>
      <c r="E6414" s="7" t="n">
        <v>109</v>
      </c>
    </row>
    <row r="6415" spans="1:19">
      <c r="A6415" t="s">
        <v>4</v>
      </c>
      <c r="B6415" s="4" t="s">
        <v>5</v>
      </c>
      <c r="C6415" s="4" t="s">
        <v>13</v>
      </c>
      <c r="D6415" s="4" t="s">
        <v>10</v>
      </c>
      <c r="E6415" s="4" t="s">
        <v>13</v>
      </c>
    </row>
    <row r="6416" spans="1:19">
      <c r="A6416" t="n">
        <v>61127</v>
      </c>
      <c r="B6416" s="29" t="n">
        <v>39</v>
      </c>
      <c r="C6416" s="7" t="n">
        <v>13</v>
      </c>
      <c r="D6416" s="7" t="n">
        <v>65534</v>
      </c>
      <c r="E6416" s="7" t="n">
        <v>110</v>
      </c>
    </row>
    <row r="6417" spans="1:15">
      <c r="A6417" t="s">
        <v>4</v>
      </c>
      <c r="B6417" s="4" t="s">
        <v>5</v>
      </c>
      <c r="C6417" s="4" t="s">
        <v>10</v>
      </c>
      <c r="D6417" s="4" t="s">
        <v>13</v>
      </c>
      <c r="E6417" s="4" t="s">
        <v>6</v>
      </c>
      <c r="F6417" s="4" t="s">
        <v>27</v>
      </c>
      <c r="G6417" s="4" t="s">
        <v>27</v>
      </c>
      <c r="H6417" s="4" t="s">
        <v>27</v>
      </c>
    </row>
    <row r="6418" spans="1:15">
      <c r="A6418" t="n">
        <v>61132</v>
      </c>
      <c r="B6418" s="64" t="n">
        <v>48</v>
      </c>
      <c r="C6418" s="7" t="n">
        <v>65534</v>
      </c>
      <c r="D6418" s="7" t="n">
        <v>0</v>
      </c>
      <c r="E6418" s="7" t="s">
        <v>437</v>
      </c>
      <c r="F6418" s="7" t="n">
        <v>-1</v>
      </c>
      <c r="G6418" s="7" t="n">
        <v>1</v>
      </c>
      <c r="H6418" s="7" t="n">
        <v>0</v>
      </c>
    </row>
    <row r="6419" spans="1:15">
      <c r="A6419" t="s">
        <v>4</v>
      </c>
      <c r="B6419" s="4" t="s">
        <v>5</v>
      </c>
    </row>
    <row r="6420" spans="1:15">
      <c r="A6420" t="n">
        <v>61159</v>
      </c>
      <c r="B6420" s="5" t="n">
        <v>1</v>
      </c>
    </row>
    <row r="6421" spans="1:15" s="3" customFormat="1" customHeight="0">
      <c r="A6421" s="3" t="s">
        <v>2</v>
      </c>
      <c r="B6421" s="3" t="s">
        <v>584</v>
      </c>
    </row>
    <row r="6422" spans="1:15">
      <c r="A6422" t="s">
        <v>4</v>
      </c>
      <c r="B6422" s="4" t="s">
        <v>5</v>
      </c>
      <c r="C6422" s="4" t="s">
        <v>10</v>
      </c>
      <c r="D6422" s="4" t="s">
        <v>9</v>
      </c>
      <c r="E6422" s="4" t="s">
        <v>9</v>
      </c>
      <c r="F6422" s="4" t="s">
        <v>9</v>
      </c>
    </row>
    <row r="6423" spans="1:15">
      <c r="A6423" t="n">
        <v>61160</v>
      </c>
      <c r="B6423" s="85" t="n">
        <v>156</v>
      </c>
      <c r="C6423" s="7" t="n">
        <v>65534</v>
      </c>
      <c r="D6423" s="7" t="n">
        <v>0</v>
      </c>
      <c r="E6423" s="7" t="n">
        <v>0</v>
      </c>
      <c r="F6423" s="7" t="n">
        <v>1084227584</v>
      </c>
    </row>
    <row r="6424" spans="1:15">
      <c r="A6424" t="s">
        <v>4</v>
      </c>
      <c r="B6424" s="4" t="s">
        <v>5</v>
      </c>
      <c r="C6424" s="4" t="s">
        <v>13</v>
      </c>
      <c r="D6424" s="4" t="s">
        <v>10</v>
      </c>
      <c r="E6424" s="4" t="s">
        <v>10</v>
      </c>
      <c r="F6424" s="4" t="s">
        <v>10</v>
      </c>
      <c r="G6424" s="4" t="s">
        <v>10</v>
      </c>
      <c r="H6424" s="4" t="s">
        <v>10</v>
      </c>
      <c r="I6424" s="4" t="s">
        <v>6</v>
      </c>
      <c r="J6424" s="4" t="s">
        <v>27</v>
      </c>
      <c r="K6424" s="4" t="s">
        <v>27</v>
      </c>
      <c r="L6424" s="4" t="s">
        <v>27</v>
      </c>
      <c r="M6424" s="4" t="s">
        <v>9</v>
      </c>
      <c r="N6424" s="4" t="s">
        <v>9</v>
      </c>
      <c r="O6424" s="4" t="s">
        <v>27</v>
      </c>
      <c r="P6424" s="4" t="s">
        <v>27</v>
      </c>
      <c r="Q6424" s="4" t="s">
        <v>27</v>
      </c>
      <c r="R6424" s="4" t="s">
        <v>27</v>
      </c>
      <c r="S6424" s="4" t="s">
        <v>13</v>
      </c>
    </row>
    <row r="6425" spans="1:15">
      <c r="A6425" t="n">
        <v>61175</v>
      </c>
      <c r="B6425" s="29" t="n">
        <v>39</v>
      </c>
      <c r="C6425" s="7" t="n">
        <v>12</v>
      </c>
      <c r="D6425" s="7" t="n">
        <v>65533</v>
      </c>
      <c r="E6425" s="7" t="n">
        <v>210</v>
      </c>
      <c r="F6425" s="7" t="n">
        <v>0</v>
      </c>
      <c r="G6425" s="7" t="n">
        <v>65534</v>
      </c>
      <c r="H6425" s="7" t="n">
        <v>259</v>
      </c>
      <c r="I6425" s="7" t="s">
        <v>498</v>
      </c>
      <c r="J6425" s="7" t="n">
        <v>0</v>
      </c>
      <c r="K6425" s="7" t="n">
        <v>0</v>
      </c>
      <c r="L6425" s="7" t="n">
        <v>0</v>
      </c>
      <c r="M6425" s="7" t="n">
        <v>0</v>
      </c>
      <c r="N6425" s="7" t="n">
        <v>0</v>
      </c>
      <c r="O6425" s="7" t="n">
        <v>0</v>
      </c>
      <c r="P6425" s="7" t="n">
        <v>1</v>
      </c>
      <c r="Q6425" s="7" t="n">
        <v>1</v>
      </c>
      <c r="R6425" s="7" t="n">
        <v>1</v>
      </c>
      <c r="S6425" s="7" t="n">
        <v>111</v>
      </c>
    </row>
    <row r="6426" spans="1:15">
      <c r="A6426" t="s">
        <v>4</v>
      </c>
      <c r="B6426" s="4" t="s">
        <v>5</v>
      </c>
      <c r="C6426" s="4" t="s">
        <v>13</v>
      </c>
      <c r="D6426" s="4" t="s">
        <v>10</v>
      </c>
      <c r="E6426" s="4" t="s">
        <v>10</v>
      </c>
      <c r="F6426" s="4" t="s">
        <v>10</v>
      </c>
      <c r="G6426" s="4" t="s">
        <v>10</v>
      </c>
      <c r="H6426" s="4" t="s">
        <v>10</v>
      </c>
      <c r="I6426" s="4" t="s">
        <v>6</v>
      </c>
      <c r="J6426" s="4" t="s">
        <v>27</v>
      </c>
      <c r="K6426" s="4" t="s">
        <v>27</v>
      </c>
      <c r="L6426" s="4" t="s">
        <v>27</v>
      </c>
      <c r="M6426" s="4" t="s">
        <v>9</v>
      </c>
      <c r="N6426" s="4" t="s">
        <v>9</v>
      </c>
      <c r="O6426" s="4" t="s">
        <v>27</v>
      </c>
      <c r="P6426" s="4" t="s">
        <v>27</v>
      </c>
      <c r="Q6426" s="4" t="s">
        <v>27</v>
      </c>
      <c r="R6426" s="4" t="s">
        <v>27</v>
      </c>
      <c r="S6426" s="4" t="s">
        <v>13</v>
      </c>
    </row>
    <row r="6427" spans="1:15">
      <c r="A6427" t="n">
        <v>61234</v>
      </c>
      <c r="B6427" s="29" t="n">
        <v>39</v>
      </c>
      <c r="C6427" s="7" t="n">
        <v>12</v>
      </c>
      <c r="D6427" s="7" t="n">
        <v>65533</v>
      </c>
      <c r="E6427" s="7" t="n">
        <v>210</v>
      </c>
      <c r="F6427" s="7" t="n">
        <v>0</v>
      </c>
      <c r="G6427" s="7" t="n">
        <v>65534</v>
      </c>
      <c r="H6427" s="7" t="n">
        <v>259</v>
      </c>
      <c r="I6427" s="7" t="s">
        <v>499</v>
      </c>
      <c r="J6427" s="7" t="n">
        <v>0</v>
      </c>
      <c r="K6427" s="7" t="n">
        <v>0</v>
      </c>
      <c r="L6427" s="7" t="n">
        <v>0</v>
      </c>
      <c r="M6427" s="7" t="n">
        <v>0</v>
      </c>
      <c r="N6427" s="7" t="n">
        <v>0</v>
      </c>
      <c r="O6427" s="7" t="n">
        <v>0</v>
      </c>
      <c r="P6427" s="7" t="n">
        <v>1</v>
      </c>
      <c r="Q6427" s="7" t="n">
        <v>1</v>
      </c>
      <c r="R6427" s="7" t="n">
        <v>1</v>
      </c>
      <c r="S6427" s="7" t="n">
        <v>112</v>
      </c>
    </row>
    <row r="6428" spans="1:15">
      <c r="A6428" t="s">
        <v>4</v>
      </c>
      <c r="B6428" s="4" t="s">
        <v>5</v>
      </c>
      <c r="C6428" s="4" t="s">
        <v>10</v>
      </c>
      <c r="D6428" s="4" t="s">
        <v>13</v>
      </c>
      <c r="E6428" s="4" t="s">
        <v>6</v>
      </c>
      <c r="F6428" s="4" t="s">
        <v>27</v>
      </c>
      <c r="G6428" s="4" t="s">
        <v>27</v>
      </c>
      <c r="H6428" s="4" t="s">
        <v>27</v>
      </c>
    </row>
    <row r="6429" spans="1:15">
      <c r="A6429" t="n">
        <v>61293</v>
      </c>
      <c r="B6429" s="64" t="n">
        <v>48</v>
      </c>
      <c r="C6429" s="7" t="n">
        <v>65534</v>
      </c>
      <c r="D6429" s="7" t="n">
        <v>0</v>
      </c>
      <c r="E6429" s="7" t="s">
        <v>436</v>
      </c>
      <c r="F6429" s="7" t="n">
        <v>-1</v>
      </c>
      <c r="G6429" s="7" t="n">
        <v>1</v>
      </c>
      <c r="H6429" s="7" t="n">
        <v>0</v>
      </c>
    </row>
    <row r="6430" spans="1:15">
      <c r="A6430" t="s">
        <v>4</v>
      </c>
      <c r="B6430" s="4" t="s">
        <v>5</v>
      </c>
      <c r="C6430" s="4" t="s">
        <v>10</v>
      </c>
      <c r="D6430" s="4" t="s">
        <v>13</v>
      </c>
    </row>
    <row r="6431" spans="1:15">
      <c r="A6431" t="n">
        <v>61318</v>
      </c>
      <c r="B6431" s="84" t="n">
        <v>96</v>
      </c>
      <c r="C6431" s="7" t="n">
        <v>65534</v>
      </c>
      <c r="D6431" s="7" t="n">
        <v>1</v>
      </c>
    </row>
    <row r="6432" spans="1:15">
      <c r="A6432" t="s">
        <v>4</v>
      </c>
      <c r="B6432" s="4" t="s">
        <v>5</v>
      </c>
      <c r="C6432" s="4" t="s">
        <v>10</v>
      </c>
      <c r="D6432" s="4" t="s">
        <v>13</v>
      </c>
      <c r="E6432" s="4" t="s">
        <v>27</v>
      </c>
      <c r="F6432" s="4" t="s">
        <v>27</v>
      </c>
      <c r="G6432" s="4" t="s">
        <v>27</v>
      </c>
    </row>
    <row r="6433" spans="1:19">
      <c r="A6433" t="n">
        <v>61322</v>
      </c>
      <c r="B6433" s="84" t="n">
        <v>96</v>
      </c>
      <c r="C6433" s="7" t="n">
        <v>65534</v>
      </c>
      <c r="D6433" s="7" t="n">
        <v>2</v>
      </c>
      <c r="E6433" s="7" t="n">
        <v>363.170013427734</v>
      </c>
      <c r="F6433" s="7" t="n">
        <v>10.2399997711182</v>
      </c>
      <c r="G6433" s="7" t="n">
        <v>54.6500015258789</v>
      </c>
    </row>
    <row r="6434" spans="1:19">
      <c r="A6434" t="s">
        <v>4</v>
      </c>
      <c r="B6434" s="4" t="s">
        <v>5</v>
      </c>
      <c r="C6434" s="4" t="s">
        <v>10</v>
      </c>
      <c r="D6434" s="4" t="s">
        <v>13</v>
      </c>
      <c r="E6434" s="4" t="s">
        <v>27</v>
      </c>
      <c r="F6434" s="4" t="s">
        <v>27</v>
      </c>
      <c r="G6434" s="4" t="s">
        <v>27</v>
      </c>
    </row>
    <row r="6435" spans="1:19">
      <c r="A6435" t="n">
        <v>61338</v>
      </c>
      <c r="B6435" s="84" t="n">
        <v>96</v>
      </c>
      <c r="C6435" s="7" t="n">
        <v>65534</v>
      </c>
      <c r="D6435" s="7" t="n">
        <v>2</v>
      </c>
      <c r="E6435" s="7" t="n">
        <v>349.769989013672</v>
      </c>
      <c r="F6435" s="7" t="n">
        <v>9.8100004196167</v>
      </c>
      <c r="G6435" s="7" t="n">
        <v>48.1500015258789</v>
      </c>
    </row>
    <row r="6436" spans="1:19">
      <c r="A6436" t="s">
        <v>4</v>
      </c>
      <c r="B6436" s="4" t="s">
        <v>5</v>
      </c>
      <c r="C6436" s="4" t="s">
        <v>10</v>
      </c>
      <c r="D6436" s="4" t="s">
        <v>13</v>
      </c>
      <c r="E6436" s="4" t="s">
        <v>27</v>
      </c>
      <c r="F6436" s="4" t="s">
        <v>27</v>
      </c>
      <c r="G6436" s="4" t="s">
        <v>27</v>
      </c>
    </row>
    <row r="6437" spans="1:19">
      <c r="A6437" t="n">
        <v>61354</v>
      </c>
      <c r="B6437" s="84" t="n">
        <v>96</v>
      </c>
      <c r="C6437" s="7" t="n">
        <v>65534</v>
      </c>
      <c r="D6437" s="7" t="n">
        <v>2</v>
      </c>
      <c r="E6437" s="7" t="n">
        <v>333.510009765625</v>
      </c>
      <c r="F6437" s="7" t="n">
        <v>6.57000017166138</v>
      </c>
      <c r="G6437" s="7" t="n">
        <v>48.1300010681152</v>
      </c>
    </row>
    <row r="6438" spans="1:19">
      <c r="A6438" t="s">
        <v>4</v>
      </c>
      <c r="B6438" s="4" t="s">
        <v>5</v>
      </c>
      <c r="C6438" s="4" t="s">
        <v>10</v>
      </c>
      <c r="D6438" s="4" t="s">
        <v>13</v>
      </c>
      <c r="E6438" s="4" t="s">
        <v>27</v>
      </c>
      <c r="F6438" s="4" t="s">
        <v>27</v>
      </c>
      <c r="G6438" s="4" t="s">
        <v>27</v>
      </c>
    </row>
    <row r="6439" spans="1:19">
      <c r="A6439" t="n">
        <v>61370</v>
      </c>
      <c r="B6439" s="84" t="n">
        <v>96</v>
      </c>
      <c r="C6439" s="7" t="n">
        <v>65534</v>
      </c>
      <c r="D6439" s="7" t="n">
        <v>2</v>
      </c>
      <c r="E6439" s="7" t="n">
        <v>292.559997558594</v>
      </c>
      <c r="F6439" s="7" t="n">
        <v>2.46000003814697</v>
      </c>
      <c r="G6439" s="7" t="n">
        <v>13.7600002288818</v>
      </c>
    </row>
    <row r="6440" spans="1:19">
      <c r="A6440" t="s">
        <v>4</v>
      </c>
      <c r="B6440" s="4" t="s">
        <v>5</v>
      </c>
      <c r="C6440" s="4" t="s">
        <v>10</v>
      </c>
      <c r="D6440" s="4" t="s">
        <v>13</v>
      </c>
      <c r="E6440" s="4" t="s">
        <v>27</v>
      </c>
      <c r="F6440" s="4" t="s">
        <v>27</v>
      </c>
      <c r="G6440" s="4" t="s">
        <v>27</v>
      </c>
    </row>
    <row r="6441" spans="1:19">
      <c r="A6441" t="n">
        <v>61386</v>
      </c>
      <c r="B6441" s="84" t="n">
        <v>96</v>
      </c>
      <c r="C6441" s="7" t="n">
        <v>65534</v>
      </c>
      <c r="D6441" s="7" t="n">
        <v>2</v>
      </c>
      <c r="E6441" s="7" t="n">
        <v>275.299987792969</v>
      </c>
      <c r="F6441" s="7" t="n">
        <v>1.67999994754791</v>
      </c>
      <c r="G6441" s="7" t="n">
        <v>-4.98999977111816</v>
      </c>
    </row>
    <row r="6442" spans="1:19">
      <c r="A6442" t="s">
        <v>4</v>
      </c>
      <c r="B6442" s="4" t="s">
        <v>5</v>
      </c>
      <c r="C6442" s="4" t="s">
        <v>10</v>
      </c>
      <c r="D6442" s="4" t="s">
        <v>13</v>
      </c>
      <c r="E6442" s="4" t="s">
        <v>27</v>
      </c>
      <c r="F6442" s="4" t="s">
        <v>27</v>
      </c>
      <c r="G6442" s="4" t="s">
        <v>27</v>
      </c>
    </row>
    <row r="6443" spans="1:19">
      <c r="A6443" t="n">
        <v>61402</v>
      </c>
      <c r="B6443" s="84" t="n">
        <v>96</v>
      </c>
      <c r="C6443" s="7" t="n">
        <v>65534</v>
      </c>
      <c r="D6443" s="7" t="n">
        <v>2</v>
      </c>
      <c r="E6443" s="7" t="n">
        <v>223.639999389648</v>
      </c>
      <c r="F6443" s="7" t="n">
        <v>1.49000000953674</v>
      </c>
      <c r="G6443" s="7" t="n">
        <v>-5.19000005722046</v>
      </c>
    </row>
    <row r="6444" spans="1:19">
      <c r="A6444" t="s">
        <v>4</v>
      </c>
      <c r="B6444" s="4" t="s">
        <v>5</v>
      </c>
      <c r="C6444" s="4" t="s">
        <v>10</v>
      </c>
      <c r="D6444" s="4" t="s">
        <v>13</v>
      </c>
      <c r="E6444" s="4" t="s">
        <v>9</v>
      </c>
      <c r="F6444" s="4" t="s">
        <v>13</v>
      </c>
      <c r="G6444" s="4" t="s">
        <v>10</v>
      </c>
    </row>
    <row r="6445" spans="1:19">
      <c r="A6445" t="n">
        <v>61418</v>
      </c>
      <c r="B6445" s="84" t="n">
        <v>96</v>
      </c>
      <c r="C6445" s="7" t="n">
        <v>65534</v>
      </c>
      <c r="D6445" s="7" t="n">
        <v>0</v>
      </c>
      <c r="E6445" s="7" t="n">
        <v>1099431936</v>
      </c>
      <c r="F6445" s="7" t="n">
        <v>0</v>
      </c>
      <c r="G6445" s="7" t="n">
        <v>0</v>
      </c>
    </row>
    <row r="6446" spans="1:19">
      <c r="A6446" t="s">
        <v>4</v>
      </c>
      <c r="B6446" s="4" t="s">
        <v>5</v>
      </c>
      <c r="C6446" s="4" t="s">
        <v>10</v>
      </c>
      <c r="D6446" s="4" t="s">
        <v>13</v>
      </c>
    </row>
    <row r="6447" spans="1:19">
      <c r="A6447" t="n">
        <v>61429</v>
      </c>
      <c r="B6447" s="81" t="n">
        <v>56</v>
      </c>
      <c r="C6447" s="7" t="n">
        <v>65534</v>
      </c>
      <c r="D6447" s="7" t="n">
        <v>0</v>
      </c>
    </row>
    <row r="6448" spans="1:19">
      <c r="A6448" t="s">
        <v>4</v>
      </c>
      <c r="B6448" s="4" t="s">
        <v>5</v>
      </c>
      <c r="C6448" s="4" t="s">
        <v>13</v>
      </c>
      <c r="D6448" s="4" t="s">
        <v>10</v>
      </c>
      <c r="E6448" s="4" t="s">
        <v>27</v>
      </c>
      <c r="F6448" s="4" t="s">
        <v>10</v>
      </c>
      <c r="G6448" s="4" t="s">
        <v>9</v>
      </c>
      <c r="H6448" s="4" t="s">
        <v>9</v>
      </c>
      <c r="I6448" s="4" t="s">
        <v>10</v>
      </c>
      <c r="J6448" s="4" t="s">
        <v>10</v>
      </c>
      <c r="K6448" s="4" t="s">
        <v>9</v>
      </c>
      <c r="L6448" s="4" t="s">
        <v>9</v>
      </c>
      <c r="M6448" s="4" t="s">
        <v>9</v>
      </c>
      <c r="N6448" s="4" t="s">
        <v>9</v>
      </c>
      <c r="O6448" s="4" t="s">
        <v>6</v>
      </c>
    </row>
    <row r="6449" spans="1:15">
      <c r="A6449" t="n">
        <v>61433</v>
      </c>
      <c r="B6449" s="17" t="n">
        <v>50</v>
      </c>
      <c r="C6449" s="7" t="n">
        <v>0</v>
      </c>
      <c r="D6449" s="7" t="n">
        <v>2119</v>
      </c>
      <c r="E6449" s="7" t="n">
        <v>1</v>
      </c>
      <c r="F6449" s="7" t="n">
        <v>0</v>
      </c>
      <c r="G6449" s="7" t="n">
        <v>0</v>
      </c>
      <c r="H6449" s="7" t="n">
        <v>-1069547520</v>
      </c>
      <c r="I6449" s="7" t="n">
        <v>1</v>
      </c>
      <c r="J6449" s="7" t="n">
        <v>65534</v>
      </c>
      <c r="K6449" s="7" t="n">
        <v>0</v>
      </c>
      <c r="L6449" s="7" t="n">
        <v>0</v>
      </c>
      <c r="M6449" s="7" t="n">
        <v>0</v>
      </c>
      <c r="N6449" s="7" t="n">
        <v>1114636288</v>
      </c>
      <c r="O6449" s="7" t="s">
        <v>21</v>
      </c>
    </row>
    <row r="6450" spans="1:15">
      <c r="A6450" t="s">
        <v>4</v>
      </c>
      <c r="B6450" s="4" t="s">
        <v>5</v>
      </c>
      <c r="C6450" s="4" t="s">
        <v>13</v>
      </c>
      <c r="D6450" s="4" t="s">
        <v>10</v>
      </c>
      <c r="E6450" s="4" t="s">
        <v>10</v>
      </c>
    </row>
    <row r="6451" spans="1:15">
      <c r="A6451" t="n">
        <v>61472</v>
      </c>
      <c r="B6451" s="17" t="n">
        <v>50</v>
      </c>
      <c r="C6451" s="7" t="n">
        <v>1</v>
      </c>
      <c r="D6451" s="7" t="n">
        <v>15110</v>
      </c>
      <c r="E6451" s="7" t="n">
        <v>300</v>
      </c>
    </row>
    <row r="6452" spans="1:15">
      <c r="A6452" t="s">
        <v>4</v>
      </c>
      <c r="B6452" s="4" t="s">
        <v>5</v>
      </c>
      <c r="C6452" s="4" t="s">
        <v>13</v>
      </c>
      <c r="D6452" s="4" t="s">
        <v>10</v>
      </c>
      <c r="E6452" s="4" t="s">
        <v>13</v>
      </c>
    </row>
    <row r="6453" spans="1:15">
      <c r="A6453" t="n">
        <v>61478</v>
      </c>
      <c r="B6453" s="29" t="n">
        <v>39</v>
      </c>
      <c r="C6453" s="7" t="n">
        <v>13</v>
      </c>
      <c r="D6453" s="7" t="n">
        <v>65534</v>
      </c>
      <c r="E6453" s="7" t="n">
        <v>111</v>
      </c>
    </row>
    <row r="6454" spans="1:15">
      <c r="A6454" t="s">
        <v>4</v>
      </c>
      <c r="B6454" s="4" t="s">
        <v>5</v>
      </c>
      <c r="C6454" s="4" t="s">
        <v>13</v>
      </c>
      <c r="D6454" s="4" t="s">
        <v>10</v>
      </c>
      <c r="E6454" s="4" t="s">
        <v>13</v>
      </c>
    </row>
    <row r="6455" spans="1:15">
      <c r="A6455" t="n">
        <v>61483</v>
      </c>
      <c r="B6455" s="29" t="n">
        <v>39</v>
      </c>
      <c r="C6455" s="7" t="n">
        <v>13</v>
      </c>
      <c r="D6455" s="7" t="n">
        <v>65534</v>
      </c>
      <c r="E6455" s="7" t="n">
        <v>112</v>
      </c>
    </row>
    <row r="6456" spans="1:15">
      <c r="A6456" t="s">
        <v>4</v>
      </c>
      <c r="B6456" s="4" t="s">
        <v>5</v>
      </c>
      <c r="C6456" s="4" t="s">
        <v>10</v>
      </c>
      <c r="D6456" s="4" t="s">
        <v>13</v>
      </c>
      <c r="E6456" s="4" t="s">
        <v>6</v>
      </c>
      <c r="F6456" s="4" t="s">
        <v>27</v>
      </c>
      <c r="G6456" s="4" t="s">
        <v>27</v>
      </c>
      <c r="H6456" s="4" t="s">
        <v>27</v>
      </c>
    </row>
    <row r="6457" spans="1:15">
      <c r="A6457" t="n">
        <v>61488</v>
      </c>
      <c r="B6457" s="64" t="n">
        <v>48</v>
      </c>
      <c r="C6457" s="7" t="n">
        <v>65534</v>
      </c>
      <c r="D6457" s="7" t="n">
        <v>0</v>
      </c>
      <c r="E6457" s="7" t="s">
        <v>437</v>
      </c>
      <c r="F6457" s="7" t="n">
        <v>-1</v>
      </c>
      <c r="G6457" s="7" t="n">
        <v>1</v>
      </c>
      <c r="H6457" s="7" t="n">
        <v>0</v>
      </c>
    </row>
    <row r="6458" spans="1:15">
      <c r="A6458" t="s">
        <v>4</v>
      </c>
      <c r="B6458" s="4" t="s">
        <v>5</v>
      </c>
    </row>
    <row r="6459" spans="1:15">
      <c r="A6459" t="n">
        <v>61515</v>
      </c>
      <c r="B6459" s="5" t="n">
        <v>1</v>
      </c>
    </row>
    <row r="6460" spans="1:15" s="3" customFormat="1" customHeight="0">
      <c r="A6460" s="3" t="s">
        <v>2</v>
      </c>
      <c r="B6460" s="3" t="s">
        <v>585</v>
      </c>
    </row>
    <row r="6461" spans="1:15">
      <c r="A6461" t="s">
        <v>4</v>
      </c>
      <c r="B6461" s="4" t="s">
        <v>5</v>
      </c>
      <c r="C6461" s="4" t="s">
        <v>13</v>
      </c>
      <c r="D6461" s="4" t="s">
        <v>10</v>
      </c>
      <c r="E6461" s="4" t="s">
        <v>10</v>
      </c>
      <c r="F6461" s="4" t="s">
        <v>10</v>
      </c>
      <c r="G6461" s="4" t="s">
        <v>10</v>
      </c>
      <c r="H6461" s="4" t="s">
        <v>10</v>
      </c>
      <c r="I6461" s="4" t="s">
        <v>6</v>
      </c>
      <c r="J6461" s="4" t="s">
        <v>27</v>
      </c>
      <c r="K6461" s="4" t="s">
        <v>27</v>
      </c>
      <c r="L6461" s="4" t="s">
        <v>27</v>
      </c>
      <c r="M6461" s="4" t="s">
        <v>9</v>
      </c>
      <c r="N6461" s="4" t="s">
        <v>9</v>
      </c>
      <c r="O6461" s="4" t="s">
        <v>27</v>
      </c>
      <c r="P6461" s="4" t="s">
        <v>27</v>
      </c>
      <c r="Q6461" s="4" t="s">
        <v>27</v>
      </c>
      <c r="R6461" s="4" t="s">
        <v>27</v>
      </c>
      <c r="S6461" s="4" t="s">
        <v>13</v>
      </c>
    </row>
    <row r="6462" spans="1:15">
      <c r="A6462" t="n">
        <v>61516</v>
      </c>
      <c r="B6462" s="29" t="n">
        <v>39</v>
      </c>
      <c r="C6462" s="7" t="n">
        <v>12</v>
      </c>
      <c r="D6462" s="7" t="n">
        <v>65533</v>
      </c>
      <c r="E6462" s="7" t="n">
        <v>208</v>
      </c>
      <c r="F6462" s="7" t="n">
        <v>0</v>
      </c>
      <c r="G6462" s="7" t="n">
        <v>65534</v>
      </c>
      <c r="H6462" s="7" t="n">
        <v>259</v>
      </c>
      <c r="I6462" s="7" t="s">
        <v>21</v>
      </c>
      <c r="J6462" s="7" t="n">
        <v>0</v>
      </c>
      <c r="K6462" s="7" t="n">
        <v>0</v>
      </c>
      <c r="L6462" s="7" t="n">
        <v>0</v>
      </c>
      <c r="M6462" s="7" t="n">
        <v>0</v>
      </c>
      <c r="N6462" s="7" t="n">
        <v>0</v>
      </c>
      <c r="O6462" s="7" t="n">
        <v>0</v>
      </c>
      <c r="P6462" s="7" t="n">
        <v>1</v>
      </c>
      <c r="Q6462" s="7" t="n">
        <v>1</v>
      </c>
      <c r="R6462" s="7" t="n">
        <v>1</v>
      </c>
      <c r="S6462" s="7" t="n">
        <v>100</v>
      </c>
    </row>
    <row r="6463" spans="1:15">
      <c r="A6463" t="s">
        <v>4</v>
      </c>
      <c r="B6463" s="4" t="s">
        <v>5</v>
      </c>
      <c r="C6463" s="4" t="s">
        <v>10</v>
      </c>
      <c r="D6463" s="4" t="s">
        <v>6</v>
      </c>
      <c r="E6463" s="4" t="s">
        <v>13</v>
      </c>
      <c r="F6463" s="4" t="s">
        <v>13</v>
      </c>
      <c r="G6463" s="4" t="s">
        <v>13</v>
      </c>
      <c r="H6463" s="4" t="s">
        <v>13</v>
      </c>
      <c r="I6463" s="4" t="s">
        <v>13</v>
      </c>
      <c r="J6463" s="4" t="s">
        <v>27</v>
      </c>
      <c r="K6463" s="4" t="s">
        <v>27</v>
      </c>
      <c r="L6463" s="4" t="s">
        <v>27</v>
      </c>
      <c r="M6463" s="4" t="s">
        <v>27</v>
      </c>
      <c r="N6463" s="4" t="s">
        <v>13</v>
      </c>
    </row>
    <row r="6464" spans="1:15">
      <c r="A6464" t="n">
        <v>61566</v>
      </c>
      <c r="B6464" s="62" t="n">
        <v>34</v>
      </c>
      <c r="C6464" s="7" t="n">
        <v>65534</v>
      </c>
      <c r="D6464" s="7" t="s">
        <v>586</v>
      </c>
      <c r="E6464" s="7" t="n">
        <v>1</v>
      </c>
      <c r="F6464" s="7" t="n">
        <v>0</v>
      </c>
      <c r="G6464" s="7" t="n">
        <v>0</v>
      </c>
      <c r="H6464" s="7" t="n">
        <v>0</v>
      </c>
      <c r="I6464" s="7" t="n">
        <v>0</v>
      </c>
      <c r="J6464" s="7" t="n">
        <v>0</v>
      </c>
      <c r="K6464" s="7" t="n">
        <v>-1</v>
      </c>
      <c r="L6464" s="7" t="n">
        <v>-1</v>
      </c>
      <c r="M6464" s="7" t="n">
        <v>-1</v>
      </c>
      <c r="N6464" s="7" t="n">
        <v>0</v>
      </c>
    </row>
    <row r="6465" spans="1:19">
      <c r="A6465" t="s">
        <v>4</v>
      </c>
      <c r="B6465" s="4" t="s">
        <v>5</v>
      </c>
      <c r="C6465" s="4" t="s">
        <v>10</v>
      </c>
      <c r="D6465" s="4" t="s">
        <v>13</v>
      </c>
    </row>
    <row r="6466" spans="1:19">
      <c r="A6466" t="n">
        <v>61599</v>
      </c>
      <c r="B6466" s="84" t="n">
        <v>96</v>
      </c>
      <c r="C6466" s="7" t="n">
        <v>65534</v>
      </c>
      <c r="D6466" s="7" t="n">
        <v>1</v>
      </c>
    </row>
    <row r="6467" spans="1:19">
      <c r="A6467" t="s">
        <v>4</v>
      </c>
      <c r="B6467" s="4" t="s">
        <v>5</v>
      </c>
      <c r="C6467" s="4" t="s">
        <v>10</v>
      </c>
      <c r="D6467" s="4" t="s">
        <v>13</v>
      </c>
      <c r="E6467" s="4" t="s">
        <v>27</v>
      </c>
      <c r="F6467" s="4" t="s">
        <v>27</v>
      </c>
      <c r="G6467" s="4" t="s">
        <v>27</v>
      </c>
    </row>
    <row r="6468" spans="1:19">
      <c r="A6468" t="n">
        <v>61603</v>
      </c>
      <c r="B6468" s="84" t="n">
        <v>96</v>
      </c>
      <c r="C6468" s="7" t="n">
        <v>65534</v>
      </c>
      <c r="D6468" s="7" t="n">
        <v>2</v>
      </c>
      <c r="E6468" s="7" t="n">
        <v>-82.7099990844727</v>
      </c>
      <c r="F6468" s="7" t="n">
        <v>-0.119999997317791</v>
      </c>
      <c r="G6468" s="7" t="n">
        <v>-25.6100006103516</v>
      </c>
    </row>
    <row r="6469" spans="1:19">
      <c r="A6469" t="s">
        <v>4</v>
      </c>
      <c r="B6469" s="4" t="s">
        <v>5</v>
      </c>
      <c r="C6469" s="4" t="s">
        <v>10</v>
      </c>
      <c r="D6469" s="4" t="s">
        <v>13</v>
      </c>
      <c r="E6469" s="4" t="s">
        <v>27</v>
      </c>
      <c r="F6469" s="4" t="s">
        <v>27</v>
      </c>
      <c r="G6469" s="4" t="s">
        <v>27</v>
      </c>
    </row>
    <row r="6470" spans="1:19">
      <c r="A6470" t="n">
        <v>61619</v>
      </c>
      <c r="B6470" s="84" t="n">
        <v>96</v>
      </c>
      <c r="C6470" s="7" t="n">
        <v>65534</v>
      </c>
      <c r="D6470" s="7" t="n">
        <v>2</v>
      </c>
      <c r="E6470" s="7" t="n">
        <v>-82.6699981689453</v>
      </c>
      <c r="F6470" s="7" t="n">
        <v>-0.560000002384186</v>
      </c>
      <c r="G6470" s="7" t="n">
        <v>-32.4199981689453</v>
      </c>
    </row>
    <row r="6471" spans="1:19">
      <c r="A6471" t="s">
        <v>4</v>
      </c>
      <c r="B6471" s="4" t="s">
        <v>5</v>
      </c>
      <c r="C6471" s="4" t="s">
        <v>10</v>
      </c>
      <c r="D6471" s="4" t="s">
        <v>13</v>
      </c>
      <c r="E6471" s="4" t="s">
        <v>27</v>
      </c>
      <c r="F6471" s="4" t="s">
        <v>27</v>
      </c>
      <c r="G6471" s="4" t="s">
        <v>27</v>
      </c>
    </row>
    <row r="6472" spans="1:19">
      <c r="A6472" t="n">
        <v>61635</v>
      </c>
      <c r="B6472" s="84" t="n">
        <v>96</v>
      </c>
      <c r="C6472" s="7" t="n">
        <v>65534</v>
      </c>
      <c r="D6472" s="7" t="n">
        <v>2</v>
      </c>
      <c r="E6472" s="7" t="n">
        <v>-84.0100021362305</v>
      </c>
      <c r="F6472" s="7" t="n">
        <v>-0.639999985694885</v>
      </c>
      <c r="G6472" s="7" t="n">
        <v>-33.8199996948242</v>
      </c>
    </row>
    <row r="6473" spans="1:19">
      <c r="A6473" t="s">
        <v>4</v>
      </c>
      <c r="B6473" s="4" t="s">
        <v>5</v>
      </c>
      <c r="C6473" s="4" t="s">
        <v>10</v>
      </c>
      <c r="D6473" s="4" t="s">
        <v>27</v>
      </c>
      <c r="E6473" s="4" t="s">
        <v>27</v>
      </c>
      <c r="F6473" s="4" t="s">
        <v>27</v>
      </c>
      <c r="G6473" s="4" t="s">
        <v>27</v>
      </c>
    </row>
    <row r="6474" spans="1:19">
      <c r="A6474" t="n">
        <v>61651</v>
      </c>
      <c r="B6474" s="86" t="n">
        <v>131</v>
      </c>
      <c r="C6474" s="7" t="n">
        <v>65534</v>
      </c>
      <c r="D6474" s="7" t="n">
        <v>0</v>
      </c>
      <c r="E6474" s="7" t="n">
        <v>0</v>
      </c>
      <c r="F6474" s="7" t="n">
        <v>1</v>
      </c>
      <c r="G6474" s="7" t="n">
        <v>0</v>
      </c>
    </row>
    <row r="6475" spans="1:19">
      <c r="A6475" t="s">
        <v>4</v>
      </c>
      <c r="B6475" s="4" t="s">
        <v>5</v>
      </c>
      <c r="C6475" s="4" t="s">
        <v>10</v>
      </c>
      <c r="D6475" s="4" t="s">
        <v>13</v>
      </c>
      <c r="E6475" s="4" t="s">
        <v>9</v>
      </c>
      <c r="F6475" s="4" t="s">
        <v>13</v>
      </c>
      <c r="G6475" s="4" t="s">
        <v>10</v>
      </c>
    </row>
    <row r="6476" spans="1:19">
      <c r="A6476" t="n">
        <v>61670</v>
      </c>
      <c r="B6476" s="84" t="n">
        <v>96</v>
      </c>
      <c r="C6476" s="7" t="n">
        <v>65534</v>
      </c>
      <c r="D6476" s="7" t="n">
        <v>0</v>
      </c>
      <c r="E6476" s="7" t="n">
        <v>1092616192</v>
      </c>
      <c r="F6476" s="7" t="n">
        <v>0</v>
      </c>
      <c r="G6476" s="7" t="n">
        <v>1024</v>
      </c>
    </row>
    <row r="6477" spans="1:19">
      <c r="A6477" t="s">
        <v>4</v>
      </c>
      <c r="B6477" s="4" t="s">
        <v>5</v>
      </c>
      <c r="C6477" s="4" t="s">
        <v>10</v>
      </c>
      <c r="D6477" s="4" t="s">
        <v>13</v>
      </c>
    </row>
    <row r="6478" spans="1:19">
      <c r="A6478" t="n">
        <v>61681</v>
      </c>
      <c r="B6478" s="81" t="n">
        <v>56</v>
      </c>
      <c r="C6478" s="7" t="n">
        <v>65534</v>
      </c>
      <c r="D6478" s="7" t="n">
        <v>0</v>
      </c>
    </row>
    <row r="6479" spans="1:19">
      <c r="A6479" t="s">
        <v>4</v>
      </c>
      <c r="B6479" s="4" t="s">
        <v>5</v>
      </c>
      <c r="C6479" s="4" t="s">
        <v>13</v>
      </c>
      <c r="D6479" s="4" t="s">
        <v>10</v>
      </c>
      <c r="E6479" s="4" t="s">
        <v>13</v>
      </c>
    </row>
    <row r="6480" spans="1:19">
      <c r="A6480" t="n">
        <v>61685</v>
      </c>
      <c r="B6480" s="29" t="n">
        <v>39</v>
      </c>
      <c r="C6480" s="7" t="n">
        <v>13</v>
      </c>
      <c r="D6480" s="7" t="n">
        <v>65534</v>
      </c>
      <c r="E6480" s="7" t="n">
        <v>100</v>
      </c>
    </row>
    <row r="6481" spans="1:7">
      <c r="A6481" t="s">
        <v>4</v>
      </c>
      <c r="B6481" s="4" t="s">
        <v>5</v>
      </c>
      <c r="C6481" s="4" t="s">
        <v>10</v>
      </c>
      <c r="D6481" s="4" t="s">
        <v>6</v>
      </c>
      <c r="E6481" s="4" t="s">
        <v>13</v>
      </c>
      <c r="F6481" s="4" t="s">
        <v>13</v>
      </c>
      <c r="G6481" s="4" t="s">
        <v>13</v>
      </c>
      <c r="H6481" s="4" t="s">
        <v>13</v>
      </c>
      <c r="I6481" s="4" t="s">
        <v>13</v>
      </c>
      <c r="J6481" s="4" t="s">
        <v>27</v>
      </c>
      <c r="K6481" s="4" t="s">
        <v>27</v>
      </c>
      <c r="L6481" s="4" t="s">
        <v>27</v>
      </c>
      <c r="M6481" s="4" t="s">
        <v>27</v>
      </c>
      <c r="N6481" s="4" t="s">
        <v>13</v>
      </c>
    </row>
    <row r="6482" spans="1:7">
      <c r="A6482" t="n">
        <v>61690</v>
      </c>
      <c r="B6482" s="62" t="n">
        <v>34</v>
      </c>
      <c r="C6482" s="7" t="n">
        <v>65534</v>
      </c>
      <c r="D6482" s="7" t="s">
        <v>577</v>
      </c>
      <c r="E6482" s="7" t="n">
        <v>0</v>
      </c>
      <c r="F6482" s="7" t="n">
        <v>0</v>
      </c>
      <c r="G6482" s="7" t="n">
        <v>0</v>
      </c>
      <c r="H6482" s="7" t="n">
        <v>0</v>
      </c>
      <c r="I6482" s="7" t="n">
        <v>0</v>
      </c>
      <c r="J6482" s="7" t="n">
        <v>0</v>
      </c>
      <c r="K6482" s="7" t="n">
        <v>-1</v>
      </c>
      <c r="L6482" s="7" t="n">
        <v>-1</v>
      </c>
      <c r="M6482" s="7" t="n">
        <v>-1</v>
      </c>
      <c r="N6482" s="7" t="n">
        <v>0</v>
      </c>
    </row>
    <row r="6483" spans="1:7">
      <c r="A6483" t="s">
        <v>4</v>
      </c>
      <c r="B6483" s="4" t="s">
        <v>5</v>
      </c>
      <c r="C6483" s="4" t="s">
        <v>10</v>
      </c>
    </row>
    <row r="6484" spans="1:7">
      <c r="A6484" t="n">
        <v>61720</v>
      </c>
      <c r="B6484" s="43" t="n">
        <v>16</v>
      </c>
      <c r="C6484" s="7" t="n">
        <v>300</v>
      </c>
    </row>
    <row r="6485" spans="1:7">
      <c r="A6485" t="s">
        <v>4</v>
      </c>
      <c r="B6485" s="4" t="s">
        <v>5</v>
      </c>
      <c r="C6485" s="4" t="s">
        <v>13</v>
      </c>
      <c r="D6485" s="4" t="s">
        <v>10</v>
      </c>
      <c r="E6485" s="4" t="s">
        <v>10</v>
      </c>
      <c r="F6485" s="4" t="s">
        <v>10</v>
      </c>
      <c r="G6485" s="4" t="s">
        <v>10</v>
      </c>
      <c r="H6485" s="4" t="s">
        <v>10</v>
      </c>
      <c r="I6485" s="4" t="s">
        <v>6</v>
      </c>
      <c r="J6485" s="4" t="s">
        <v>27</v>
      </c>
      <c r="K6485" s="4" t="s">
        <v>27</v>
      </c>
      <c r="L6485" s="4" t="s">
        <v>27</v>
      </c>
      <c r="M6485" s="4" t="s">
        <v>9</v>
      </c>
      <c r="N6485" s="4" t="s">
        <v>9</v>
      </c>
      <c r="O6485" s="4" t="s">
        <v>27</v>
      </c>
      <c r="P6485" s="4" t="s">
        <v>27</v>
      </c>
      <c r="Q6485" s="4" t="s">
        <v>27</v>
      </c>
      <c r="R6485" s="4" t="s">
        <v>27</v>
      </c>
      <c r="S6485" s="4" t="s">
        <v>13</v>
      </c>
    </row>
    <row r="6486" spans="1:7">
      <c r="A6486" t="n">
        <v>61723</v>
      </c>
      <c r="B6486" s="29" t="n">
        <v>39</v>
      </c>
      <c r="C6486" s="7" t="n">
        <v>12</v>
      </c>
      <c r="D6486" s="7" t="n">
        <v>65533</v>
      </c>
      <c r="E6486" s="7" t="n">
        <v>208</v>
      </c>
      <c r="F6486" s="7" t="n">
        <v>0</v>
      </c>
      <c r="G6486" s="7" t="n">
        <v>65534</v>
      </c>
      <c r="H6486" s="7" t="n">
        <v>259</v>
      </c>
      <c r="I6486" s="7" t="s">
        <v>21</v>
      </c>
      <c r="J6486" s="7" t="n">
        <v>0</v>
      </c>
      <c r="K6486" s="7" t="n">
        <v>0</v>
      </c>
      <c r="L6486" s="7" t="n">
        <v>0</v>
      </c>
      <c r="M6486" s="7" t="n">
        <v>0</v>
      </c>
      <c r="N6486" s="7" t="n">
        <v>0</v>
      </c>
      <c r="O6486" s="7" t="n">
        <v>0</v>
      </c>
      <c r="P6486" s="7" t="n">
        <v>1</v>
      </c>
      <c r="Q6486" s="7" t="n">
        <v>1</v>
      </c>
      <c r="R6486" s="7" t="n">
        <v>1</v>
      </c>
      <c r="S6486" s="7" t="n">
        <v>100</v>
      </c>
    </row>
    <row r="6487" spans="1:7">
      <c r="A6487" t="s">
        <v>4</v>
      </c>
      <c r="B6487" s="4" t="s">
        <v>5</v>
      </c>
      <c r="C6487" s="4" t="s">
        <v>10</v>
      </c>
      <c r="D6487" s="4" t="s">
        <v>6</v>
      </c>
      <c r="E6487" s="4" t="s">
        <v>13</v>
      </c>
      <c r="F6487" s="4" t="s">
        <v>13</v>
      </c>
      <c r="G6487" s="4" t="s">
        <v>13</v>
      </c>
      <c r="H6487" s="4" t="s">
        <v>13</v>
      </c>
      <c r="I6487" s="4" t="s">
        <v>13</v>
      </c>
      <c r="J6487" s="4" t="s">
        <v>27</v>
      </c>
      <c r="K6487" s="4" t="s">
        <v>27</v>
      </c>
      <c r="L6487" s="4" t="s">
        <v>27</v>
      </c>
      <c r="M6487" s="4" t="s">
        <v>27</v>
      </c>
      <c r="N6487" s="4" t="s">
        <v>13</v>
      </c>
    </row>
    <row r="6488" spans="1:7">
      <c r="A6488" t="n">
        <v>61773</v>
      </c>
      <c r="B6488" s="62" t="n">
        <v>34</v>
      </c>
      <c r="C6488" s="7" t="n">
        <v>65534</v>
      </c>
      <c r="D6488" s="7" t="s">
        <v>435</v>
      </c>
      <c r="E6488" s="7" t="n">
        <v>1</v>
      </c>
      <c r="F6488" s="7" t="n">
        <v>0</v>
      </c>
      <c r="G6488" s="7" t="n">
        <v>0</v>
      </c>
      <c r="H6488" s="7" t="n">
        <v>0</v>
      </c>
      <c r="I6488" s="7" t="n">
        <v>0</v>
      </c>
      <c r="J6488" s="7" t="n">
        <v>0</v>
      </c>
      <c r="K6488" s="7" t="n">
        <v>-1</v>
      </c>
      <c r="L6488" s="7" t="n">
        <v>-1</v>
      </c>
      <c r="M6488" s="7" t="n">
        <v>-1</v>
      </c>
      <c r="N6488" s="7" t="n">
        <v>0</v>
      </c>
    </row>
    <row r="6489" spans="1:7">
      <c r="A6489" t="s">
        <v>4</v>
      </c>
      <c r="B6489" s="4" t="s">
        <v>5</v>
      </c>
      <c r="C6489" s="4" t="s">
        <v>10</v>
      </c>
      <c r="D6489" s="4" t="s">
        <v>13</v>
      </c>
    </row>
    <row r="6490" spans="1:7">
      <c r="A6490" t="n">
        <v>61804</v>
      </c>
      <c r="B6490" s="84" t="n">
        <v>96</v>
      </c>
      <c r="C6490" s="7" t="n">
        <v>65534</v>
      </c>
      <c r="D6490" s="7" t="n">
        <v>1</v>
      </c>
    </row>
    <row r="6491" spans="1:7">
      <c r="A6491" t="s">
        <v>4</v>
      </c>
      <c r="B6491" s="4" t="s">
        <v>5</v>
      </c>
      <c r="C6491" s="4" t="s">
        <v>10</v>
      </c>
      <c r="D6491" s="4" t="s">
        <v>13</v>
      </c>
      <c r="E6491" s="4" t="s">
        <v>27</v>
      </c>
      <c r="F6491" s="4" t="s">
        <v>27</v>
      </c>
      <c r="G6491" s="4" t="s">
        <v>27</v>
      </c>
    </row>
    <row r="6492" spans="1:7">
      <c r="A6492" t="n">
        <v>61808</v>
      </c>
      <c r="B6492" s="84" t="n">
        <v>96</v>
      </c>
      <c r="C6492" s="7" t="n">
        <v>65534</v>
      </c>
      <c r="D6492" s="7" t="n">
        <v>2</v>
      </c>
      <c r="E6492" s="7" t="n">
        <v>-74.9499969482422</v>
      </c>
      <c r="F6492" s="7" t="n">
        <v>-0.519999980926514</v>
      </c>
      <c r="G6492" s="7" t="n">
        <v>-31.6200008392334</v>
      </c>
    </row>
    <row r="6493" spans="1:7">
      <c r="A6493" t="s">
        <v>4</v>
      </c>
      <c r="B6493" s="4" t="s">
        <v>5</v>
      </c>
      <c r="C6493" s="4" t="s">
        <v>10</v>
      </c>
      <c r="D6493" s="4" t="s">
        <v>13</v>
      </c>
      <c r="E6493" s="4" t="s">
        <v>27</v>
      </c>
      <c r="F6493" s="4" t="s">
        <v>27</v>
      </c>
      <c r="G6493" s="4" t="s">
        <v>27</v>
      </c>
    </row>
    <row r="6494" spans="1:7">
      <c r="A6494" t="n">
        <v>61824</v>
      </c>
      <c r="B6494" s="84" t="n">
        <v>96</v>
      </c>
      <c r="C6494" s="7" t="n">
        <v>65534</v>
      </c>
      <c r="D6494" s="7" t="n">
        <v>2</v>
      </c>
      <c r="E6494" s="7" t="n">
        <v>-61.8899993896484</v>
      </c>
      <c r="F6494" s="7" t="n">
        <v>-0.540000021457672</v>
      </c>
      <c r="G6494" s="7" t="n">
        <v>-31.1299991607666</v>
      </c>
    </row>
    <row r="6495" spans="1:7">
      <c r="A6495" t="s">
        <v>4</v>
      </c>
      <c r="B6495" s="4" t="s">
        <v>5</v>
      </c>
      <c r="C6495" s="4" t="s">
        <v>10</v>
      </c>
      <c r="D6495" s="4" t="s">
        <v>13</v>
      </c>
      <c r="E6495" s="4" t="s">
        <v>27</v>
      </c>
      <c r="F6495" s="4" t="s">
        <v>27</v>
      </c>
      <c r="G6495" s="4" t="s">
        <v>27</v>
      </c>
    </row>
    <row r="6496" spans="1:7">
      <c r="A6496" t="n">
        <v>61840</v>
      </c>
      <c r="B6496" s="84" t="n">
        <v>96</v>
      </c>
      <c r="C6496" s="7" t="n">
        <v>65534</v>
      </c>
      <c r="D6496" s="7" t="n">
        <v>2</v>
      </c>
      <c r="E6496" s="7" t="n">
        <v>-51.5699996948242</v>
      </c>
      <c r="F6496" s="7" t="n">
        <v>-0.819999992847443</v>
      </c>
      <c r="G6496" s="7" t="n">
        <v>-30.7399997711182</v>
      </c>
    </row>
    <row r="6497" spans="1:19">
      <c r="A6497" t="s">
        <v>4</v>
      </c>
      <c r="B6497" s="4" t="s">
        <v>5</v>
      </c>
      <c r="C6497" s="4" t="s">
        <v>10</v>
      </c>
      <c r="D6497" s="4" t="s">
        <v>27</v>
      </c>
      <c r="E6497" s="4" t="s">
        <v>27</v>
      </c>
      <c r="F6497" s="4" t="s">
        <v>27</v>
      </c>
      <c r="G6497" s="4" t="s">
        <v>27</v>
      </c>
    </row>
    <row r="6498" spans="1:19">
      <c r="A6498" t="n">
        <v>61856</v>
      </c>
      <c r="B6498" s="86" t="n">
        <v>131</v>
      </c>
      <c r="C6498" s="7" t="n">
        <v>65534</v>
      </c>
      <c r="D6498" s="7" t="n">
        <v>1</v>
      </c>
      <c r="E6498" s="7" t="n">
        <v>1</v>
      </c>
      <c r="F6498" s="7" t="n">
        <v>2</v>
      </c>
      <c r="G6498" s="7" t="n">
        <v>0</v>
      </c>
    </row>
    <row r="6499" spans="1:19">
      <c r="A6499" t="s">
        <v>4</v>
      </c>
      <c r="B6499" s="4" t="s">
        <v>5</v>
      </c>
      <c r="C6499" s="4" t="s">
        <v>10</v>
      </c>
      <c r="D6499" s="4" t="s">
        <v>13</v>
      </c>
      <c r="E6499" s="4" t="s">
        <v>9</v>
      </c>
      <c r="F6499" s="4" t="s">
        <v>13</v>
      </c>
      <c r="G6499" s="4" t="s">
        <v>10</v>
      </c>
    </row>
    <row r="6500" spans="1:19">
      <c r="A6500" t="n">
        <v>61875</v>
      </c>
      <c r="B6500" s="84" t="n">
        <v>96</v>
      </c>
      <c r="C6500" s="7" t="n">
        <v>65534</v>
      </c>
      <c r="D6500" s="7" t="n">
        <v>0</v>
      </c>
      <c r="E6500" s="7" t="n">
        <v>1095761920</v>
      </c>
      <c r="F6500" s="7" t="n">
        <v>0</v>
      </c>
      <c r="G6500" s="7" t="n">
        <v>0</v>
      </c>
    </row>
    <row r="6501" spans="1:19">
      <c r="A6501" t="s">
        <v>4</v>
      </c>
      <c r="B6501" s="4" t="s">
        <v>5</v>
      </c>
      <c r="C6501" s="4" t="s">
        <v>10</v>
      </c>
      <c r="D6501" s="4" t="s">
        <v>13</v>
      </c>
    </row>
    <row r="6502" spans="1:19">
      <c r="A6502" t="n">
        <v>61886</v>
      </c>
      <c r="B6502" s="81" t="n">
        <v>56</v>
      </c>
      <c r="C6502" s="7" t="n">
        <v>65534</v>
      </c>
      <c r="D6502" s="7" t="n">
        <v>0</v>
      </c>
    </row>
    <row r="6503" spans="1:19">
      <c r="A6503" t="s">
        <v>4</v>
      </c>
      <c r="B6503" s="4" t="s">
        <v>5</v>
      </c>
      <c r="C6503" s="4" t="s">
        <v>13</v>
      </c>
      <c r="D6503" s="4" t="s">
        <v>10</v>
      </c>
      <c r="E6503" s="4" t="s">
        <v>13</v>
      </c>
    </row>
    <row r="6504" spans="1:19">
      <c r="A6504" t="n">
        <v>61890</v>
      </c>
      <c r="B6504" s="29" t="n">
        <v>39</v>
      </c>
      <c r="C6504" s="7" t="n">
        <v>13</v>
      </c>
      <c r="D6504" s="7" t="n">
        <v>65534</v>
      </c>
      <c r="E6504" s="7" t="n">
        <v>100</v>
      </c>
    </row>
    <row r="6505" spans="1:19">
      <c r="A6505" t="s">
        <v>4</v>
      </c>
      <c r="B6505" s="4" t="s">
        <v>5</v>
      </c>
      <c r="C6505" s="4" t="s">
        <v>10</v>
      </c>
      <c r="D6505" s="4" t="s">
        <v>6</v>
      </c>
      <c r="E6505" s="4" t="s">
        <v>13</v>
      </c>
      <c r="F6505" s="4" t="s">
        <v>13</v>
      </c>
      <c r="G6505" s="4" t="s">
        <v>13</v>
      </c>
      <c r="H6505" s="4" t="s">
        <v>13</v>
      </c>
      <c r="I6505" s="4" t="s">
        <v>13</v>
      </c>
      <c r="J6505" s="4" t="s">
        <v>27</v>
      </c>
      <c r="K6505" s="4" t="s">
        <v>27</v>
      </c>
      <c r="L6505" s="4" t="s">
        <v>27</v>
      </c>
      <c r="M6505" s="4" t="s">
        <v>27</v>
      </c>
      <c r="N6505" s="4" t="s">
        <v>13</v>
      </c>
    </row>
    <row r="6506" spans="1:19">
      <c r="A6506" t="n">
        <v>61895</v>
      </c>
      <c r="B6506" s="62" t="n">
        <v>34</v>
      </c>
      <c r="C6506" s="7" t="n">
        <v>65534</v>
      </c>
      <c r="D6506" s="7" t="s">
        <v>577</v>
      </c>
      <c r="E6506" s="7" t="n">
        <v>0</v>
      </c>
      <c r="F6506" s="7" t="n">
        <v>0</v>
      </c>
      <c r="G6506" s="7" t="n">
        <v>0</v>
      </c>
      <c r="H6506" s="7" t="n">
        <v>0</v>
      </c>
      <c r="I6506" s="7" t="n">
        <v>0</v>
      </c>
      <c r="J6506" s="7" t="n">
        <v>0</v>
      </c>
      <c r="K6506" s="7" t="n">
        <v>-1</v>
      </c>
      <c r="L6506" s="7" t="n">
        <v>-1</v>
      </c>
      <c r="M6506" s="7" t="n">
        <v>-1</v>
      </c>
      <c r="N6506" s="7" t="n">
        <v>0</v>
      </c>
    </row>
    <row r="6507" spans="1:19">
      <c r="A6507" t="s">
        <v>4</v>
      </c>
      <c r="B6507" s="4" t="s">
        <v>5</v>
      </c>
    </row>
    <row r="6508" spans="1:19">
      <c r="A6508" t="n">
        <v>61925</v>
      </c>
      <c r="B6508" s="5" t="n">
        <v>1</v>
      </c>
    </row>
    <row r="6509" spans="1:19" s="3" customFormat="1" customHeight="0">
      <c r="A6509" s="3" t="s">
        <v>2</v>
      </c>
      <c r="B6509" s="3" t="s">
        <v>587</v>
      </c>
    </row>
    <row r="6510" spans="1:19">
      <c r="A6510" t="s">
        <v>4</v>
      </c>
      <c r="B6510" s="4" t="s">
        <v>5</v>
      </c>
      <c r="C6510" s="4" t="s">
        <v>13</v>
      </c>
      <c r="D6510" s="4" t="s">
        <v>10</v>
      </c>
      <c r="E6510" s="4" t="s">
        <v>10</v>
      </c>
      <c r="F6510" s="4" t="s">
        <v>10</v>
      </c>
      <c r="G6510" s="4" t="s">
        <v>10</v>
      </c>
      <c r="H6510" s="4" t="s">
        <v>10</v>
      </c>
      <c r="I6510" s="4" t="s">
        <v>6</v>
      </c>
      <c r="J6510" s="4" t="s">
        <v>27</v>
      </c>
      <c r="K6510" s="4" t="s">
        <v>27</v>
      </c>
      <c r="L6510" s="4" t="s">
        <v>27</v>
      </c>
      <c r="M6510" s="4" t="s">
        <v>9</v>
      </c>
      <c r="N6510" s="4" t="s">
        <v>9</v>
      </c>
      <c r="O6510" s="4" t="s">
        <v>27</v>
      </c>
      <c r="P6510" s="4" t="s">
        <v>27</v>
      </c>
      <c r="Q6510" s="4" t="s">
        <v>27</v>
      </c>
      <c r="R6510" s="4" t="s">
        <v>27</v>
      </c>
      <c r="S6510" s="4" t="s">
        <v>13</v>
      </c>
    </row>
    <row r="6511" spans="1:19">
      <c r="A6511" t="n">
        <v>61928</v>
      </c>
      <c r="B6511" s="29" t="n">
        <v>39</v>
      </c>
      <c r="C6511" s="7" t="n">
        <v>12</v>
      </c>
      <c r="D6511" s="7" t="n">
        <v>65533</v>
      </c>
      <c r="E6511" s="7" t="n">
        <v>208</v>
      </c>
      <c r="F6511" s="7" t="n">
        <v>0</v>
      </c>
      <c r="G6511" s="7" t="n">
        <v>65534</v>
      </c>
      <c r="H6511" s="7" t="n">
        <v>259</v>
      </c>
      <c r="I6511" s="7" t="s">
        <v>21</v>
      </c>
      <c r="J6511" s="7" t="n">
        <v>0</v>
      </c>
      <c r="K6511" s="7" t="n">
        <v>0</v>
      </c>
      <c r="L6511" s="7" t="n">
        <v>0</v>
      </c>
      <c r="M6511" s="7" t="n">
        <v>0</v>
      </c>
      <c r="N6511" s="7" t="n">
        <v>0</v>
      </c>
      <c r="O6511" s="7" t="n">
        <v>0</v>
      </c>
      <c r="P6511" s="7" t="n">
        <v>1</v>
      </c>
      <c r="Q6511" s="7" t="n">
        <v>1</v>
      </c>
      <c r="R6511" s="7" t="n">
        <v>1</v>
      </c>
      <c r="S6511" s="7" t="n">
        <v>101</v>
      </c>
    </row>
    <row r="6512" spans="1:19">
      <c r="A6512" t="s">
        <v>4</v>
      </c>
      <c r="B6512" s="4" t="s">
        <v>5</v>
      </c>
      <c r="C6512" s="4" t="s">
        <v>10</v>
      </c>
      <c r="D6512" s="4" t="s">
        <v>6</v>
      </c>
      <c r="E6512" s="4" t="s">
        <v>13</v>
      </c>
      <c r="F6512" s="4" t="s">
        <v>13</v>
      </c>
      <c r="G6512" s="4" t="s">
        <v>13</v>
      </c>
      <c r="H6512" s="4" t="s">
        <v>13</v>
      </c>
      <c r="I6512" s="4" t="s">
        <v>13</v>
      </c>
      <c r="J6512" s="4" t="s">
        <v>27</v>
      </c>
      <c r="K6512" s="4" t="s">
        <v>27</v>
      </c>
      <c r="L6512" s="4" t="s">
        <v>27</v>
      </c>
      <c r="M6512" s="4" t="s">
        <v>27</v>
      </c>
      <c r="N6512" s="4" t="s">
        <v>13</v>
      </c>
    </row>
    <row r="6513" spans="1:19">
      <c r="A6513" t="n">
        <v>61978</v>
      </c>
      <c r="B6513" s="62" t="n">
        <v>34</v>
      </c>
      <c r="C6513" s="7" t="n">
        <v>65534</v>
      </c>
      <c r="D6513" s="7" t="s">
        <v>586</v>
      </c>
      <c r="E6513" s="7" t="n">
        <v>1</v>
      </c>
      <c r="F6513" s="7" t="n">
        <v>0</v>
      </c>
      <c r="G6513" s="7" t="n">
        <v>0</v>
      </c>
      <c r="H6513" s="7" t="n">
        <v>0</v>
      </c>
      <c r="I6513" s="7" t="n">
        <v>0</v>
      </c>
      <c r="J6513" s="7" t="n">
        <v>0</v>
      </c>
      <c r="K6513" s="7" t="n">
        <v>-1</v>
      </c>
      <c r="L6513" s="7" t="n">
        <v>-1</v>
      </c>
      <c r="M6513" s="7" t="n">
        <v>-1</v>
      </c>
      <c r="N6513" s="7" t="n">
        <v>0</v>
      </c>
    </row>
    <row r="6514" spans="1:19">
      <c r="A6514" t="s">
        <v>4</v>
      </c>
      <c r="B6514" s="4" t="s">
        <v>5</v>
      </c>
      <c r="C6514" s="4" t="s">
        <v>10</v>
      </c>
      <c r="D6514" s="4" t="s">
        <v>13</v>
      </c>
    </row>
    <row r="6515" spans="1:19">
      <c r="A6515" t="n">
        <v>62011</v>
      </c>
      <c r="B6515" s="84" t="n">
        <v>96</v>
      </c>
      <c r="C6515" s="7" t="n">
        <v>65534</v>
      </c>
      <c r="D6515" s="7" t="n">
        <v>1</v>
      </c>
    </row>
    <row r="6516" spans="1:19">
      <c r="A6516" t="s">
        <v>4</v>
      </c>
      <c r="B6516" s="4" t="s">
        <v>5</v>
      </c>
      <c r="C6516" s="4" t="s">
        <v>10</v>
      </c>
      <c r="D6516" s="4" t="s">
        <v>13</v>
      </c>
      <c r="E6516" s="4" t="s">
        <v>27</v>
      </c>
      <c r="F6516" s="4" t="s">
        <v>27</v>
      </c>
      <c r="G6516" s="4" t="s">
        <v>27</v>
      </c>
    </row>
    <row r="6517" spans="1:19">
      <c r="A6517" t="n">
        <v>62015</v>
      </c>
      <c r="B6517" s="84" t="n">
        <v>96</v>
      </c>
      <c r="C6517" s="7" t="n">
        <v>65534</v>
      </c>
      <c r="D6517" s="7" t="n">
        <v>2</v>
      </c>
      <c r="E6517" s="7" t="n">
        <v>-72.1100006103516</v>
      </c>
      <c r="F6517" s="7" t="n">
        <v>-0.839999973773956</v>
      </c>
      <c r="G6517" s="7" t="n">
        <v>-50.3699989318848</v>
      </c>
    </row>
    <row r="6518" spans="1:19">
      <c r="A6518" t="s">
        <v>4</v>
      </c>
      <c r="B6518" s="4" t="s">
        <v>5</v>
      </c>
      <c r="C6518" s="4" t="s">
        <v>10</v>
      </c>
      <c r="D6518" s="4" t="s">
        <v>13</v>
      </c>
      <c r="E6518" s="4" t="s">
        <v>27</v>
      </c>
      <c r="F6518" s="4" t="s">
        <v>27</v>
      </c>
      <c r="G6518" s="4" t="s">
        <v>27</v>
      </c>
    </row>
    <row r="6519" spans="1:19">
      <c r="A6519" t="n">
        <v>62031</v>
      </c>
      <c r="B6519" s="84" t="n">
        <v>96</v>
      </c>
      <c r="C6519" s="7" t="n">
        <v>65534</v>
      </c>
      <c r="D6519" s="7" t="n">
        <v>2</v>
      </c>
      <c r="E6519" s="7" t="n">
        <v>-73.6399993896484</v>
      </c>
      <c r="F6519" s="7" t="n">
        <v>-1.02999997138977</v>
      </c>
      <c r="G6519" s="7" t="n">
        <v>-43.3499984741211</v>
      </c>
    </row>
    <row r="6520" spans="1:19">
      <c r="A6520" t="s">
        <v>4</v>
      </c>
      <c r="B6520" s="4" t="s">
        <v>5</v>
      </c>
      <c r="C6520" s="4" t="s">
        <v>10</v>
      </c>
      <c r="D6520" s="4" t="s">
        <v>13</v>
      </c>
      <c r="E6520" s="4" t="s">
        <v>27</v>
      </c>
      <c r="F6520" s="4" t="s">
        <v>27</v>
      </c>
      <c r="G6520" s="4" t="s">
        <v>27</v>
      </c>
    </row>
    <row r="6521" spans="1:19">
      <c r="A6521" t="n">
        <v>62047</v>
      </c>
      <c r="B6521" s="84" t="n">
        <v>96</v>
      </c>
      <c r="C6521" s="7" t="n">
        <v>65534</v>
      </c>
      <c r="D6521" s="7" t="n">
        <v>2</v>
      </c>
      <c r="E6521" s="7" t="n">
        <v>-78.7699966430664</v>
      </c>
      <c r="F6521" s="7" t="n">
        <v>-1.04999995231628</v>
      </c>
      <c r="G6521" s="7" t="n">
        <v>-41.1300010681152</v>
      </c>
    </row>
    <row r="6522" spans="1:19">
      <c r="A6522" t="s">
        <v>4</v>
      </c>
      <c r="B6522" s="4" t="s">
        <v>5</v>
      </c>
      <c r="C6522" s="4" t="s">
        <v>10</v>
      </c>
      <c r="D6522" s="4" t="s">
        <v>27</v>
      </c>
      <c r="E6522" s="4" t="s">
        <v>27</v>
      </c>
      <c r="F6522" s="4" t="s">
        <v>27</v>
      </c>
      <c r="G6522" s="4" t="s">
        <v>27</v>
      </c>
    </row>
    <row r="6523" spans="1:19">
      <c r="A6523" t="n">
        <v>62063</v>
      </c>
      <c r="B6523" s="86" t="n">
        <v>131</v>
      </c>
      <c r="C6523" s="7" t="n">
        <v>65534</v>
      </c>
      <c r="D6523" s="7" t="n">
        <v>0</v>
      </c>
      <c r="E6523" s="7" t="n">
        <v>0</v>
      </c>
      <c r="F6523" s="7" t="n">
        <v>1</v>
      </c>
      <c r="G6523" s="7" t="n">
        <v>0</v>
      </c>
    </row>
    <row r="6524" spans="1:19">
      <c r="A6524" t="s">
        <v>4</v>
      </c>
      <c r="B6524" s="4" t="s">
        <v>5</v>
      </c>
      <c r="C6524" s="4" t="s">
        <v>10</v>
      </c>
      <c r="D6524" s="4" t="s">
        <v>13</v>
      </c>
      <c r="E6524" s="4" t="s">
        <v>9</v>
      </c>
      <c r="F6524" s="4" t="s">
        <v>13</v>
      </c>
      <c r="G6524" s="4" t="s">
        <v>10</v>
      </c>
    </row>
    <row r="6525" spans="1:19">
      <c r="A6525" t="n">
        <v>62082</v>
      </c>
      <c r="B6525" s="84" t="n">
        <v>96</v>
      </c>
      <c r="C6525" s="7" t="n">
        <v>65534</v>
      </c>
      <c r="D6525" s="7" t="n">
        <v>0</v>
      </c>
      <c r="E6525" s="7" t="n">
        <v>1092616192</v>
      </c>
      <c r="F6525" s="7" t="n">
        <v>0</v>
      </c>
      <c r="G6525" s="7" t="n">
        <v>1024</v>
      </c>
    </row>
    <row r="6526" spans="1:19">
      <c r="A6526" t="s">
        <v>4</v>
      </c>
      <c r="B6526" s="4" t="s">
        <v>5</v>
      </c>
      <c r="C6526" s="4" t="s">
        <v>10</v>
      </c>
      <c r="D6526" s="4" t="s">
        <v>13</v>
      </c>
    </row>
    <row r="6527" spans="1:19">
      <c r="A6527" t="n">
        <v>62093</v>
      </c>
      <c r="B6527" s="81" t="n">
        <v>56</v>
      </c>
      <c r="C6527" s="7" t="n">
        <v>65534</v>
      </c>
      <c r="D6527" s="7" t="n">
        <v>0</v>
      </c>
    </row>
    <row r="6528" spans="1:19">
      <c r="A6528" t="s">
        <v>4</v>
      </c>
      <c r="B6528" s="4" t="s">
        <v>5</v>
      </c>
      <c r="C6528" s="4" t="s">
        <v>13</v>
      </c>
      <c r="D6528" s="4" t="s">
        <v>10</v>
      </c>
      <c r="E6528" s="4" t="s">
        <v>13</v>
      </c>
    </row>
    <row r="6529" spans="1:14">
      <c r="A6529" t="n">
        <v>62097</v>
      </c>
      <c r="B6529" s="29" t="n">
        <v>39</v>
      </c>
      <c r="C6529" s="7" t="n">
        <v>13</v>
      </c>
      <c r="D6529" s="7" t="n">
        <v>65534</v>
      </c>
      <c r="E6529" s="7" t="n">
        <v>101</v>
      </c>
    </row>
    <row r="6530" spans="1:14">
      <c r="A6530" t="s">
        <v>4</v>
      </c>
      <c r="B6530" s="4" t="s">
        <v>5</v>
      </c>
      <c r="C6530" s="4" t="s">
        <v>10</v>
      </c>
      <c r="D6530" s="4" t="s">
        <v>6</v>
      </c>
      <c r="E6530" s="4" t="s">
        <v>13</v>
      </c>
      <c r="F6530" s="4" t="s">
        <v>13</v>
      </c>
      <c r="G6530" s="4" t="s">
        <v>13</v>
      </c>
      <c r="H6530" s="4" t="s">
        <v>13</v>
      </c>
      <c r="I6530" s="4" t="s">
        <v>13</v>
      </c>
      <c r="J6530" s="4" t="s">
        <v>27</v>
      </c>
      <c r="K6530" s="4" t="s">
        <v>27</v>
      </c>
      <c r="L6530" s="4" t="s">
        <v>27</v>
      </c>
      <c r="M6530" s="4" t="s">
        <v>27</v>
      </c>
      <c r="N6530" s="4" t="s">
        <v>13</v>
      </c>
    </row>
    <row r="6531" spans="1:14">
      <c r="A6531" t="n">
        <v>62102</v>
      </c>
      <c r="B6531" s="62" t="n">
        <v>34</v>
      </c>
      <c r="C6531" s="7" t="n">
        <v>65534</v>
      </c>
      <c r="D6531" s="7" t="s">
        <v>577</v>
      </c>
      <c r="E6531" s="7" t="n">
        <v>0</v>
      </c>
      <c r="F6531" s="7" t="n">
        <v>0</v>
      </c>
      <c r="G6531" s="7" t="n">
        <v>0</v>
      </c>
      <c r="H6531" s="7" t="n">
        <v>0</v>
      </c>
      <c r="I6531" s="7" t="n">
        <v>0</v>
      </c>
      <c r="J6531" s="7" t="n">
        <v>0</v>
      </c>
      <c r="K6531" s="7" t="n">
        <v>-1</v>
      </c>
      <c r="L6531" s="7" t="n">
        <v>-1</v>
      </c>
      <c r="M6531" s="7" t="n">
        <v>-1</v>
      </c>
      <c r="N6531" s="7" t="n">
        <v>0</v>
      </c>
    </row>
    <row r="6532" spans="1:14">
      <c r="A6532" t="s">
        <v>4</v>
      </c>
      <c r="B6532" s="4" t="s">
        <v>5</v>
      </c>
      <c r="C6532" s="4" t="s">
        <v>10</v>
      </c>
    </row>
    <row r="6533" spans="1:14">
      <c r="A6533" t="n">
        <v>62132</v>
      </c>
      <c r="B6533" s="43" t="n">
        <v>16</v>
      </c>
      <c r="C6533" s="7" t="n">
        <v>300</v>
      </c>
    </row>
    <row r="6534" spans="1:14">
      <c r="A6534" t="s">
        <v>4</v>
      </c>
      <c r="B6534" s="4" t="s">
        <v>5</v>
      </c>
      <c r="C6534" s="4" t="s">
        <v>13</v>
      </c>
      <c r="D6534" s="4" t="s">
        <v>10</v>
      </c>
      <c r="E6534" s="4" t="s">
        <v>10</v>
      </c>
      <c r="F6534" s="4" t="s">
        <v>10</v>
      </c>
      <c r="G6534" s="4" t="s">
        <v>10</v>
      </c>
      <c r="H6534" s="4" t="s">
        <v>10</v>
      </c>
      <c r="I6534" s="4" t="s">
        <v>6</v>
      </c>
      <c r="J6534" s="4" t="s">
        <v>27</v>
      </c>
      <c r="K6534" s="4" t="s">
        <v>27</v>
      </c>
      <c r="L6534" s="4" t="s">
        <v>27</v>
      </c>
      <c r="M6534" s="4" t="s">
        <v>9</v>
      </c>
      <c r="N6534" s="4" t="s">
        <v>9</v>
      </c>
      <c r="O6534" s="4" t="s">
        <v>27</v>
      </c>
      <c r="P6534" s="4" t="s">
        <v>27</v>
      </c>
      <c r="Q6534" s="4" t="s">
        <v>27</v>
      </c>
      <c r="R6534" s="4" t="s">
        <v>27</v>
      </c>
      <c r="S6534" s="4" t="s">
        <v>13</v>
      </c>
    </row>
    <row r="6535" spans="1:14">
      <c r="A6535" t="n">
        <v>62135</v>
      </c>
      <c r="B6535" s="29" t="n">
        <v>39</v>
      </c>
      <c r="C6535" s="7" t="n">
        <v>12</v>
      </c>
      <c r="D6535" s="7" t="n">
        <v>65533</v>
      </c>
      <c r="E6535" s="7" t="n">
        <v>208</v>
      </c>
      <c r="F6535" s="7" t="n">
        <v>0</v>
      </c>
      <c r="G6535" s="7" t="n">
        <v>65534</v>
      </c>
      <c r="H6535" s="7" t="n">
        <v>259</v>
      </c>
      <c r="I6535" s="7" t="s">
        <v>21</v>
      </c>
      <c r="J6535" s="7" t="n">
        <v>0</v>
      </c>
      <c r="K6535" s="7" t="n">
        <v>0</v>
      </c>
      <c r="L6535" s="7" t="n">
        <v>0</v>
      </c>
      <c r="M6535" s="7" t="n">
        <v>0</v>
      </c>
      <c r="N6535" s="7" t="n">
        <v>0</v>
      </c>
      <c r="O6535" s="7" t="n">
        <v>0</v>
      </c>
      <c r="P6535" s="7" t="n">
        <v>1</v>
      </c>
      <c r="Q6535" s="7" t="n">
        <v>1</v>
      </c>
      <c r="R6535" s="7" t="n">
        <v>1</v>
      </c>
      <c r="S6535" s="7" t="n">
        <v>101</v>
      </c>
    </row>
    <row r="6536" spans="1:14">
      <c r="A6536" t="s">
        <v>4</v>
      </c>
      <c r="B6536" s="4" t="s">
        <v>5</v>
      </c>
      <c r="C6536" s="4" t="s">
        <v>10</v>
      </c>
      <c r="D6536" s="4" t="s">
        <v>6</v>
      </c>
      <c r="E6536" s="4" t="s">
        <v>13</v>
      </c>
      <c r="F6536" s="4" t="s">
        <v>13</v>
      </c>
      <c r="G6536" s="4" t="s">
        <v>13</v>
      </c>
      <c r="H6536" s="4" t="s">
        <v>13</v>
      </c>
      <c r="I6536" s="4" t="s">
        <v>13</v>
      </c>
      <c r="J6536" s="4" t="s">
        <v>27</v>
      </c>
      <c r="K6536" s="4" t="s">
        <v>27</v>
      </c>
      <c r="L6536" s="4" t="s">
        <v>27</v>
      </c>
      <c r="M6536" s="4" t="s">
        <v>27</v>
      </c>
      <c r="N6536" s="4" t="s">
        <v>13</v>
      </c>
    </row>
    <row r="6537" spans="1:14">
      <c r="A6537" t="n">
        <v>62185</v>
      </c>
      <c r="B6537" s="62" t="n">
        <v>34</v>
      </c>
      <c r="C6537" s="7" t="n">
        <v>65534</v>
      </c>
      <c r="D6537" s="7" t="s">
        <v>435</v>
      </c>
      <c r="E6537" s="7" t="n">
        <v>1</v>
      </c>
      <c r="F6537" s="7" t="n">
        <v>0</v>
      </c>
      <c r="G6537" s="7" t="n">
        <v>0</v>
      </c>
      <c r="H6537" s="7" t="n">
        <v>0</v>
      </c>
      <c r="I6537" s="7" t="n">
        <v>0</v>
      </c>
      <c r="J6537" s="7" t="n">
        <v>0</v>
      </c>
      <c r="K6537" s="7" t="n">
        <v>-1</v>
      </c>
      <c r="L6537" s="7" t="n">
        <v>-1</v>
      </c>
      <c r="M6537" s="7" t="n">
        <v>-1</v>
      </c>
      <c r="N6537" s="7" t="n">
        <v>0</v>
      </c>
    </row>
    <row r="6538" spans="1:14">
      <c r="A6538" t="s">
        <v>4</v>
      </c>
      <c r="B6538" s="4" t="s">
        <v>5</v>
      </c>
      <c r="C6538" s="4" t="s">
        <v>10</v>
      </c>
      <c r="D6538" s="4" t="s">
        <v>13</v>
      </c>
    </row>
    <row r="6539" spans="1:14">
      <c r="A6539" t="n">
        <v>62216</v>
      </c>
      <c r="B6539" s="84" t="n">
        <v>96</v>
      </c>
      <c r="C6539" s="7" t="n">
        <v>65534</v>
      </c>
      <c r="D6539" s="7" t="n">
        <v>1</v>
      </c>
    </row>
    <row r="6540" spans="1:14">
      <c r="A6540" t="s">
        <v>4</v>
      </c>
      <c r="B6540" s="4" t="s">
        <v>5</v>
      </c>
      <c r="C6540" s="4" t="s">
        <v>10</v>
      </c>
      <c r="D6540" s="4" t="s">
        <v>13</v>
      </c>
      <c r="E6540" s="4" t="s">
        <v>27</v>
      </c>
      <c r="F6540" s="4" t="s">
        <v>27</v>
      </c>
      <c r="G6540" s="4" t="s">
        <v>27</v>
      </c>
    </row>
    <row r="6541" spans="1:14">
      <c r="A6541" t="n">
        <v>62220</v>
      </c>
      <c r="B6541" s="84" t="n">
        <v>96</v>
      </c>
      <c r="C6541" s="7" t="n">
        <v>65534</v>
      </c>
      <c r="D6541" s="7" t="n">
        <v>2</v>
      </c>
      <c r="E6541" s="7" t="n">
        <v>-66.5400009155273</v>
      </c>
      <c r="F6541" s="7" t="n">
        <v>-1.00999999046326</v>
      </c>
      <c r="G6541" s="7" t="n">
        <v>-45.4500007629395</v>
      </c>
    </row>
    <row r="6542" spans="1:14">
      <c r="A6542" t="s">
        <v>4</v>
      </c>
      <c r="B6542" s="4" t="s">
        <v>5</v>
      </c>
      <c r="C6542" s="4" t="s">
        <v>10</v>
      </c>
      <c r="D6542" s="4" t="s">
        <v>13</v>
      </c>
      <c r="E6542" s="4" t="s">
        <v>27</v>
      </c>
      <c r="F6542" s="4" t="s">
        <v>27</v>
      </c>
      <c r="G6542" s="4" t="s">
        <v>27</v>
      </c>
    </row>
    <row r="6543" spans="1:14">
      <c r="A6543" t="n">
        <v>62236</v>
      </c>
      <c r="B6543" s="84" t="n">
        <v>96</v>
      </c>
      <c r="C6543" s="7" t="n">
        <v>65534</v>
      </c>
      <c r="D6543" s="7" t="n">
        <v>2</v>
      </c>
      <c r="E6543" s="7" t="n">
        <v>-57.8300018310547</v>
      </c>
      <c r="F6543" s="7" t="n">
        <v>-1.00999999046326</v>
      </c>
      <c r="G6543" s="7" t="n">
        <v>-43.7700004577637</v>
      </c>
    </row>
    <row r="6544" spans="1:14">
      <c r="A6544" t="s">
        <v>4</v>
      </c>
      <c r="B6544" s="4" t="s">
        <v>5</v>
      </c>
      <c r="C6544" s="4" t="s">
        <v>10</v>
      </c>
      <c r="D6544" s="4" t="s">
        <v>13</v>
      </c>
      <c r="E6544" s="4" t="s">
        <v>27</v>
      </c>
      <c r="F6544" s="4" t="s">
        <v>27</v>
      </c>
      <c r="G6544" s="4" t="s">
        <v>27</v>
      </c>
    </row>
    <row r="6545" spans="1:19">
      <c r="A6545" t="n">
        <v>62252</v>
      </c>
      <c r="B6545" s="84" t="n">
        <v>96</v>
      </c>
      <c r="C6545" s="7" t="n">
        <v>65534</v>
      </c>
      <c r="D6545" s="7" t="n">
        <v>2</v>
      </c>
      <c r="E6545" s="7" t="n">
        <v>-46.6199989318848</v>
      </c>
      <c r="F6545" s="7" t="n">
        <v>-1.10000002384186</v>
      </c>
      <c r="G6545" s="7" t="n">
        <v>-41.9599990844727</v>
      </c>
    </row>
    <row r="6546" spans="1:19">
      <c r="A6546" t="s">
        <v>4</v>
      </c>
      <c r="B6546" s="4" t="s">
        <v>5</v>
      </c>
      <c r="C6546" s="4" t="s">
        <v>10</v>
      </c>
      <c r="D6546" s="4" t="s">
        <v>27</v>
      </c>
      <c r="E6546" s="4" t="s">
        <v>27</v>
      </c>
      <c r="F6546" s="4" t="s">
        <v>27</v>
      </c>
      <c r="G6546" s="4" t="s">
        <v>27</v>
      </c>
    </row>
    <row r="6547" spans="1:19">
      <c r="A6547" t="n">
        <v>62268</v>
      </c>
      <c r="B6547" s="86" t="n">
        <v>131</v>
      </c>
      <c r="C6547" s="7" t="n">
        <v>65534</v>
      </c>
      <c r="D6547" s="7" t="n">
        <v>1</v>
      </c>
      <c r="E6547" s="7" t="n">
        <v>1</v>
      </c>
      <c r="F6547" s="7" t="n">
        <v>2</v>
      </c>
      <c r="G6547" s="7" t="n">
        <v>0</v>
      </c>
    </row>
    <row r="6548" spans="1:19">
      <c r="A6548" t="s">
        <v>4</v>
      </c>
      <c r="B6548" s="4" t="s">
        <v>5</v>
      </c>
      <c r="C6548" s="4" t="s">
        <v>10</v>
      </c>
      <c r="D6548" s="4" t="s">
        <v>13</v>
      </c>
      <c r="E6548" s="4" t="s">
        <v>9</v>
      </c>
      <c r="F6548" s="4" t="s">
        <v>13</v>
      </c>
      <c r="G6548" s="4" t="s">
        <v>10</v>
      </c>
    </row>
    <row r="6549" spans="1:19">
      <c r="A6549" t="n">
        <v>62287</v>
      </c>
      <c r="B6549" s="84" t="n">
        <v>96</v>
      </c>
      <c r="C6549" s="7" t="n">
        <v>65534</v>
      </c>
      <c r="D6549" s="7" t="n">
        <v>0</v>
      </c>
      <c r="E6549" s="7" t="n">
        <v>1095761920</v>
      </c>
      <c r="F6549" s="7" t="n">
        <v>0</v>
      </c>
      <c r="G6549" s="7" t="n">
        <v>0</v>
      </c>
    </row>
    <row r="6550" spans="1:19">
      <c r="A6550" t="s">
        <v>4</v>
      </c>
      <c r="B6550" s="4" t="s">
        <v>5</v>
      </c>
      <c r="C6550" s="4" t="s">
        <v>10</v>
      </c>
      <c r="D6550" s="4" t="s">
        <v>13</v>
      </c>
    </row>
    <row r="6551" spans="1:19">
      <c r="A6551" t="n">
        <v>62298</v>
      </c>
      <c r="B6551" s="81" t="n">
        <v>56</v>
      </c>
      <c r="C6551" s="7" t="n">
        <v>65534</v>
      </c>
      <c r="D6551" s="7" t="n">
        <v>0</v>
      </c>
    </row>
    <row r="6552" spans="1:19">
      <c r="A6552" t="s">
        <v>4</v>
      </c>
      <c r="B6552" s="4" t="s">
        <v>5</v>
      </c>
      <c r="C6552" s="4" t="s">
        <v>13</v>
      </c>
      <c r="D6552" s="4" t="s">
        <v>10</v>
      </c>
      <c r="E6552" s="4" t="s">
        <v>13</v>
      </c>
    </row>
    <row r="6553" spans="1:19">
      <c r="A6553" t="n">
        <v>62302</v>
      </c>
      <c r="B6553" s="29" t="n">
        <v>39</v>
      </c>
      <c r="C6553" s="7" t="n">
        <v>13</v>
      </c>
      <c r="D6553" s="7" t="n">
        <v>65534</v>
      </c>
      <c r="E6553" s="7" t="n">
        <v>101</v>
      </c>
    </row>
    <row r="6554" spans="1:19">
      <c r="A6554" t="s">
        <v>4</v>
      </c>
      <c r="B6554" s="4" t="s">
        <v>5</v>
      </c>
      <c r="C6554" s="4" t="s">
        <v>10</v>
      </c>
      <c r="D6554" s="4" t="s">
        <v>6</v>
      </c>
      <c r="E6554" s="4" t="s">
        <v>13</v>
      </c>
      <c r="F6554" s="4" t="s">
        <v>13</v>
      </c>
      <c r="G6554" s="4" t="s">
        <v>13</v>
      </c>
      <c r="H6554" s="4" t="s">
        <v>13</v>
      </c>
      <c r="I6554" s="4" t="s">
        <v>13</v>
      </c>
      <c r="J6554" s="4" t="s">
        <v>27</v>
      </c>
      <c r="K6554" s="4" t="s">
        <v>27</v>
      </c>
      <c r="L6554" s="4" t="s">
        <v>27</v>
      </c>
      <c r="M6554" s="4" t="s">
        <v>27</v>
      </c>
      <c r="N6554" s="4" t="s">
        <v>13</v>
      </c>
    </row>
    <row r="6555" spans="1:19">
      <c r="A6555" t="n">
        <v>62307</v>
      </c>
      <c r="B6555" s="62" t="n">
        <v>34</v>
      </c>
      <c r="C6555" s="7" t="n">
        <v>65534</v>
      </c>
      <c r="D6555" s="7" t="s">
        <v>577</v>
      </c>
      <c r="E6555" s="7" t="n">
        <v>0</v>
      </c>
      <c r="F6555" s="7" t="n">
        <v>0</v>
      </c>
      <c r="G6555" s="7" t="n">
        <v>0</v>
      </c>
      <c r="H6555" s="7" t="n">
        <v>0</v>
      </c>
      <c r="I6555" s="7" t="n">
        <v>0</v>
      </c>
      <c r="J6555" s="7" t="n">
        <v>0</v>
      </c>
      <c r="K6555" s="7" t="n">
        <v>-1</v>
      </c>
      <c r="L6555" s="7" t="n">
        <v>-1</v>
      </c>
      <c r="M6555" s="7" t="n">
        <v>-1</v>
      </c>
      <c r="N6555" s="7" t="n">
        <v>0</v>
      </c>
    </row>
    <row r="6556" spans="1:19">
      <c r="A6556" t="s">
        <v>4</v>
      </c>
      <c r="B6556" s="4" t="s">
        <v>5</v>
      </c>
    </row>
    <row r="6557" spans="1:19">
      <c r="A6557" t="n">
        <v>62337</v>
      </c>
      <c r="B6557" s="5" t="n">
        <v>1</v>
      </c>
    </row>
    <row r="6558" spans="1:19" s="3" customFormat="1" customHeight="0">
      <c r="A6558" s="3" t="s">
        <v>2</v>
      </c>
      <c r="B6558" s="3" t="s">
        <v>588</v>
      </c>
    </row>
    <row r="6559" spans="1:19">
      <c r="A6559" t="s">
        <v>4</v>
      </c>
      <c r="B6559" s="4" t="s">
        <v>5</v>
      </c>
      <c r="C6559" s="4" t="s">
        <v>13</v>
      </c>
      <c r="D6559" s="4" t="s">
        <v>10</v>
      </c>
      <c r="E6559" s="4" t="s">
        <v>10</v>
      </c>
      <c r="F6559" s="4" t="s">
        <v>10</v>
      </c>
      <c r="G6559" s="4" t="s">
        <v>10</v>
      </c>
      <c r="H6559" s="4" t="s">
        <v>10</v>
      </c>
      <c r="I6559" s="4" t="s">
        <v>6</v>
      </c>
      <c r="J6559" s="4" t="s">
        <v>27</v>
      </c>
      <c r="K6559" s="4" t="s">
        <v>27</v>
      </c>
      <c r="L6559" s="4" t="s">
        <v>27</v>
      </c>
      <c r="M6559" s="4" t="s">
        <v>9</v>
      </c>
      <c r="N6559" s="4" t="s">
        <v>9</v>
      </c>
      <c r="O6559" s="4" t="s">
        <v>27</v>
      </c>
      <c r="P6559" s="4" t="s">
        <v>27</v>
      </c>
      <c r="Q6559" s="4" t="s">
        <v>27</v>
      </c>
      <c r="R6559" s="4" t="s">
        <v>27</v>
      </c>
      <c r="S6559" s="4" t="s">
        <v>13</v>
      </c>
    </row>
    <row r="6560" spans="1:19">
      <c r="A6560" t="n">
        <v>62340</v>
      </c>
      <c r="B6560" s="29" t="n">
        <v>39</v>
      </c>
      <c r="C6560" s="7" t="n">
        <v>12</v>
      </c>
      <c r="D6560" s="7" t="n">
        <v>65533</v>
      </c>
      <c r="E6560" s="7" t="n">
        <v>208</v>
      </c>
      <c r="F6560" s="7" t="n">
        <v>0</v>
      </c>
      <c r="G6560" s="7" t="n">
        <v>65534</v>
      </c>
      <c r="H6560" s="7" t="n">
        <v>259</v>
      </c>
      <c r="I6560" s="7" t="s">
        <v>21</v>
      </c>
      <c r="J6560" s="7" t="n">
        <v>0</v>
      </c>
      <c r="K6560" s="7" t="n">
        <v>0</v>
      </c>
      <c r="L6560" s="7" t="n">
        <v>0</v>
      </c>
      <c r="M6560" s="7" t="n">
        <v>0</v>
      </c>
      <c r="N6560" s="7" t="n">
        <v>0</v>
      </c>
      <c r="O6560" s="7" t="n">
        <v>0</v>
      </c>
      <c r="P6560" s="7" t="n">
        <v>1</v>
      </c>
      <c r="Q6560" s="7" t="n">
        <v>1</v>
      </c>
      <c r="R6560" s="7" t="n">
        <v>1</v>
      </c>
      <c r="S6560" s="7" t="n">
        <v>102</v>
      </c>
    </row>
    <row r="6561" spans="1:19">
      <c r="A6561" t="s">
        <v>4</v>
      </c>
      <c r="B6561" s="4" t="s">
        <v>5</v>
      </c>
      <c r="C6561" s="4" t="s">
        <v>10</v>
      </c>
      <c r="D6561" s="4" t="s">
        <v>6</v>
      </c>
      <c r="E6561" s="4" t="s">
        <v>13</v>
      </c>
      <c r="F6561" s="4" t="s">
        <v>13</v>
      </c>
      <c r="G6561" s="4" t="s">
        <v>13</v>
      </c>
      <c r="H6561" s="4" t="s">
        <v>13</v>
      </c>
      <c r="I6561" s="4" t="s">
        <v>13</v>
      </c>
      <c r="J6561" s="4" t="s">
        <v>27</v>
      </c>
      <c r="K6561" s="4" t="s">
        <v>27</v>
      </c>
      <c r="L6561" s="4" t="s">
        <v>27</v>
      </c>
      <c r="M6561" s="4" t="s">
        <v>27</v>
      </c>
      <c r="N6561" s="4" t="s">
        <v>13</v>
      </c>
    </row>
    <row r="6562" spans="1:19">
      <c r="A6562" t="n">
        <v>62390</v>
      </c>
      <c r="B6562" s="62" t="n">
        <v>34</v>
      </c>
      <c r="C6562" s="7" t="n">
        <v>65534</v>
      </c>
      <c r="D6562" s="7" t="s">
        <v>586</v>
      </c>
      <c r="E6562" s="7" t="n">
        <v>1</v>
      </c>
      <c r="F6562" s="7" t="n">
        <v>0</v>
      </c>
      <c r="G6562" s="7" t="n">
        <v>0</v>
      </c>
      <c r="H6562" s="7" t="n">
        <v>0</v>
      </c>
      <c r="I6562" s="7" t="n">
        <v>0</v>
      </c>
      <c r="J6562" s="7" t="n">
        <v>0</v>
      </c>
      <c r="K6562" s="7" t="n">
        <v>-1</v>
      </c>
      <c r="L6562" s="7" t="n">
        <v>-1</v>
      </c>
      <c r="M6562" s="7" t="n">
        <v>-1</v>
      </c>
      <c r="N6562" s="7" t="n">
        <v>0</v>
      </c>
    </row>
    <row r="6563" spans="1:19">
      <c r="A6563" t="s">
        <v>4</v>
      </c>
      <c r="B6563" s="4" t="s">
        <v>5</v>
      </c>
      <c r="C6563" s="4" t="s">
        <v>10</v>
      </c>
      <c r="D6563" s="4" t="s">
        <v>13</v>
      </c>
    </row>
    <row r="6564" spans="1:19">
      <c r="A6564" t="n">
        <v>62423</v>
      </c>
      <c r="B6564" s="84" t="n">
        <v>96</v>
      </c>
      <c r="C6564" s="7" t="n">
        <v>65534</v>
      </c>
      <c r="D6564" s="7" t="n">
        <v>1</v>
      </c>
    </row>
    <row r="6565" spans="1:19">
      <c r="A6565" t="s">
        <v>4</v>
      </c>
      <c r="B6565" s="4" t="s">
        <v>5</v>
      </c>
      <c r="C6565" s="4" t="s">
        <v>10</v>
      </c>
      <c r="D6565" s="4" t="s">
        <v>13</v>
      </c>
      <c r="E6565" s="4" t="s">
        <v>27</v>
      </c>
      <c r="F6565" s="4" t="s">
        <v>27</v>
      </c>
      <c r="G6565" s="4" t="s">
        <v>27</v>
      </c>
    </row>
    <row r="6566" spans="1:19">
      <c r="A6566" t="n">
        <v>62427</v>
      </c>
      <c r="B6566" s="84" t="n">
        <v>96</v>
      </c>
      <c r="C6566" s="7" t="n">
        <v>65534</v>
      </c>
      <c r="D6566" s="7" t="n">
        <v>2</v>
      </c>
      <c r="E6566" s="7" t="n">
        <v>-81.1100006103516</v>
      </c>
      <c r="F6566" s="7" t="n">
        <v>1.0900000333786</v>
      </c>
      <c r="G6566" s="7" t="n">
        <v>-12.9499998092651</v>
      </c>
    </row>
    <row r="6567" spans="1:19">
      <c r="A6567" t="s">
        <v>4</v>
      </c>
      <c r="B6567" s="4" t="s">
        <v>5</v>
      </c>
      <c r="C6567" s="4" t="s">
        <v>10</v>
      </c>
      <c r="D6567" s="4" t="s">
        <v>13</v>
      </c>
      <c r="E6567" s="4" t="s">
        <v>27</v>
      </c>
      <c r="F6567" s="4" t="s">
        <v>27</v>
      </c>
      <c r="G6567" s="4" t="s">
        <v>27</v>
      </c>
    </row>
    <row r="6568" spans="1:19">
      <c r="A6568" t="n">
        <v>62443</v>
      </c>
      <c r="B6568" s="84" t="n">
        <v>96</v>
      </c>
      <c r="C6568" s="7" t="n">
        <v>65534</v>
      </c>
      <c r="D6568" s="7" t="n">
        <v>2</v>
      </c>
      <c r="E6568" s="7" t="n">
        <v>-84.1999969482422</v>
      </c>
      <c r="F6568" s="7" t="n">
        <v>0.300000011920929</v>
      </c>
      <c r="G6568" s="7" t="n">
        <v>-19.2800006866455</v>
      </c>
    </row>
    <row r="6569" spans="1:19">
      <c r="A6569" t="s">
        <v>4</v>
      </c>
      <c r="B6569" s="4" t="s">
        <v>5</v>
      </c>
      <c r="C6569" s="4" t="s">
        <v>10</v>
      </c>
      <c r="D6569" s="4" t="s">
        <v>13</v>
      </c>
      <c r="E6569" s="4" t="s">
        <v>27</v>
      </c>
      <c r="F6569" s="4" t="s">
        <v>27</v>
      </c>
      <c r="G6569" s="4" t="s">
        <v>27</v>
      </c>
    </row>
    <row r="6570" spans="1:19">
      <c r="A6570" t="n">
        <v>62459</v>
      </c>
      <c r="B6570" s="84" t="n">
        <v>96</v>
      </c>
      <c r="C6570" s="7" t="n">
        <v>65534</v>
      </c>
      <c r="D6570" s="7" t="n">
        <v>2</v>
      </c>
      <c r="E6570" s="7" t="n">
        <v>-87.5299987792969</v>
      </c>
      <c r="F6570" s="7" t="n">
        <v>0.200000002980232</v>
      </c>
      <c r="G6570" s="7" t="n">
        <v>-21.1100006103516</v>
      </c>
    </row>
    <row r="6571" spans="1:19">
      <c r="A6571" t="s">
        <v>4</v>
      </c>
      <c r="B6571" s="4" t="s">
        <v>5</v>
      </c>
      <c r="C6571" s="4" t="s">
        <v>10</v>
      </c>
      <c r="D6571" s="4" t="s">
        <v>27</v>
      </c>
      <c r="E6571" s="4" t="s">
        <v>27</v>
      </c>
      <c r="F6571" s="4" t="s">
        <v>27</v>
      </c>
      <c r="G6571" s="4" t="s">
        <v>27</v>
      </c>
    </row>
    <row r="6572" spans="1:19">
      <c r="A6572" t="n">
        <v>62475</v>
      </c>
      <c r="B6572" s="86" t="n">
        <v>131</v>
      </c>
      <c r="C6572" s="7" t="n">
        <v>65534</v>
      </c>
      <c r="D6572" s="7" t="n">
        <v>0</v>
      </c>
      <c r="E6572" s="7" t="n">
        <v>0</v>
      </c>
      <c r="F6572" s="7" t="n">
        <v>1</v>
      </c>
      <c r="G6572" s="7" t="n">
        <v>0</v>
      </c>
    </row>
    <row r="6573" spans="1:19">
      <c r="A6573" t="s">
        <v>4</v>
      </c>
      <c r="B6573" s="4" t="s">
        <v>5</v>
      </c>
      <c r="C6573" s="4" t="s">
        <v>10</v>
      </c>
      <c r="D6573" s="4" t="s">
        <v>13</v>
      </c>
      <c r="E6573" s="4" t="s">
        <v>9</v>
      </c>
      <c r="F6573" s="4" t="s">
        <v>13</v>
      </c>
      <c r="G6573" s="4" t="s">
        <v>10</v>
      </c>
    </row>
    <row r="6574" spans="1:19">
      <c r="A6574" t="n">
        <v>62494</v>
      </c>
      <c r="B6574" s="84" t="n">
        <v>96</v>
      </c>
      <c r="C6574" s="7" t="n">
        <v>65534</v>
      </c>
      <c r="D6574" s="7" t="n">
        <v>0</v>
      </c>
      <c r="E6574" s="7" t="n">
        <v>1092616192</v>
      </c>
      <c r="F6574" s="7" t="n">
        <v>0</v>
      </c>
      <c r="G6574" s="7" t="n">
        <v>1024</v>
      </c>
    </row>
    <row r="6575" spans="1:19">
      <c r="A6575" t="s">
        <v>4</v>
      </c>
      <c r="B6575" s="4" t="s">
        <v>5</v>
      </c>
      <c r="C6575" s="4" t="s">
        <v>10</v>
      </c>
      <c r="D6575" s="4" t="s">
        <v>13</v>
      </c>
    </row>
    <row r="6576" spans="1:19">
      <c r="A6576" t="n">
        <v>62505</v>
      </c>
      <c r="B6576" s="81" t="n">
        <v>56</v>
      </c>
      <c r="C6576" s="7" t="n">
        <v>65534</v>
      </c>
      <c r="D6576" s="7" t="n">
        <v>0</v>
      </c>
    </row>
    <row r="6577" spans="1:14">
      <c r="A6577" t="s">
        <v>4</v>
      </c>
      <c r="B6577" s="4" t="s">
        <v>5</v>
      </c>
      <c r="C6577" s="4" t="s">
        <v>13</v>
      </c>
      <c r="D6577" s="4" t="s">
        <v>10</v>
      </c>
      <c r="E6577" s="4" t="s">
        <v>13</v>
      </c>
    </row>
    <row r="6578" spans="1:14">
      <c r="A6578" t="n">
        <v>62509</v>
      </c>
      <c r="B6578" s="29" t="n">
        <v>39</v>
      </c>
      <c r="C6578" s="7" t="n">
        <v>13</v>
      </c>
      <c r="D6578" s="7" t="n">
        <v>65534</v>
      </c>
      <c r="E6578" s="7" t="n">
        <v>102</v>
      </c>
    </row>
    <row r="6579" spans="1:14">
      <c r="A6579" t="s">
        <v>4</v>
      </c>
      <c r="B6579" s="4" t="s">
        <v>5</v>
      </c>
      <c r="C6579" s="4" t="s">
        <v>10</v>
      </c>
      <c r="D6579" s="4" t="s">
        <v>6</v>
      </c>
      <c r="E6579" s="4" t="s">
        <v>13</v>
      </c>
      <c r="F6579" s="4" t="s">
        <v>13</v>
      </c>
      <c r="G6579" s="4" t="s">
        <v>13</v>
      </c>
      <c r="H6579" s="4" t="s">
        <v>13</v>
      </c>
      <c r="I6579" s="4" t="s">
        <v>13</v>
      </c>
      <c r="J6579" s="4" t="s">
        <v>27</v>
      </c>
      <c r="K6579" s="4" t="s">
        <v>27</v>
      </c>
      <c r="L6579" s="4" t="s">
        <v>27</v>
      </c>
      <c r="M6579" s="4" t="s">
        <v>27</v>
      </c>
      <c r="N6579" s="4" t="s">
        <v>13</v>
      </c>
    </row>
    <row r="6580" spans="1:14">
      <c r="A6580" t="n">
        <v>62514</v>
      </c>
      <c r="B6580" s="62" t="n">
        <v>34</v>
      </c>
      <c r="C6580" s="7" t="n">
        <v>65534</v>
      </c>
      <c r="D6580" s="7" t="s">
        <v>577</v>
      </c>
      <c r="E6580" s="7" t="n">
        <v>0</v>
      </c>
      <c r="F6580" s="7" t="n">
        <v>0</v>
      </c>
      <c r="G6580" s="7" t="n">
        <v>0</v>
      </c>
      <c r="H6580" s="7" t="n">
        <v>0</v>
      </c>
      <c r="I6580" s="7" t="n">
        <v>0</v>
      </c>
      <c r="J6580" s="7" t="n">
        <v>0</v>
      </c>
      <c r="K6580" s="7" t="n">
        <v>-1</v>
      </c>
      <c r="L6580" s="7" t="n">
        <v>-1</v>
      </c>
      <c r="M6580" s="7" t="n">
        <v>-1</v>
      </c>
      <c r="N6580" s="7" t="n">
        <v>0</v>
      </c>
    </row>
    <row r="6581" spans="1:14">
      <c r="A6581" t="s">
        <v>4</v>
      </c>
      <c r="B6581" s="4" t="s">
        <v>5</v>
      </c>
      <c r="C6581" s="4" t="s">
        <v>10</v>
      </c>
    </row>
    <row r="6582" spans="1:14">
      <c r="A6582" t="n">
        <v>62544</v>
      </c>
      <c r="B6582" s="43" t="n">
        <v>16</v>
      </c>
      <c r="C6582" s="7" t="n">
        <v>300</v>
      </c>
    </row>
    <row r="6583" spans="1:14">
      <c r="A6583" t="s">
        <v>4</v>
      </c>
      <c r="B6583" s="4" t="s">
        <v>5</v>
      </c>
      <c r="C6583" s="4" t="s">
        <v>13</v>
      </c>
      <c r="D6583" s="4" t="s">
        <v>10</v>
      </c>
      <c r="E6583" s="4" t="s">
        <v>10</v>
      </c>
      <c r="F6583" s="4" t="s">
        <v>10</v>
      </c>
      <c r="G6583" s="4" t="s">
        <v>10</v>
      </c>
      <c r="H6583" s="4" t="s">
        <v>10</v>
      </c>
      <c r="I6583" s="4" t="s">
        <v>6</v>
      </c>
      <c r="J6583" s="4" t="s">
        <v>27</v>
      </c>
      <c r="K6583" s="4" t="s">
        <v>27</v>
      </c>
      <c r="L6583" s="4" t="s">
        <v>27</v>
      </c>
      <c r="M6583" s="4" t="s">
        <v>9</v>
      </c>
      <c r="N6583" s="4" t="s">
        <v>9</v>
      </c>
      <c r="O6583" s="4" t="s">
        <v>27</v>
      </c>
      <c r="P6583" s="4" t="s">
        <v>27</v>
      </c>
      <c r="Q6583" s="4" t="s">
        <v>27</v>
      </c>
      <c r="R6583" s="4" t="s">
        <v>27</v>
      </c>
      <c r="S6583" s="4" t="s">
        <v>13</v>
      </c>
    </row>
    <row r="6584" spans="1:14">
      <c r="A6584" t="n">
        <v>62547</v>
      </c>
      <c r="B6584" s="29" t="n">
        <v>39</v>
      </c>
      <c r="C6584" s="7" t="n">
        <v>12</v>
      </c>
      <c r="D6584" s="7" t="n">
        <v>65533</v>
      </c>
      <c r="E6584" s="7" t="n">
        <v>208</v>
      </c>
      <c r="F6584" s="7" t="n">
        <v>0</v>
      </c>
      <c r="G6584" s="7" t="n">
        <v>65534</v>
      </c>
      <c r="H6584" s="7" t="n">
        <v>259</v>
      </c>
      <c r="I6584" s="7" t="s">
        <v>21</v>
      </c>
      <c r="J6584" s="7" t="n">
        <v>0</v>
      </c>
      <c r="K6584" s="7" t="n">
        <v>0</v>
      </c>
      <c r="L6584" s="7" t="n">
        <v>0</v>
      </c>
      <c r="M6584" s="7" t="n">
        <v>0</v>
      </c>
      <c r="N6584" s="7" t="n">
        <v>0</v>
      </c>
      <c r="O6584" s="7" t="n">
        <v>0</v>
      </c>
      <c r="P6584" s="7" t="n">
        <v>1</v>
      </c>
      <c r="Q6584" s="7" t="n">
        <v>1</v>
      </c>
      <c r="R6584" s="7" t="n">
        <v>1</v>
      </c>
      <c r="S6584" s="7" t="n">
        <v>102</v>
      </c>
    </row>
    <row r="6585" spans="1:14">
      <c r="A6585" t="s">
        <v>4</v>
      </c>
      <c r="B6585" s="4" t="s">
        <v>5</v>
      </c>
      <c r="C6585" s="4" t="s">
        <v>10</v>
      </c>
      <c r="D6585" s="4" t="s">
        <v>6</v>
      </c>
      <c r="E6585" s="4" t="s">
        <v>13</v>
      </c>
      <c r="F6585" s="4" t="s">
        <v>13</v>
      </c>
      <c r="G6585" s="4" t="s">
        <v>13</v>
      </c>
      <c r="H6585" s="4" t="s">
        <v>13</v>
      </c>
      <c r="I6585" s="4" t="s">
        <v>13</v>
      </c>
      <c r="J6585" s="4" t="s">
        <v>27</v>
      </c>
      <c r="K6585" s="4" t="s">
        <v>27</v>
      </c>
      <c r="L6585" s="4" t="s">
        <v>27</v>
      </c>
      <c r="M6585" s="4" t="s">
        <v>27</v>
      </c>
      <c r="N6585" s="4" t="s">
        <v>13</v>
      </c>
    </row>
    <row r="6586" spans="1:14">
      <c r="A6586" t="n">
        <v>62597</v>
      </c>
      <c r="B6586" s="62" t="n">
        <v>34</v>
      </c>
      <c r="C6586" s="7" t="n">
        <v>65534</v>
      </c>
      <c r="D6586" s="7" t="s">
        <v>435</v>
      </c>
      <c r="E6586" s="7" t="n">
        <v>1</v>
      </c>
      <c r="F6586" s="7" t="n">
        <v>0</v>
      </c>
      <c r="G6586" s="7" t="n">
        <v>0</v>
      </c>
      <c r="H6586" s="7" t="n">
        <v>0</v>
      </c>
      <c r="I6586" s="7" t="n">
        <v>0</v>
      </c>
      <c r="J6586" s="7" t="n">
        <v>0</v>
      </c>
      <c r="K6586" s="7" t="n">
        <v>-1</v>
      </c>
      <c r="L6586" s="7" t="n">
        <v>-1</v>
      </c>
      <c r="M6586" s="7" t="n">
        <v>-1</v>
      </c>
      <c r="N6586" s="7" t="n">
        <v>0</v>
      </c>
    </row>
    <row r="6587" spans="1:14">
      <c r="A6587" t="s">
        <v>4</v>
      </c>
      <c r="B6587" s="4" t="s">
        <v>5</v>
      </c>
      <c r="C6587" s="4" t="s">
        <v>10</v>
      </c>
      <c r="D6587" s="4" t="s">
        <v>13</v>
      </c>
    </row>
    <row r="6588" spans="1:14">
      <c r="A6588" t="n">
        <v>62628</v>
      </c>
      <c r="B6588" s="84" t="n">
        <v>96</v>
      </c>
      <c r="C6588" s="7" t="n">
        <v>65534</v>
      </c>
      <c r="D6588" s="7" t="n">
        <v>1</v>
      </c>
    </row>
    <row r="6589" spans="1:14">
      <c r="A6589" t="s">
        <v>4</v>
      </c>
      <c r="B6589" s="4" t="s">
        <v>5</v>
      </c>
      <c r="C6589" s="4" t="s">
        <v>10</v>
      </c>
      <c r="D6589" s="4" t="s">
        <v>13</v>
      </c>
      <c r="E6589" s="4" t="s">
        <v>27</v>
      </c>
      <c r="F6589" s="4" t="s">
        <v>27</v>
      </c>
      <c r="G6589" s="4" t="s">
        <v>27</v>
      </c>
    </row>
    <row r="6590" spans="1:14">
      <c r="A6590" t="n">
        <v>62632</v>
      </c>
      <c r="B6590" s="84" t="n">
        <v>96</v>
      </c>
      <c r="C6590" s="7" t="n">
        <v>65534</v>
      </c>
      <c r="D6590" s="7" t="n">
        <v>2</v>
      </c>
      <c r="E6590" s="7" t="n">
        <v>-75.8199996948242</v>
      </c>
      <c r="F6590" s="7" t="n">
        <v>0.310000002384186</v>
      </c>
      <c r="G6590" s="7" t="n">
        <v>-21.7999992370605</v>
      </c>
    </row>
    <row r="6591" spans="1:14">
      <c r="A6591" t="s">
        <v>4</v>
      </c>
      <c r="B6591" s="4" t="s">
        <v>5</v>
      </c>
      <c r="C6591" s="4" t="s">
        <v>10</v>
      </c>
      <c r="D6591" s="4" t="s">
        <v>13</v>
      </c>
      <c r="E6591" s="4" t="s">
        <v>27</v>
      </c>
      <c r="F6591" s="4" t="s">
        <v>27</v>
      </c>
      <c r="G6591" s="4" t="s">
        <v>27</v>
      </c>
    </row>
    <row r="6592" spans="1:14">
      <c r="A6592" t="n">
        <v>62648</v>
      </c>
      <c r="B6592" s="84" t="n">
        <v>96</v>
      </c>
      <c r="C6592" s="7" t="n">
        <v>65534</v>
      </c>
      <c r="D6592" s="7" t="n">
        <v>2</v>
      </c>
      <c r="E6592" s="7" t="n">
        <v>-62.0099983215332</v>
      </c>
      <c r="F6592" s="7" t="n">
        <v>0.0900000035762787</v>
      </c>
      <c r="G6592" s="7" t="n">
        <v>-21.3700008392334</v>
      </c>
    </row>
    <row r="6593" spans="1:19">
      <c r="A6593" t="s">
        <v>4</v>
      </c>
      <c r="B6593" s="4" t="s">
        <v>5</v>
      </c>
      <c r="C6593" s="4" t="s">
        <v>10</v>
      </c>
      <c r="D6593" s="4" t="s">
        <v>13</v>
      </c>
      <c r="E6593" s="4" t="s">
        <v>27</v>
      </c>
      <c r="F6593" s="4" t="s">
        <v>27</v>
      </c>
      <c r="G6593" s="4" t="s">
        <v>27</v>
      </c>
    </row>
    <row r="6594" spans="1:19">
      <c r="A6594" t="n">
        <v>62664</v>
      </c>
      <c r="B6594" s="84" t="n">
        <v>96</v>
      </c>
      <c r="C6594" s="7" t="n">
        <v>65534</v>
      </c>
      <c r="D6594" s="7" t="n">
        <v>2</v>
      </c>
      <c r="E6594" s="7" t="n">
        <v>-49.1800003051758</v>
      </c>
      <c r="F6594" s="7" t="n">
        <v>-0.649999976158142</v>
      </c>
      <c r="G6594" s="7" t="n">
        <v>-19.0200004577637</v>
      </c>
    </row>
    <row r="6595" spans="1:19">
      <c r="A6595" t="s">
        <v>4</v>
      </c>
      <c r="B6595" s="4" t="s">
        <v>5</v>
      </c>
      <c r="C6595" s="4" t="s">
        <v>10</v>
      </c>
      <c r="D6595" s="4" t="s">
        <v>27</v>
      </c>
      <c r="E6595" s="4" t="s">
        <v>27</v>
      </c>
      <c r="F6595" s="4" t="s">
        <v>27</v>
      </c>
      <c r="G6595" s="4" t="s">
        <v>27</v>
      </c>
    </row>
    <row r="6596" spans="1:19">
      <c r="A6596" t="n">
        <v>62680</v>
      </c>
      <c r="B6596" s="86" t="n">
        <v>131</v>
      </c>
      <c r="C6596" s="7" t="n">
        <v>65534</v>
      </c>
      <c r="D6596" s="7" t="n">
        <v>1</v>
      </c>
      <c r="E6596" s="7" t="n">
        <v>1</v>
      </c>
      <c r="F6596" s="7" t="n">
        <v>2</v>
      </c>
      <c r="G6596" s="7" t="n">
        <v>0</v>
      </c>
    </row>
    <row r="6597" spans="1:19">
      <c r="A6597" t="s">
        <v>4</v>
      </c>
      <c r="B6597" s="4" t="s">
        <v>5</v>
      </c>
      <c r="C6597" s="4" t="s">
        <v>10</v>
      </c>
      <c r="D6597" s="4" t="s">
        <v>13</v>
      </c>
      <c r="E6597" s="4" t="s">
        <v>9</v>
      </c>
      <c r="F6597" s="4" t="s">
        <v>13</v>
      </c>
      <c r="G6597" s="4" t="s">
        <v>10</v>
      </c>
    </row>
    <row r="6598" spans="1:19">
      <c r="A6598" t="n">
        <v>62699</v>
      </c>
      <c r="B6598" s="84" t="n">
        <v>96</v>
      </c>
      <c r="C6598" s="7" t="n">
        <v>65534</v>
      </c>
      <c r="D6598" s="7" t="n">
        <v>0</v>
      </c>
      <c r="E6598" s="7" t="n">
        <v>1095761920</v>
      </c>
      <c r="F6598" s="7" t="n">
        <v>0</v>
      </c>
      <c r="G6598" s="7" t="n">
        <v>0</v>
      </c>
    </row>
    <row r="6599" spans="1:19">
      <c r="A6599" t="s">
        <v>4</v>
      </c>
      <c r="B6599" s="4" t="s">
        <v>5</v>
      </c>
      <c r="C6599" s="4" t="s">
        <v>10</v>
      </c>
      <c r="D6599" s="4" t="s">
        <v>13</v>
      </c>
    </row>
    <row r="6600" spans="1:19">
      <c r="A6600" t="n">
        <v>62710</v>
      </c>
      <c r="B6600" s="81" t="n">
        <v>56</v>
      </c>
      <c r="C6600" s="7" t="n">
        <v>65534</v>
      </c>
      <c r="D6600" s="7" t="n">
        <v>0</v>
      </c>
    </row>
    <row r="6601" spans="1:19">
      <c r="A6601" t="s">
        <v>4</v>
      </c>
      <c r="B6601" s="4" t="s">
        <v>5</v>
      </c>
      <c r="C6601" s="4" t="s">
        <v>13</v>
      </c>
      <c r="D6601" s="4" t="s">
        <v>10</v>
      </c>
      <c r="E6601" s="4" t="s">
        <v>10</v>
      </c>
    </row>
    <row r="6602" spans="1:19">
      <c r="A6602" t="n">
        <v>62714</v>
      </c>
      <c r="B6602" s="17" t="n">
        <v>50</v>
      </c>
      <c r="C6602" s="7" t="n">
        <v>1</v>
      </c>
      <c r="D6602" s="7" t="n">
        <v>1526</v>
      </c>
      <c r="E6602" s="7" t="n">
        <v>500</v>
      </c>
    </row>
    <row r="6603" spans="1:19">
      <c r="A6603" t="s">
        <v>4</v>
      </c>
      <c r="B6603" s="4" t="s">
        <v>5</v>
      </c>
      <c r="C6603" s="4" t="s">
        <v>13</v>
      </c>
      <c r="D6603" s="4" t="s">
        <v>10</v>
      </c>
      <c r="E6603" s="4" t="s">
        <v>13</v>
      </c>
    </row>
    <row r="6604" spans="1:19">
      <c r="A6604" t="n">
        <v>62720</v>
      </c>
      <c r="B6604" s="29" t="n">
        <v>39</v>
      </c>
      <c r="C6604" s="7" t="n">
        <v>13</v>
      </c>
      <c r="D6604" s="7" t="n">
        <v>65534</v>
      </c>
      <c r="E6604" s="7" t="n">
        <v>102</v>
      </c>
    </row>
    <row r="6605" spans="1:19">
      <c r="A6605" t="s">
        <v>4</v>
      </c>
      <c r="B6605" s="4" t="s">
        <v>5</v>
      </c>
      <c r="C6605" s="4" t="s">
        <v>10</v>
      </c>
      <c r="D6605" s="4" t="s">
        <v>6</v>
      </c>
      <c r="E6605" s="4" t="s">
        <v>13</v>
      </c>
      <c r="F6605" s="4" t="s">
        <v>13</v>
      </c>
      <c r="G6605" s="4" t="s">
        <v>13</v>
      </c>
      <c r="H6605" s="4" t="s">
        <v>13</v>
      </c>
      <c r="I6605" s="4" t="s">
        <v>13</v>
      </c>
      <c r="J6605" s="4" t="s">
        <v>27</v>
      </c>
      <c r="K6605" s="4" t="s">
        <v>27</v>
      </c>
      <c r="L6605" s="4" t="s">
        <v>27</v>
      </c>
      <c r="M6605" s="4" t="s">
        <v>27</v>
      </c>
      <c r="N6605" s="4" t="s">
        <v>13</v>
      </c>
    </row>
    <row r="6606" spans="1:19">
      <c r="A6606" t="n">
        <v>62725</v>
      </c>
      <c r="B6606" s="62" t="n">
        <v>34</v>
      </c>
      <c r="C6606" s="7" t="n">
        <v>65534</v>
      </c>
      <c r="D6606" s="7" t="s">
        <v>577</v>
      </c>
      <c r="E6606" s="7" t="n">
        <v>0</v>
      </c>
      <c r="F6606" s="7" t="n">
        <v>0</v>
      </c>
      <c r="G6606" s="7" t="n">
        <v>0</v>
      </c>
      <c r="H6606" s="7" t="n">
        <v>0</v>
      </c>
      <c r="I6606" s="7" t="n">
        <v>0</v>
      </c>
      <c r="J6606" s="7" t="n">
        <v>0</v>
      </c>
      <c r="K6606" s="7" t="n">
        <v>-1</v>
      </c>
      <c r="L6606" s="7" t="n">
        <v>-1</v>
      </c>
      <c r="M6606" s="7" t="n">
        <v>-1</v>
      </c>
      <c r="N6606" s="7" t="n">
        <v>0</v>
      </c>
    </row>
    <row r="6607" spans="1:19">
      <c r="A6607" t="s">
        <v>4</v>
      </c>
      <c r="B6607" s="4" t="s">
        <v>5</v>
      </c>
      <c r="C6607" s="4" t="s">
        <v>10</v>
      </c>
      <c r="D6607" s="4" t="s">
        <v>9</v>
      </c>
      <c r="E6607" s="4" t="s">
        <v>13</v>
      </c>
    </row>
    <row r="6608" spans="1:19">
      <c r="A6608" t="n">
        <v>62755</v>
      </c>
      <c r="B6608" s="87" t="n">
        <v>35</v>
      </c>
      <c r="C6608" s="7" t="n">
        <v>65534</v>
      </c>
      <c r="D6608" s="7" t="n">
        <v>0</v>
      </c>
      <c r="E6608" s="7" t="n">
        <v>0</v>
      </c>
    </row>
    <row r="6609" spans="1:14">
      <c r="A6609" t="s">
        <v>4</v>
      </c>
      <c r="B6609" s="4" t="s">
        <v>5</v>
      </c>
    </row>
    <row r="6610" spans="1:14">
      <c r="A6610" t="n">
        <v>62763</v>
      </c>
      <c r="B6610" s="5" t="n">
        <v>1</v>
      </c>
    </row>
    <row r="6611" spans="1:14" s="3" customFormat="1" customHeight="0">
      <c r="A6611" s="3" t="s">
        <v>2</v>
      </c>
      <c r="B6611" s="3" t="s">
        <v>589</v>
      </c>
    </row>
    <row r="6612" spans="1:14">
      <c r="A6612" t="s">
        <v>4</v>
      </c>
      <c r="B6612" s="4" t="s">
        <v>5</v>
      </c>
      <c r="C6612" s="4" t="s">
        <v>10</v>
      </c>
      <c r="D6612" s="4" t="s">
        <v>6</v>
      </c>
      <c r="E6612" s="4" t="s">
        <v>13</v>
      </c>
      <c r="F6612" s="4" t="s">
        <v>13</v>
      </c>
      <c r="G6612" s="4" t="s">
        <v>13</v>
      </c>
      <c r="H6612" s="4" t="s">
        <v>13</v>
      </c>
      <c r="I6612" s="4" t="s">
        <v>13</v>
      </c>
      <c r="J6612" s="4" t="s">
        <v>27</v>
      </c>
      <c r="K6612" s="4" t="s">
        <v>27</v>
      </c>
      <c r="L6612" s="4" t="s">
        <v>27</v>
      </c>
      <c r="M6612" s="4" t="s">
        <v>27</v>
      </c>
      <c r="N6612" s="4" t="s">
        <v>13</v>
      </c>
    </row>
    <row r="6613" spans="1:14">
      <c r="A6613" t="n">
        <v>62764</v>
      </c>
      <c r="B6613" s="62" t="n">
        <v>34</v>
      </c>
      <c r="C6613" s="7" t="n">
        <v>1641</v>
      </c>
      <c r="D6613" s="7" t="s">
        <v>590</v>
      </c>
      <c r="E6613" s="7" t="n">
        <v>1</v>
      </c>
      <c r="F6613" s="7" t="n">
        <v>0</v>
      </c>
      <c r="G6613" s="7" t="n">
        <v>0</v>
      </c>
      <c r="H6613" s="7" t="n">
        <v>0</v>
      </c>
      <c r="I6613" s="7" t="n">
        <v>0</v>
      </c>
      <c r="J6613" s="7" t="n">
        <v>0</v>
      </c>
      <c r="K6613" s="7" t="n">
        <v>-1</v>
      </c>
      <c r="L6613" s="7" t="n">
        <v>-1</v>
      </c>
      <c r="M6613" s="7" t="n">
        <v>-1</v>
      </c>
      <c r="N6613" s="7" t="n">
        <v>0</v>
      </c>
    </row>
    <row r="6614" spans="1:14">
      <c r="A6614" t="s">
        <v>4</v>
      </c>
      <c r="B6614" s="4" t="s">
        <v>5</v>
      </c>
      <c r="C6614" s="4" t="s">
        <v>13</v>
      </c>
      <c r="D6614" s="4" t="s">
        <v>10</v>
      </c>
      <c r="E6614" s="4" t="s">
        <v>27</v>
      </c>
      <c r="F6614" s="4" t="s">
        <v>10</v>
      </c>
      <c r="G6614" s="4" t="s">
        <v>9</v>
      </c>
      <c r="H6614" s="4" t="s">
        <v>9</v>
      </c>
      <c r="I6614" s="4" t="s">
        <v>10</v>
      </c>
      <c r="J6614" s="4" t="s">
        <v>10</v>
      </c>
      <c r="K6614" s="4" t="s">
        <v>9</v>
      </c>
      <c r="L6614" s="4" t="s">
        <v>9</v>
      </c>
      <c r="M6614" s="4" t="s">
        <v>9</v>
      </c>
      <c r="N6614" s="4" t="s">
        <v>9</v>
      </c>
      <c r="O6614" s="4" t="s">
        <v>6</v>
      </c>
    </row>
    <row r="6615" spans="1:14">
      <c r="A6615" t="n">
        <v>62794</v>
      </c>
      <c r="B6615" s="17" t="n">
        <v>50</v>
      </c>
      <c r="C6615" s="7" t="n">
        <v>0</v>
      </c>
      <c r="D6615" s="7" t="n">
        <v>2009</v>
      </c>
      <c r="E6615" s="7" t="n">
        <v>1</v>
      </c>
      <c r="F6615" s="7" t="n">
        <v>0</v>
      </c>
      <c r="G6615" s="7" t="n">
        <v>0</v>
      </c>
      <c r="H6615" s="7" t="n">
        <v>0</v>
      </c>
      <c r="I6615" s="7" t="n">
        <v>1</v>
      </c>
      <c r="J6615" s="7" t="n">
        <v>1641</v>
      </c>
      <c r="K6615" s="7" t="n">
        <v>0</v>
      </c>
      <c r="L6615" s="7" t="n">
        <v>0</v>
      </c>
      <c r="M6615" s="7" t="n">
        <v>0</v>
      </c>
      <c r="N6615" s="7" t="n">
        <v>1120403456</v>
      </c>
      <c r="O6615" s="7" t="s">
        <v>21</v>
      </c>
    </row>
    <row r="6616" spans="1:14">
      <c r="A6616" t="s">
        <v>4</v>
      </c>
      <c r="B6616" s="4" t="s">
        <v>5</v>
      </c>
      <c r="C6616" s="4" t="s">
        <v>13</v>
      </c>
      <c r="D6616" s="4" t="s">
        <v>10</v>
      </c>
      <c r="E6616" s="4" t="s">
        <v>10</v>
      </c>
      <c r="F6616" s="4" t="s">
        <v>10</v>
      </c>
      <c r="G6616" s="4" t="s">
        <v>10</v>
      </c>
      <c r="H6616" s="4" t="s">
        <v>10</v>
      </c>
      <c r="I6616" s="4" t="s">
        <v>6</v>
      </c>
      <c r="J6616" s="4" t="s">
        <v>27</v>
      </c>
      <c r="K6616" s="4" t="s">
        <v>27</v>
      </c>
      <c r="L6616" s="4" t="s">
        <v>27</v>
      </c>
      <c r="M6616" s="4" t="s">
        <v>9</v>
      </c>
      <c r="N6616" s="4" t="s">
        <v>9</v>
      </c>
      <c r="O6616" s="4" t="s">
        <v>27</v>
      </c>
      <c r="P6616" s="4" t="s">
        <v>27</v>
      </c>
      <c r="Q6616" s="4" t="s">
        <v>27</v>
      </c>
      <c r="R6616" s="4" t="s">
        <v>27</v>
      </c>
      <c r="S6616" s="4" t="s">
        <v>13</v>
      </c>
    </row>
    <row r="6617" spans="1:14">
      <c r="A6617" t="n">
        <v>62833</v>
      </c>
      <c r="B6617" s="29" t="n">
        <v>39</v>
      </c>
      <c r="C6617" s="7" t="n">
        <v>12</v>
      </c>
      <c r="D6617" s="7" t="n">
        <v>65533</v>
      </c>
      <c r="E6617" s="7" t="n">
        <v>200</v>
      </c>
      <c r="F6617" s="7" t="n">
        <v>0</v>
      </c>
      <c r="G6617" s="7" t="n">
        <v>1641</v>
      </c>
      <c r="H6617" s="7" t="n">
        <v>259</v>
      </c>
      <c r="I6617" s="7" t="s">
        <v>591</v>
      </c>
      <c r="J6617" s="7" t="n">
        <v>0</v>
      </c>
      <c r="K6617" s="7" t="n">
        <v>0</v>
      </c>
      <c r="L6617" s="7" t="n">
        <v>0</v>
      </c>
      <c r="M6617" s="7" t="n">
        <v>0</v>
      </c>
      <c r="N6617" s="7" t="n">
        <v>0</v>
      </c>
      <c r="O6617" s="7" t="n">
        <v>0</v>
      </c>
      <c r="P6617" s="7" t="n">
        <v>1</v>
      </c>
      <c r="Q6617" s="7" t="n">
        <v>1</v>
      </c>
      <c r="R6617" s="7" t="n">
        <v>1</v>
      </c>
      <c r="S6617" s="7" t="n">
        <v>2</v>
      </c>
    </row>
    <row r="6618" spans="1:14">
      <c r="A6618" t="s">
        <v>4</v>
      </c>
      <c r="B6618" s="4" t="s">
        <v>5</v>
      </c>
      <c r="C6618" s="4" t="s">
        <v>13</v>
      </c>
      <c r="D6618" s="4" t="s">
        <v>10</v>
      </c>
      <c r="E6618" s="4" t="s">
        <v>10</v>
      </c>
      <c r="F6618" s="4" t="s">
        <v>10</v>
      </c>
      <c r="G6618" s="4" t="s">
        <v>10</v>
      </c>
      <c r="H6618" s="4" t="s">
        <v>10</v>
      </c>
      <c r="I6618" s="4" t="s">
        <v>6</v>
      </c>
      <c r="J6618" s="4" t="s">
        <v>27</v>
      </c>
      <c r="K6618" s="4" t="s">
        <v>27</v>
      </c>
      <c r="L6618" s="4" t="s">
        <v>27</v>
      </c>
      <c r="M6618" s="4" t="s">
        <v>9</v>
      </c>
      <c r="N6618" s="4" t="s">
        <v>9</v>
      </c>
      <c r="O6618" s="4" t="s">
        <v>27</v>
      </c>
      <c r="P6618" s="4" t="s">
        <v>27</v>
      </c>
      <c r="Q6618" s="4" t="s">
        <v>27</v>
      </c>
      <c r="R6618" s="4" t="s">
        <v>27</v>
      </c>
      <c r="S6618" s="4" t="s">
        <v>13</v>
      </c>
    </row>
    <row r="6619" spans="1:14">
      <c r="A6619" t="n">
        <v>62894</v>
      </c>
      <c r="B6619" s="29" t="n">
        <v>39</v>
      </c>
      <c r="C6619" s="7" t="n">
        <v>12</v>
      </c>
      <c r="D6619" s="7" t="n">
        <v>65533</v>
      </c>
      <c r="E6619" s="7" t="n">
        <v>200</v>
      </c>
      <c r="F6619" s="7" t="n">
        <v>0</v>
      </c>
      <c r="G6619" s="7" t="n">
        <v>1641</v>
      </c>
      <c r="H6619" s="7" t="n">
        <v>259</v>
      </c>
      <c r="I6619" s="7" t="s">
        <v>592</v>
      </c>
      <c r="J6619" s="7" t="n">
        <v>0</v>
      </c>
      <c r="K6619" s="7" t="n">
        <v>0</v>
      </c>
      <c r="L6619" s="7" t="n">
        <v>0</v>
      </c>
      <c r="M6619" s="7" t="n">
        <v>0</v>
      </c>
      <c r="N6619" s="7" t="n">
        <v>0</v>
      </c>
      <c r="O6619" s="7" t="n">
        <v>0</v>
      </c>
      <c r="P6619" s="7" t="n">
        <v>1</v>
      </c>
      <c r="Q6619" s="7" t="n">
        <v>1</v>
      </c>
      <c r="R6619" s="7" t="n">
        <v>1</v>
      </c>
      <c r="S6619" s="7" t="n">
        <v>3</v>
      </c>
    </row>
    <row r="6620" spans="1:14">
      <c r="A6620" t="s">
        <v>4</v>
      </c>
      <c r="B6620" s="4" t="s">
        <v>5</v>
      </c>
      <c r="C6620" s="4" t="s">
        <v>10</v>
      </c>
    </row>
    <row r="6621" spans="1:14">
      <c r="A6621" t="n">
        <v>62955</v>
      </c>
      <c r="B6621" s="43" t="n">
        <v>16</v>
      </c>
      <c r="C6621" s="7" t="n">
        <v>300</v>
      </c>
    </row>
    <row r="6622" spans="1:14">
      <c r="A6622" t="s">
        <v>4</v>
      </c>
      <c r="B6622" s="4" t="s">
        <v>5</v>
      </c>
      <c r="C6622" s="4" t="s">
        <v>10</v>
      </c>
      <c r="D6622" s="4" t="s">
        <v>6</v>
      </c>
      <c r="E6622" s="4" t="s">
        <v>13</v>
      </c>
      <c r="F6622" s="4" t="s">
        <v>13</v>
      </c>
      <c r="G6622" s="4" t="s">
        <v>13</v>
      </c>
      <c r="H6622" s="4" t="s">
        <v>13</v>
      </c>
      <c r="I6622" s="4" t="s">
        <v>13</v>
      </c>
      <c r="J6622" s="4" t="s">
        <v>27</v>
      </c>
      <c r="K6622" s="4" t="s">
        <v>27</v>
      </c>
      <c r="L6622" s="4" t="s">
        <v>27</v>
      </c>
      <c r="M6622" s="4" t="s">
        <v>27</v>
      </c>
      <c r="N6622" s="4" t="s">
        <v>13</v>
      </c>
    </row>
    <row r="6623" spans="1:14">
      <c r="A6623" t="n">
        <v>62958</v>
      </c>
      <c r="B6623" s="62" t="n">
        <v>34</v>
      </c>
      <c r="C6623" s="7" t="n">
        <v>1640</v>
      </c>
      <c r="D6623" s="7" t="s">
        <v>590</v>
      </c>
      <c r="E6623" s="7" t="n">
        <v>1</v>
      </c>
      <c r="F6623" s="7" t="n">
        <v>0</v>
      </c>
      <c r="G6623" s="7" t="n">
        <v>0</v>
      </c>
      <c r="H6623" s="7" t="n">
        <v>0</v>
      </c>
      <c r="I6623" s="7" t="n">
        <v>0</v>
      </c>
      <c r="J6623" s="7" t="n">
        <v>0</v>
      </c>
      <c r="K6623" s="7" t="n">
        <v>-1</v>
      </c>
      <c r="L6623" s="7" t="n">
        <v>-1</v>
      </c>
      <c r="M6623" s="7" t="n">
        <v>-1</v>
      </c>
      <c r="N6623" s="7" t="n">
        <v>0</v>
      </c>
    </row>
    <row r="6624" spans="1:14">
      <c r="A6624" t="s">
        <v>4</v>
      </c>
      <c r="B6624" s="4" t="s">
        <v>5</v>
      </c>
      <c r="C6624" s="4" t="s">
        <v>13</v>
      </c>
      <c r="D6624" s="4" t="s">
        <v>10</v>
      </c>
      <c r="E6624" s="4" t="s">
        <v>10</v>
      </c>
      <c r="F6624" s="4" t="s">
        <v>10</v>
      </c>
      <c r="G6624" s="4" t="s">
        <v>10</v>
      </c>
      <c r="H6624" s="4" t="s">
        <v>10</v>
      </c>
      <c r="I6624" s="4" t="s">
        <v>6</v>
      </c>
      <c r="J6624" s="4" t="s">
        <v>27</v>
      </c>
      <c r="K6624" s="4" t="s">
        <v>27</v>
      </c>
      <c r="L6624" s="4" t="s">
        <v>27</v>
      </c>
      <c r="M6624" s="4" t="s">
        <v>9</v>
      </c>
      <c r="N6624" s="4" t="s">
        <v>9</v>
      </c>
      <c r="O6624" s="4" t="s">
        <v>27</v>
      </c>
      <c r="P6624" s="4" t="s">
        <v>27</v>
      </c>
      <c r="Q6624" s="4" t="s">
        <v>27</v>
      </c>
      <c r="R6624" s="4" t="s">
        <v>27</v>
      </c>
      <c r="S6624" s="4" t="s">
        <v>13</v>
      </c>
    </row>
    <row r="6625" spans="1:19">
      <c r="A6625" t="n">
        <v>62988</v>
      </c>
      <c r="B6625" s="29" t="n">
        <v>39</v>
      </c>
      <c r="C6625" s="7" t="n">
        <v>12</v>
      </c>
      <c r="D6625" s="7" t="n">
        <v>65533</v>
      </c>
      <c r="E6625" s="7" t="n">
        <v>200</v>
      </c>
      <c r="F6625" s="7" t="n">
        <v>0</v>
      </c>
      <c r="G6625" s="7" t="n">
        <v>1640</v>
      </c>
      <c r="H6625" s="7" t="n">
        <v>259</v>
      </c>
      <c r="I6625" s="7" t="s">
        <v>591</v>
      </c>
      <c r="J6625" s="7" t="n">
        <v>0</v>
      </c>
      <c r="K6625" s="7" t="n">
        <v>0</v>
      </c>
      <c r="L6625" s="7" t="n">
        <v>0</v>
      </c>
      <c r="M6625" s="7" t="n">
        <v>0</v>
      </c>
      <c r="N6625" s="7" t="n">
        <v>0</v>
      </c>
      <c r="O6625" s="7" t="n">
        <v>0</v>
      </c>
      <c r="P6625" s="7" t="n">
        <v>1</v>
      </c>
      <c r="Q6625" s="7" t="n">
        <v>1</v>
      </c>
      <c r="R6625" s="7" t="n">
        <v>1</v>
      </c>
      <c r="S6625" s="7" t="n">
        <v>4</v>
      </c>
    </row>
    <row r="6626" spans="1:19">
      <c r="A6626" t="s">
        <v>4</v>
      </c>
      <c r="B6626" s="4" t="s">
        <v>5</v>
      </c>
      <c r="C6626" s="4" t="s">
        <v>13</v>
      </c>
      <c r="D6626" s="4" t="s">
        <v>10</v>
      </c>
      <c r="E6626" s="4" t="s">
        <v>10</v>
      </c>
      <c r="F6626" s="4" t="s">
        <v>10</v>
      </c>
      <c r="G6626" s="4" t="s">
        <v>10</v>
      </c>
      <c r="H6626" s="4" t="s">
        <v>10</v>
      </c>
      <c r="I6626" s="4" t="s">
        <v>6</v>
      </c>
      <c r="J6626" s="4" t="s">
        <v>27</v>
      </c>
      <c r="K6626" s="4" t="s">
        <v>27</v>
      </c>
      <c r="L6626" s="4" t="s">
        <v>27</v>
      </c>
      <c r="M6626" s="4" t="s">
        <v>9</v>
      </c>
      <c r="N6626" s="4" t="s">
        <v>9</v>
      </c>
      <c r="O6626" s="4" t="s">
        <v>27</v>
      </c>
      <c r="P6626" s="4" t="s">
        <v>27</v>
      </c>
      <c r="Q6626" s="4" t="s">
        <v>27</v>
      </c>
      <c r="R6626" s="4" t="s">
        <v>27</v>
      </c>
      <c r="S6626" s="4" t="s">
        <v>13</v>
      </c>
    </row>
    <row r="6627" spans="1:19">
      <c r="A6627" t="n">
        <v>63049</v>
      </c>
      <c r="B6627" s="29" t="n">
        <v>39</v>
      </c>
      <c r="C6627" s="7" t="n">
        <v>12</v>
      </c>
      <c r="D6627" s="7" t="n">
        <v>65533</v>
      </c>
      <c r="E6627" s="7" t="n">
        <v>200</v>
      </c>
      <c r="F6627" s="7" t="n">
        <v>0</v>
      </c>
      <c r="G6627" s="7" t="n">
        <v>1640</v>
      </c>
      <c r="H6627" s="7" t="n">
        <v>259</v>
      </c>
      <c r="I6627" s="7" t="s">
        <v>592</v>
      </c>
      <c r="J6627" s="7" t="n">
        <v>0</v>
      </c>
      <c r="K6627" s="7" t="n">
        <v>0</v>
      </c>
      <c r="L6627" s="7" t="n">
        <v>0</v>
      </c>
      <c r="M6627" s="7" t="n">
        <v>0</v>
      </c>
      <c r="N6627" s="7" t="n">
        <v>0</v>
      </c>
      <c r="O6627" s="7" t="n">
        <v>0</v>
      </c>
      <c r="P6627" s="7" t="n">
        <v>1</v>
      </c>
      <c r="Q6627" s="7" t="n">
        <v>1</v>
      </c>
      <c r="R6627" s="7" t="n">
        <v>1</v>
      </c>
      <c r="S6627" s="7" t="n">
        <v>5</v>
      </c>
    </row>
    <row r="6628" spans="1:19">
      <c r="A6628" t="s">
        <v>4</v>
      </c>
      <c r="B6628" s="4" t="s">
        <v>5</v>
      </c>
      <c r="C6628" s="4" t="s">
        <v>10</v>
      </c>
    </row>
    <row r="6629" spans="1:19">
      <c r="A6629" t="n">
        <v>63110</v>
      </c>
      <c r="B6629" s="43" t="n">
        <v>16</v>
      </c>
      <c r="C6629" s="7" t="n">
        <v>200</v>
      </c>
    </row>
    <row r="6630" spans="1:19">
      <c r="A6630" t="s">
        <v>4</v>
      </c>
      <c r="B6630" s="4" t="s">
        <v>5</v>
      </c>
      <c r="C6630" s="4" t="s">
        <v>10</v>
      </c>
      <c r="D6630" s="4" t="s">
        <v>6</v>
      </c>
      <c r="E6630" s="4" t="s">
        <v>13</v>
      </c>
      <c r="F6630" s="4" t="s">
        <v>13</v>
      </c>
      <c r="G6630" s="4" t="s">
        <v>13</v>
      </c>
      <c r="H6630" s="4" t="s">
        <v>13</v>
      </c>
      <c r="I6630" s="4" t="s">
        <v>13</v>
      </c>
      <c r="J6630" s="4" t="s">
        <v>27</v>
      </c>
      <c r="K6630" s="4" t="s">
        <v>27</v>
      </c>
      <c r="L6630" s="4" t="s">
        <v>27</v>
      </c>
      <c r="M6630" s="4" t="s">
        <v>27</v>
      </c>
      <c r="N6630" s="4" t="s">
        <v>13</v>
      </c>
    </row>
    <row r="6631" spans="1:19">
      <c r="A6631" t="n">
        <v>63113</v>
      </c>
      <c r="B6631" s="62" t="n">
        <v>34</v>
      </c>
      <c r="C6631" s="7" t="n">
        <v>1642</v>
      </c>
      <c r="D6631" s="7" t="s">
        <v>590</v>
      </c>
      <c r="E6631" s="7" t="n">
        <v>1</v>
      </c>
      <c r="F6631" s="7" t="n">
        <v>0</v>
      </c>
      <c r="G6631" s="7" t="n">
        <v>0</v>
      </c>
      <c r="H6631" s="7" t="n">
        <v>0</v>
      </c>
      <c r="I6631" s="7" t="n">
        <v>0</v>
      </c>
      <c r="J6631" s="7" t="n">
        <v>0</v>
      </c>
      <c r="K6631" s="7" t="n">
        <v>-1</v>
      </c>
      <c r="L6631" s="7" t="n">
        <v>-1</v>
      </c>
      <c r="M6631" s="7" t="n">
        <v>-1</v>
      </c>
      <c r="N6631" s="7" t="n">
        <v>0</v>
      </c>
    </row>
    <row r="6632" spans="1:19">
      <c r="A6632" t="s">
        <v>4</v>
      </c>
      <c r="B6632" s="4" t="s">
        <v>5</v>
      </c>
      <c r="C6632" s="4" t="s">
        <v>13</v>
      </c>
      <c r="D6632" s="4" t="s">
        <v>10</v>
      </c>
      <c r="E6632" s="4" t="s">
        <v>10</v>
      </c>
      <c r="F6632" s="4" t="s">
        <v>10</v>
      </c>
      <c r="G6632" s="4" t="s">
        <v>10</v>
      </c>
      <c r="H6632" s="4" t="s">
        <v>10</v>
      </c>
      <c r="I6632" s="4" t="s">
        <v>6</v>
      </c>
      <c r="J6632" s="4" t="s">
        <v>27</v>
      </c>
      <c r="K6632" s="4" t="s">
        <v>27</v>
      </c>
      <c r="L6632" s="4" t="s">
        <v>27</v>
      </c>
      <c r="M6632" s="4" t="s">
        <v>9</v>
      </c>
      <c r="N6632" s="4" t="s">
        <v>9</v>
      </c>
      <c r="O6632" s="4" t="s">
        <v>27</v>
      </c>
      <c r="P6632" s="4" t="s">
        <v>27</v>
      </c>
      <c r="Q6632" s="4" t="s">
        <v>27</v>
      </c>
      <c r="R6632" s="4" t="s">
        <v>27</v>
      </c>
      <c r="S6632" s="4" t="s">
        <v>13</v>
      </c>
    </row>
    <row r="6633" spans="1:19">
      <c r="A6633" t="n">
        <v>63143</v>
      </c>
      <c r="B6633" s="29" t="n">
        <v>39</v>
      </c>
      <c r="C6633" s="7" t="n">
        <v>12</v>
      </c>
      <c r="D6633" s="7" t="n">
        <v>65533</v>
      </c>
      <c r="E6633" s="7" t="n">
        <v>200</v>
      </c>
      <c r="F6633" s="7" t="n">
        <v>0</v>
      </c>
      <c r="G6633" s="7" t="n">
        <v>1642</v>
      </c>
      <c r="H6633" s="7" t="n">
        <v>259</v>
      </c>
      <c r="I6633" s="7" t="s">
        <v>591</v>
      </c>
      <c r="J6633" s="7" t="n">
        <v>0</v>
      </c>
      <c r="K6633" s="7" t="n">
        <v>0</v>
      </c>
      <c r="L6633" s="7" t="n">
        <v>0</v>
      </c>
      <c r="M6633" s="7" t="n">
        <v>0</v>
      </c>
      <c r="N6633" s="7" t="n">
        <v>0</v>
      </c>
      <c r="O6633" s="7" t="n">
        <v>0</v>
      </c>
      <c r="P6633" s="7" t="n">
        <v>1</v>
      </c>
      <c r="Q6633" s="7" t="n">
        <v>1</v>
      </c>
      <c r="R6633" s="7" t="n">
        <v>1</v>
      </c>
      <c r="S6633" s="7" t="n">
        <v>6</v>
      </c>
    </row>
    <row r="6634" spans="1:19">
      <c r="A6634" t="s">
        <v>4</v>
      </c>
      <c r="B6634" s="4" t="s">
        <v>5</v>
      </c>
      <c r="C6634" s="4" t="s">
        <v>13</v>
      </c>
      <c r="D6634" s="4" t="s">
        <v>10</v>
      </c>
      <c r="E6634" s="4" t="s">
        <v>10</v>
      </c>
      <c r="F6634" s="4" t="s">
        <v>10</v>
      </c>
      <c r="G6634" s="4" t="s">
        <v>10</v>
      </c>
      <c r="H6634" s="4" t="s">
        <v>10</v>
      </c>
      <c r="I6634" s="4" t="s">
        <v>6</v>
      </c>
      <c r="J6634" s="4" t="s">
        <v>27</v>
      </c>
      <c r="K6634" s="4" t="s">
        <v>27</v>
      </c>
      <c r="L6634" s="4" t="s">
        <v>27</v>
      </c>
      <c r="M6634" s="4" t="s">
        <v>9</v>
      </c>
      <c r="N6634" s="4" t="s">
        <v>9</v>
      </c>
      <c r="O6634" s="4" t="s">
        <v>27</v>
      </c>
      <c r="P6634" s="4" t="s">
        <v>27</v>
      </c>
      <c r="Q6634" s="4" t="s">
        <v>27</v>
      </c>
      <c r="R6634" s="4" t="s">
        <v>27</v>
      </c>
      <c r="S6634" s="4" t="s">
        <v>13</v>
      </c>
    </row>
    <row r="6635" spans="1:19">
      <c r="A6635" t="n">
        <v>63204</v>
      </c>
      <c r="B6635" s="29" t="n">
        <v>39</v>
      </c>
      <c r="C6635" s="7" t="n">
        <v>12</v>
      </c>
      <c r="D6635" s="7" t="n">
        <v>65533</v>
      </c>
      <c r="E6635" s="7" t="n">
        <v>200</v>
      </c>
      <c r="F6635" s="7" t="n">
        <v>0</v>
      </c>
      <c r="G6635" s="7" t="n">
        <v>1642</v>
      </c>
      <c r="H6635" s="7" t="n">
        <v>259</v>
      </c>
      <c r="I6635" s="7" t="s">
        <v>592</v>
      </c>
      <c r="J6635" s="7" t="n">
        <v>0</v>
      </c>
      <c r="K6635" s="7" t="n">
        <v>0</v>
      </c>
      <c r="L6635" s="7" t="n">
        <v>0</v>
      </c>
      <c r="M6635" s="7" t="n">
        <v>0</v>
      </c>
      <c r="N6635" s="7" t="n">
        <v>0</v>
      </c>
      <c r="O6635" s="7" t="n">
        <v>0</v>
      </c>
      <c r="P6635" s="7" t="n">
        <v>1</v>
      </c>
      <c r="Q6635" s="7" t="n">
        <v>1</v>
      </c>
      <c r="R6635" s="7" t="n">
        <v>1</v>
      </c>
      <c r="S6635" s="7" t="n">
        <v>7</v>
      </c>
    </row>
    <row r="6636" spans="1:19">
      <c r="A6636" t="s">
        <v>4</v>
      </c>
      <c r="B6636" s="4" t="s">
        <v>5</v>
      </c>
      <c r="C6636" s="4" t="s">
        <v>13</v>
      </c>
      <c r="D6636" s="4" t="s">
        <v>10</v>
      </c>
      <c r="E6636" s="4" t="s">
        <v>13</v>
      </c>
      <c r="F6636" s="4" t="s">
        <v>13</v>
      </c>
      <c r="G6636" s="4" t="s">
        <v>26</v>
      </c>
    </row>
    <row r="6637" spans="1:19">
      <c r="A6637" t="n">
        <v>63265</v>
      </c>
      <c r="B6637" s="13" t="n">
        <v>5</v>
      </c>
      <c r="C6637" s="7" t="n">
        <v>30</v>
      </c>
      <c r="D6637" s="7" t="n">
        <v>7</v>
      </c>
      <c r="E6637" s="7" t="n">
        <v>8</v>
      </c>
      <c r="F6637" s="7" t="n">
        <v>1</v>
      </c>
      <c r="G6637" s="14" t="n">
        <f t="normal" ca="1">A6691</f>
        <v>0</v>
      </c>
    </row>
    <row r="6638" spans="1:19">
      <c r="A6638" t="s">
        <v>4</v>
      </c>
      <c r="B6638" s="4" t="s">
        <v>5</v>
      </c>
      <c r="C6638" s="4" t="s">
        <v>10</v>
      </c>
    </row>
    <row r="6639" spans="1:19">
      <c r="A6639" t="n">
        <v>63275</v>
      </c>
      <c r="B6639" s="43" t="n">
        <v>16</v>
      </c>
      <c r="C6639" s="7" t="n">
        <v>200</v>
      </c>
    </row>
    <row r="6640" spans="1:19">
      <c r="A6640" t="s">
        <v>4</v>
      </c>
      <c r="B6640" s="4" t="s">
        <v>5</v>
      </c>
      <c r="C6640" s="4" t="s">
        <v>13</v>
      </c>
      <c r="D6640" s="4" t="s">
        <v>10</v>
      </c>
      <c r="E6640" s="4" t="s">
        <v>10</v>
      </c>
      <c r="F6640" s="4" t="s">
        <v>10</v>
      </c>
      <c r="G6640" s="4" t="s">
        <v>10</v>
      </c>
      <c r="H6640" s="4" t="s">
        <v>10</v>
      </c>
      <c r="I6640" s="4" t="s">
        <v>6</v>
      </c>
      <c r="J6640" s="4" t="s">
        <v>27</v>
      </c>
      <c r="K6640" s="4" t="s">
        <v>27</v>
      </c>
      <c r="L6640" s="4" t="s">
        <v>27</v>
      </c>
      <c r="M6640" s="4" t="s">
        <v>9</v>
      </c>
      <c r="N6640" s="4" t="s">
        <v>9</v>
      </c>
      <c r="O6640" s="4" t="s">
        <v>27</v>
      </c>
      <c r="P6640" s="4" t="s">
        <v>27</v>
      </c>
      <c r="Q6640" s="4" t="s">
        <v>27</v>
      </c>
      <c r="R6640" s="4" t="s">
        <v>27</v>
      </c>
      <c r="S6640" s="4" t="s">
        <v>13</v>
      </c>
    </row>
    <row r="6641" spans="1:19">
      <c r="A6641" t="n">
        <v>63278</v>
      </c>
      <c r="B6641" s="29" t="n">
        <v>39</v>
      </c>
      <c r="C6641" s="7" t="n">
        <v>12</v>
      </c>
      <c r="D6641" s="7" t="n">
        <v>65533</v>
      </c>
      <c r="E6641" s="7" t="n">
        <v>200</v>
      </c>
      <c r="F6641" s="7" t="n">
        <v>0</v>
      </c>
      <c r="G6641" s="7" t="n">
        <v>1641</v>
      </c>
      <c r="H6641" s="7" t="n">
        <v>259</v>
      </c>
      <c r="I6641" s="7" t="s">
        <v>591</v>
      </c>
      <c r="J6641" s="7" t="n">
        <v>0</v>
      </c>
      <c r="K6641" s="7" t="n">
        <v>0</v>
      </c>
      <c r="L6641" s="7" t="n">
        <v>0</v>
      </c>
      <c r="M6641" s="7" t="n">
        <v>0</v>
      </c>
      <c r="N6641" s="7" t="n">
        <v>0</v>
      </c>
      <c r="O6641" s="7" t="n">
        <v>0</v>
      </c>
      <c r="P6641" s="7" t="n">
        <v>1</v>
      </c>
      <c r="Q6641" s="7" t="n">
        <v>1</v>
      </c>
      <c r="R6641" s="7" t="n">
        <v>1</v>
      </c>
      <c r="S6641" s="7" t="n">
        <v>2</v>
      </c>
    </row>
    <row r="6642" spans="1:19">
      <c r="A6642" t="s">
        <v>4</v>
      </c>
      <c r="B6642" s="4" t="s">
        <v>5</v>
      </c>
      <c r="C6642" s="4" t="s">
        <v>13</v>
      </c>
      <c r="D6642" s="4" t="s">
        <v>10</v>
      </c>
      <c r="E6642" s="4" t="s">
        <v>10</v>
      </c>
      <c r="F6642" s="4" t="s">
        <v>10</v>
      </c>
      <c r="G6642" s="4" t="s">
        <v>10</v>
      </c>
      <c r="H6642" s="4" t="s">
        <v>10</v>
      </c>
      <c r="I6642" s="4" t="s">
        <v>6</v>
      </c>
      <c r="J6642" s="4" t="s">
        <v>27</v>
      </c>
      <c r="K6642" s="4" t="s">
        <v>27</v>
      </c>
      <c r="L6642" s="4" t="s">
        <v>27</v>
      </c>
      <c r="M6642" s="4" t="s">
        <v>9</v>
      </c>
      <c r="N6642" s="4" t="s">
        <v>9</v>
      </c>
      <c r="O6642" s="4" t="s">
        <v>27</v>
      </c>
      <c r="P6642" s="4" t="s">
        <v>27</v>
      </c>
      <c r="Q6642" s="4" t="s">
        <v>27</v>
      </c>
      <c r="R6642" s="4" t="s">
        <v>27</v>
      </c>
      <c r="S6642" s="4" t="s">
        <v>13</v>
      </c>
    </row>
    <row r="6643" spans="1:19">
      <c r="A6643" t="n">
        <v>63339</v>
      </c>
      <c r="B6643" s="29" t="n">
        <v>39</v>
      </c>
      <c r="C6643" s="7" t="n">
        <v>12</v>
      </c>
      <c r="D6643" s="7" t="n">
        <v>65533</v>
      </c>
      <c r="E6643" s="7" t="n">
        <v>200</v>
      </c>
      <c r="F6643" s="7" t="n">
        <v>0</v>
      </c>
      <c r="G6643" s="7" t="n">
        <v>1641</v>
      </c>
      <c r="H6643" s="7" t="n">
        <v>259</v>
      </c>
      <c r="I6643" s="7" t="s">
        <v>592</v>
      </c>
      <c r="J6643" s="7" t="n">
        <v>0</v>
      </c>
      <c r="K6643" s="7" t="n">
        <v>0</v>
      </c>
      <c r="L6643" s="7" t="n">
        <v>0</v>
      </c>
      <c r="M6643" s="7" t="n">
        <v>0</v>
      </c>
      <c r="N6643" s="7" t="n">
        <v>0</v>
      </c>
      <c r="O6643" s="7" t="n">
        <v>0</v>
      </c>
      <c r="P6643" s="7" t="n">
        <v>1</v>
      </c>
      <c r="Q6643" s="7" t="n">
        <v>1</v>
      </c>
      <c r="R6643" s="7" t="n">
        <v>1</v>
      </c>
      <c r="S6643" s="7" t="n">
        <v>3</v>
      </c>
    </row>
    <row r="6644" spans="1:19">
      <c r="A6644" t="s">
        <v>4</v>
      </c>
      <c r="B6644" s="4" t="s">
        <v>5</v>
      </c>
      <c r="C6644" s="4" t="s">
        <v>10</v>
      </c>
    </row>
    <row r="6645" spans="1:19">
      <c r="A6645" t="n">
        <v>63400</v>
      </c>
      <c r="B6645" s="43" t="n">
        <v>16</v>
      </c>
      <c r="C6645" s="7" t="n">
        <v>100</v>
      </c>
    </row>
    <row r="6646" spans="1:19">
      <c r="A6646" t="s">
        <v>4</v>
      </c>
      <c r="B6646" s="4" t="s">
        <v>5</v>
      </c>
      <c r="C6646" s="4" t="s">
        <v>13</v>
      </c>
      <c r="D6646" s="4" t="s">
        <v>10</v>
      </c>
      <c r="E6646" s="4" t="s">
        <v>13</v>
      </c>
      <c r="F6646" s="4" t="s">
        <v>13</v>
      </c>
      <c r="G6646" s="4" t="s">
        <v>26</v>
      </c>
    </row>
    <row r="6647" spans="1:19">
      <c r="A6647" t="n">
        <v>63403</v>
      </c>
      <c r="B6647" s="13" t="n">
        <v>5</v>
      </c>
      <c r="C6647" s="7" t="n">
        <v>30</v>
      </c>
      <c r="D6647" s="7" t="n">
        <v>9</v>
      </c>
      <c r="E6647" s="7" t="n">
        <v>8</v>
      </c>
      <c r="F6647" s="7" t="n">
        <v>1</v>
      </c>
      <c r="G6647" s="14" t="n">
        <f t="normal" ca="1">A6653</f>
        <v>0</v>
      </c>
    </row>
    <row r="6648" spans="1:19">
      <c r="A6648" t="s">
        <v>4</v>
      </c>
      <c r="B6648" s="4" t="s">
        <v>5</v>
      </c>
      <c r="C6648" s="4" t="s">
        <v>13</v>
      </c>
      <c r="D6648" s="4" t="s">
        <v>10</v>
      </c>
      <c r="E6648" s="4" t="s">
        <v>10</v>
      </c>
      <c r="F6648" s="4" t="s">
        <v>10</v>
      </c>
      <c r="G6648" s="4" t="s">
        <v>10</v>
      </c>
      <c r="H6648" s="4" t="s">
        <v>10</v>
      </c>
      <c r="I6648" s="4" t="s">
        <v>6</v>
      </c>
      <c r="J6648" s="4" t="s">
        <v>27</v>
      </c>
      <c r="K6648" s="4" t="s">
        <v>27</v>
      </c>
      <c r="L6648" s="4" t="s">
        <v>27</v>
      </c>
      <c r="M6648" s="4" t="s">
        <v>9</v>
      </c>
      <c r="N6648" s="4" t="s">
        <v>9</v>
      </c>
      <c r="O6648" s="4" t="s">
        <v>27</v>
      </c>
      <c r="P6648" s="4" t="s">
        <v>27</v>
      </c>
      <c r="Q6648" s="4" t="s">
        <v>27</v>
      </c>
      <c r="R6648" s="4" t="s">
        <v>27</v>
      </c>
      <c r="S6648" s="4" t="s">
        <v>13</v>
      </c>
    </row>
    <row r="6649" spans="1:19">
      <c r="A6649" t="n">
        <v>63413</v>
      </c>
      <c r="B6649" s="29" t="n">
        <v>39</v>
      </c>
      <c r="C6649" s="7" t="n">
        <v>12</v>
      </c>
      <c r="D6649" s="7" t="n">
        <v>65533</v>
      </c>
      <c r="E6649" s="7" t="n">
        <v>202</v>
      </c>
      <c r="F6649" s="7" t="n">
        <v>0</v>
      </c>
      <c r="G6649" s="7" t="n">
        <v>1563</v>
      </c>
      <c r="H6649" s="7" t="n">
        <v>259</v>
      </c>
      <c r="I6649" s="7" t="s">
        <v>487</v>
      </c>
      <c r="J6649" s="7" t="n">
        <v>0</v>
      </c>
      <c r="K6649" s="7" t="n">
        <v>0</v>
      </c>
      <c r="L6649" s="7" t="n">
        <v>0</v>
      </c>
      <c r="M6649" s="7" t="n">
        <v>0</v>
      </c>
      <c r="N6649" s="7" t="n">
        <v>0</v>
      </c>
      <c r="O6649" s="7" t="n">
        <v>0</v>
      </c>
      <c r="P6649" s="7" t="n">
        <v>1</v>
      </c>
      <c r="Q6649" s="7" t="n">
        <v>1</v>
      </c>
      <c r="R6649" s="7" t="n">
        <v>1</v>
      </c>
      <c r="S6649" s="7" t="n">
        <v>101</v>
      </c>
    </row>
    <row r="6650" spans="1:19">
      <c r="A6650" t="s">
        <v>4</v>
      </c>
      <c r="B6650" s="4" t="s">
        <v>5</v>
      </c>
      <c r="C6650" s="4" t="s">
        <v>13</v>
      </c>
      <c r="D6650" s="4" t="s">
        <v>10</v>
      </c>
      <c r="E6650" s="4" t="s">
        <v>27</v>
      </c>
      <c r="F6650" s="4" t="s">
        <v>10</v>
      </c>
      <c r="G6650" s="4" t="s">
        <v>9</v>
      </c>
      <c r="H6650" s="4" t="s">
        <v>9</v>
      </c>
      <c r="I6650" s="4" t="s">
        <v>10</v>
      </c>
      <c r="J6650" s="4" t="s">
        <v>10</v>
      </c>
      <c r="K6650" s="4" t="s">
        <v>9</v>
      </c>
      <c r="L6650" s="4" t="s">
        <v>9</v>
      </c>
      <c r="M6650" s="4" t="s">
        <v>9</v>
      </c>
      <c r="N6650" s="4" t="s">
        <v>9</v>
      </c>
      <c r="O6650" s="4" t="s">
        <v>6</v>
      </c>
    </row>
    <row r="6651" spans="1:19">
      <c r="A6651" t="n">
        <v>63471</v>
      </c>
      <c r="B6651" s="17" t="n">
        <v>50</v>
      </c>
      <c r="C6651" s="7" t="n">
        <v>0</v>
      </c>
      <c r="D6651" s="7" t="n">
        <v>4135</v>
      </c>
      <c r="E6651" s="7" t="n">
        <v>0.600000023841858</v>
      </c>
      <c r="F6651" s="7" t="n">
        <v>0</v>
      </c>
      <c r="G6651" s="7" t="n">
        <v>0</v>
      </c>
      <c r="H6651" s="7" t="n">
        <v>0</v>
      </c>
      <c r="I6651" s="7" t="n">
        <v>1</v>
      </c>
      <c r="J6651" s="7" t="n">
        <v>1563</v>
      </c>
      <c r="K6651" s="7" t="n">
        <v>0</v>
      </c>
      <c r="L6651" s="7" t="n">
        <v>0</v>
      </c>
      <c r="M6651" s="7" t="n">
        <v>0</v>
      </c>
      <c r="N6651" s="7" t="n">
        <v>1117782016</v>
      </c>
      <c r="O6651" s="7" t="s">
        <v>21</v>
      </c>
    </row>
    <row r="6652" spans="1:19">
      <c r="A6652" t="s">
        <v>4</v>
      </c>
      <c r="B6652" s="4" t="s">
        <v>5</v>
      </c>
      <c r="C6652" s="4" t="s">
        <v>10</v>
      </c>
    </row>
    <row r="6653" spans="1:19">
      <c r="A6653" t="n">
        <v>63510</v>
      </c>
      <c r="B6653" s="43" t="n">
        <v>16</v>
      </c>
      <c r="C6653" s="7" t="n">
        <v>100</v>
      </c>
    </row>
    <row r="6654" spans="1:19">
      <c r="A6654" t="s">
        <v>4</v>
      </c>
      <c r="B6654" s="4" t="s">
        <v>5</v>
      </c>
      <c r="C6654" s="4" t="s">
        <v>10</v>
      </c>
    </row>
    <row r="6655" spans="1:19">
      <c r="A6655" t="n">
        <v>63513</v>
      </c>
      <c r="B6655" s="43" t="n">
        <v>16</v>
      </c>
      <c r="C6655" s="7" t="n">
        <v>100</v>
      </c>
    </row>
    <row r="6656" spans="1:19">
      <c r="A6656" t="s">
        <v>4</v>
      </c>
      <c r="B6656" s="4" t="s">
        <v>5</v>
      </c>
      <c r="C6656" s="4" t="s">
        <v>13</v>
      </c>
      <c r="D6656" s="4" t="s">
        <v>10</v>
      </c>
      <c r="E6656" s="4" t="s">
        <v>10</v>
      </c>
      <c r="F6656" s="4" t="s">
        <v>10</v>
      </c>
      <c r="G6656" s="4" t="s">
        <v>10</v>
      </c>
      <c r="H6656" s="4" t="s">
        <v>10</v>
      </c>
      <c r="I6656" s="4" t="s">
        <v>6</v>
      </c>
      <c r="J6656" s="4" t="s">
        <v>27</v>
      </c>
      <c r="K6656" s="4" t="s">
        <v>27</v>
      </c>
      <c r="L6656" s="4" t="s">
        <v>27</v>
      </c>
      <c r="M6656" s="4" t="s">
        <v>9</v>
      </c>
      <c r="N6656" s="4" t="s">
        <v>9</v>
      </c>
      <c r="O6656" s="4" t="s">
        <v>27</v>
      </c>
      <c r="P6656" s="4" t="s">
        <v>27</v>
      </c>
      <c r="Q6656" s="4" t="s">
        <v>27</v>
      </c>
      <c r="R6656" s="4" t="s">
        <v>27</v>
      </c>
      <c r="S6656" s="4" t="s">
        <v>13</v>
      </c>
    </row>
    <row r="6657" spans="1:19">
      <c r="A6657" t="n">
        <v>63516</v>
      </c>
      <c r="B6657" s="29" t="n">
        <v>39</v>
      </c>
      <c r="C6657" s="7" t="n">
        <v>12</v>
      </c>
      <c r="D6657" s="7" t="n">
        <v>65533</v>
      </c>
      <c r="E6657" s="7" t="n">
        <v>200</v>
      </c>
      <c r="F6657" s="7" t="n">
        <v>0</v>
      </c>
      <c r="G6657" s="7" t="n">
        <v>1640</v>
      </c>
      <c r="H6657" s="7" t="n">
        <v>259</v>
      </c>
      <c r="I6657" s="7" t="s">
        <v>591</v>
      </c>
      <c r="J6657" s="7" t="n">
        <v>0</v>
      </c>
      <c r="K6657" s="7" t="n">
        <v>0</v>
      </c>
      <c r="L6657" s="7" t="n">
        <v>0</v>
      </c>
      <c r="M6657" s="7" t="n">
        <v>0</v>
      </c>
      <c r="N6657" s="7" t="n">
        <v>0</v>
      </c>
      <c r="O6657" s="7" t="n">
        <v>0</v>
      </c>
      <c r="P6657" s="7" t="n">
        <v>1</v>
      </c>
      <c r="Q6657" s="7" t="n">
        <v>1</v>
      </c>
      <c r="R6657" s="7" t="n">
        <v>1</v>
      </c>
      <c r="S6657" s="7" t="n">
        <v>4</v>
      </c>
    </row>
    <row r="6658" spans="1:19">
      <c r="A6658" t="s">
        <v>4</v>
      </c>
      <c r="B6658" s="4" t="s">
        <v>5</v>
      </c>
      <c r="C6658" s="4" t="s">
        <v>13</v>
      </c>
      <c r="D6658" s="4" t="s">
        <v>10</v>
      </c>
      <c r="E6658" s="4" t="s">
        <v>10</v>
      </c>
      <c r="F6658" s="4" t="s">
        <v>10</v>
      </c>
      <c r="G6658" s="4" t="s">
        <v>10</v>
      </c>
      <c r="H6658" s="4" t="s">
        <v>10</v>
      </c>
      <c r="I6658" s="4" t="s">
        <v>6</v>
      </c>
      <c r="J6658" s="4" t="s">
        <v>27</v>
      </c>
      <c r="K6658" s="4" t="s">
        <v>27</v>
      </c>
      <c r="L6658" s="4" t="s">
        <v>27</v>
      </c>
      <c r="M6658" s="4" t="s">
        <v>9</v>
      </c>
      <c r="N6658" s="4" t="s">
        <v>9</v>
      </c>
      <c r="O6658" s="4" t="s">
        <v>27</v>
      </c>
      <c r="P6658" s="4" t="s">
        <v>27</v>
      </c>
      <c r="Q6658" s="4" t="s">
        <v>27</v>
      </c>
      <c r="R6658" s="4" t="s">
        <v>27</v>
      </c>
      <c r="S6658" s="4" t="s">
        <v>13</v>
      </c>
    </row>
    <row r="6659" spans="1:19">
      <c r="A6659" t="n">
        <v>63577</v>
      </c>
      <c r="B6659" s="29" t="n">
        <v>39</v>
      </c>
      <c r="C6659" s="7" t="n">
        <v>12</v>
      </c>
      <c r="D6659" s="7" t="n">
        <v>65533</v>
      </c>
      <c r="E6659" s="7" t="n">
        <v>200</v>
      </c>
      <c r="F6659" s="7" t="n">
        <v>0</v>
      </c>
      <c r="G6659" s="7" t="n">
        <v>1640</v>
      </c>
      <c r="H6659" s="7" t="n">
        <v>259</v>
      </c>
      <c r="I6659" s="7" t="s">
        <v>592</v>
      </c>
      <c r="J6659" s="7" t="n">
        <v>0</v>
      </c>
      <c r="K6659" s="7" t="n">
        <v>0</v>
      </c>
      <c r="L6659" s="7" t="n">
        <v>0</v>
      </c>
      <c r="M6659" s="7" t="n">
        <v>0</v>
      </c>
      <c r="N6659" s="7" t="n">
        <v>0</v>
      </c>
      <c r="O6659" s="7" t="n">
        <v>0</v>
      </c>
      <c r="P6659" s="7" t="n">
        <v>1</v>
      </c>
      <c r="Q6659" s="7" t="n">
        <v>1</v>
      </c>
      <c r="R6659" s="7" t="n">
        <v>1</v>
      </c>
      <c r="S6659" s="7" t="n">
        <v>5</v>
      </c>
    </row>
    <row r="6660" spans="1:19">
      <c r="A6660" t="s">
        <v>4</v>
      </c>
      <c r="B6660" s="4" t="s">
        <v>5</v>
      </c>
      <c r="C6660" s="4" t="s">
        <v>10</v>
      </c>
    </row>
    <row r="6661" spans="1:19">
      <c r="A6661" t="n">
        <v>63638</v>
      </c>
      <c r="B6661" s="43" t="n">
        <v>16</v>
      </c>
      <c r="C6661" s="7" t="n">
        <v>100</v>
      </c>
    </row>
    <row r="6662" spans="1:19">
      <c r="A6662" t="s">
        <v>4</v>
      </c>
      <c r="B6662" s="4" t="s">
        <v>5</v>
      </c>
      <c r="C6662" s="4" t="s">
        <v>13</v>
      </c>
      <c r="D6662" s="4" t="s">
        <v>10</v>
      </c>
      <c r="E6662" s="4" t="s">
        <v>13</v>
      </c>
      <c r="F6662" s="4" t="s">
        <v>13</v>
      </c>
      <c r="G6662" s="4" t="s">
        <v>26</v>
      </c>
    </row>
    <row r="6663" spans="1:19">
      <c r="A6663" t="n">
        <v>63641</v>
      </c>
      <c r="B6663" s="13" t="n">
        <v>5</v>
      </c>
      <c r="C6663" s="7" t="n">
        <v>30</v>
      </c>
      <c r="D6663" s="7" t="n">
        <v>9</v>
      </c>
      <c r="E6663" s="7" t="n">
        <v>8</v>
      </c>
      <c r="F6663" s="7" t="n">
        <v>1</v>
      </c>
      <c r="G6663" s="14" t="n">
        <f t="normal" ca="1">A6669</f>
        <v>0</v>
      </c>
    </row>
    <row r="6664" spans="1:19">
      <c r="A6664" t="s">
        <v>4</v>
      </c>
      <c r="B6664" s="4" t="s">
        <v>5</v>
      </c>
      <c r="C6664" s="4" t="s">
        <v>13</v>
      </c>
      <c r="D6664" s="4" t="s">
        <v>10</v>
      </c>
      <c r="E6664" s="4" t="s">
        <v>10</v>
      </c>
      <c r="F6664" s="4" t="s">
        <v>10</v>
      </c>
      <c r="G6664" s="4" t="s">
        <v>10</v>
      </c>
      <c r="H6664" s="4" t="s">
        <v>10</v>
      </c>
      <c r="I6664" s="4" t="s">
        <v>6</v>
      </c>
      <c r="J6664" s="4" t="s">
        <v>27</v>
      </c>
      <c r="K6664" s="4" t="s">
        <v>27</v>
      </c>
      <c r="L6664" s="4" t="s">
        <v>27</v>
      </c>
      <c r="M6664" s="4" t="s">
        <v>9</v>
      </c>
      <c r="N6664" s="4" t="s">
        <v>9</v>
      </c>
      <c r="O6664" s="4" t="s">
        <v>27</v>
      </c>
      <c r="P6664" s="4" t="s">
        <v>27</v>
      </c>
      <c r="Q6664" s="4" t="s">
        <v>27</v>
      </c>
      <c r="R6664" s="4" t="s">
        <v>27</v>
      </c>
      <c r="S6664" s="4" t="s">
        <v>13</v>
      </c>
    </row>
    <row r="6665" spans="1:19">
      <c r="A6665" t="n">
        <v>63651</v>
      </c>
      <c r="B6665" s="29" t="n">
        <v>39</v>
      </c>
      <c r="C6665" s="7" t="n">
        <v>12</v>
      </c>
      <c r="D6665" s="7" t="n">
        <v>65533</v>
      </c>
      <c r="E6665" s="7" t="n">
        <v>202</v>
      </c>
      <c r="F6665" s="7" t="n">
        <v>0</v>
      </c>
      <c r="G6665" s="7" t="n">
        <v>1564</v>
      </c>
      <c r="H6665" s="7" t="n">
        <v>259</v>
      </c>
      <c r="I6665" s="7" t="s">
        <v>487</v>
      </c>
      <c r="J6665" s="7" t="n">
        <v>0</v>
      </c>
      <c r="K6665" s="7" t="n">
        <v>0</v>
      </c>
      <c r="L6665" s="7" t="n">
        <v>0</v>
      </c>
      <c r="M6665" s="7" t="n">
        <v>0</v>
      </c>
      <c r="N6665" s="7" t="n">
        <v>0</v>
      </c>
      <c r="O6665" s="7" t="n">
        <v>0</v>
      </c>
      <c r="P6665" s="7" t="n">
        <v>1</v>
      </c>
      <c r="Q6665" s="7" t="n">
        <v>1</v>
      </c>
      <c r="R6665" s="7" t="n">
        <v>1</v>
      </c>
      <c r="S6665" s="7" t="n">
        <v>102</v>
      </c>
    </row>
    <row r="6666" spans="1:19">
      <c r="A6666" t="s">
        <v>4</v>
      </c>
      <c r="B6666" s="4" t="s">
        <v>5</v>
      </c>
      <c r="C6666" s="4" t="s">
        <v>13</v>
      </c>
      <c r="D6666" s="4" t="s">
        <v>10</v>
      </c>
      <c r="E6666" s="4" t="s">
        <v>27</v>
      </c>
      <c r="F6666" s="4" t="s">
        <v>10</v>
      </c>
      <c r="G6666" s="4" t="s">
        <v>9</v>
      </c>
      <c r="H6666" s="4" t="s">
        <v>9</v>
      </c>
      <c r="I6666" s="4" t="s">
        <v>10</v>
      </c>
      <c r="J6666" s="4" t="s">
        <v>10</v>
      </c>
      <c r="K6666" s="4" t="s">
        <v>9</v>
      </c>
      <c r="L6666" s="4" t="s">
        <v>9</v>
      </c>
      <c r="M6666" s="4" t="s">
        <v>9</v>
      </c>
      <c r="N6666" s="4" t="s">
        <v>9</v>
      </c>
      <c r="O6666" s="4" t="s">
        <v>6</v>
      </c>
    </row>
    <row r="6667" spans="1:19">
      <c r="A6667" t="n">
        <v>63709</v>
      </c>
      <c r="B6667" s="17" t="n">
        <v>50</v>
      </c>
      <c r="C6667" s="7" t="n">
        <v>0</v>
      </c>
      <c r="D6667" s="7" t="n">
        <v>4135</v>
      </c>
      <c r="E6667" s="7" t="n">
        <v>0.600000023841858</v>
      </c>
      <c r="F6667" s="7" t="n">
        <v>0</v>
      </c>
      <c r="G6667" s="7" t="n">
        <v>0</v>
      </c>
      <c r="H6667" s="7" t="n">
        <v>0</v>
      </c>
      <c r="I6667" s="7" t="n">
        <v>1</v>
      </c>
      <c r="J6667" s="7" t="n">
        <v>1564</v>
      </c>
      <c r="K6667" s="7" t="n">
        <v>0</v>
      </c>
      <c r="L6667" s="7" t="n">
        <v>0</v>
      </c>
      <c r="M6667" s="7" t="n">
        <v>0</v>
      </c>
      <c r="N6667" s="7" t="n">
        <v>1117782016</v>
      </c>
      <c r="O6667" s="7" t="s">
        <v>21</v>
      </c>
    </row>
    <row r="6668" spans="1:19">
      <c r="A6668" t="s">
        <v>4</v>
      </c>
      <c r="B6668" s="4" t="s">
        <v>5</v>
      </c>
      <c r="C6668" s="4" t="s">
        <v>10</v>
      </c>
    </row>
    <row r="6669" spans="1:19">
      <c r="A6669" t="n">
        <v>63748</v>
      </c>
      <c r="B6669" s="43" t="n">
        <v>16</v>
      </c>
      <c r="C6669" s="7" t="n">
        <v>100</v>
      </c>
    </row>
    <row r="6670" spans="1:19">
      <c r="A6670" t="s">
        <v>4</v>
      </c>
      <c r="B6670" s="4" t="s">
        <v>5</v>
      </c>
      <c r="C6670" s="4" t="s">
        <v>13</v>
      </c>
      <c r="D6670" s="4" t="s">
        <v>10</v>
      </c>
      <c r="E6670" s="4" t="s">
        <v>10</v>
      </c>
      <c r="F6670" s="4" t="s">
        <v>10</v>
      </c>
      <c r="G6670" s="4" t="s">
        <v>10</v>
      </c>
      <c r="H6670" s="4" t="s">
        <v>10</v>
      </c>
      <c r="I6670" s="4" t="s">
        <v>6</v>
      </c>
      <c r="J6670" s="4" t="s">
        <v>27</v>
      </c>
      <c r="K6670" s="4" t="s">
        <v>27</v>
      </c>
      <c r="L6670" s="4" t="s">
        <v>27</v>
      </c>
      <c r="M6670" s="4" t="s">
        <v>9</v>
      </c>
      <c r="N6670" s="4" t="s">
        <v>9</v>
      </c>
      <c r="O6670" s="4" t="s">
        <v>27</v>
      </c>
      <c r="P6670" s="4" t="s">
        <v>27</v>
      </c>
      <c r="Q6670" s="4" t="s">
        <v>27</v>
      </c>
      <c r="R6670" s="4" t="s">
        <v>27</v>
      </c>
      <c r="S6670" s="4" t="s">
        <v>13</v>
      </c>
    </row>
    <row r="6671" spans="1:19">
      <c r="A6671" t="n">
        <v>63751</v>
      </c>
      <c r="B6671" s="29" t="n">
        <v>39</v>
      </c>
      <c r="C6671" s="7" t="n">
        <v>12</v>
      </c>
      <c r="D6671" s="7" t="n">
        <v>65533</v>
      </c>
      <c r="E6671" s="7" t="n">
        <v>200</v>
      </c>
      <c r="F6671" s="7" t="n">
        <v>0</v>
      </c>
      <c r="G6671" s="7" t="n">
        <v>1642</v>
      </c>
      <c r="H6671" s="7" t="n">
        <v>259</v>
      </c>
      <c r="I6671" s="7" t="s">
        <v>591</v>
      </c>
      <c r="J6671" s="7" t="n">
        <v>0</v>
      </c>
      <c r="K6671" s="7" t="n">
        <v>0</v>
      </c>
      <c r="L6671" s="7" t="n">
        <v>0</v>
      </c>
      <c r="M6671" s="7" t="n">
        <v>0</v>
      </c>
      <c r="N6671" s="7" t="n">
        <v>0</v>
      </c>
      <c r="O6671" s="7" t="n">
        <v>0</v>
      </c>
      <c r="P6671" s="7" t="n">
        <v>1</v>
      </c>
      <c r="Q6671" s="7" t="n">
        <v>1</v>
      </c>
      <c r="R6671" s="7" t="n">
        <v>1</v>
      </c>
      <c r="S6671" s="7" t="n">
        <v>6</v>
      </c>
    </row>
    <row r="6672" spans="1:19">
      <c r="A6672" t="s">
        <v>4</v>
      </c>
      <c r="B6672" s="4" t="s">
        <v>5</v>
      </c>
      <c r="C6672" s="4" t="s">
        <v>13</v>
      </c>
      <c r="D6672" s="4" t="s">
        <v>10</v>
      </c>
      <c r="E6672" s="4" t="s">
        <v>10</v>
      </c>
      <c r="F6672" s="4" t="s">
        <v>10</v>
      </c>
      <c r="G6672" s="4" t="s">
        <v>10</v>
      </c>
      <c r="H6672" s="4" t="s">
        <v>10</v>
      </c>
      <c r="I6672" s="4" t="s">
        <v>6</v>
      </c>
      <c r="J6672" s="4" t="s">
        <v>27</v>
      </c>
      <c r="K6672" s="4" t="s">
        <v>27</v>
      </c>
      <c r="L6672" s="4" t="s">
        <v>27</v>
      </c>
      <c r="M6672" s="4" t="s">
        <v>9</v>
      </c>
      <c r="N6672" s="4" t="s">
        <v>9</v>
      </c>
      <c r="O6672" s="4" t="s">
        <v>27</v>
      </c>
      <c r="P6672" s="4" t="s">
        <v>27</v>
      </c>
      <c r="Q6672" s="4" t="s">
        <v>27</v>
      </c>
      <c r="R6672" s="4" t="s">
        <v>27</v>
      </c>
      <c r="S6672" s="4" t="s">
        <v>13</v>
      </c>
    </row>
    <row r="6673" spans="1:19">
      <c r="A6673" t="n">
        <v>63812</v>
      </c>
      <c r="B6673" s="29" t="n">
        <v>39</v>
      </c>
      <c r="C6673" s="7" t="n">
        <v>12</v>
      </c>
      <c r="D6673" s="7" t="n">
        <v>65533</v>
      </c>
      <c r="E6673" s="7" t="n">
        <v>200</v>
      </c>
      <c r="F6673" s="7" t="n">
        <v>0</v>
      </c>
      <c r="G6673" s="7" t="n">
        <v>1642</v>
      </c>
      <c r="H6673" s="7" t="n">
        <v>259</v>
      </c>
      <c r="I6673" s="7" t="s">
        <v>592</v>
      </c>
      <c r="J6673" s="7" t="n">
        <v>0</v>
      </c>
      <c r="K6673" s="7" t="n">
        <v>0</v>
      </c>
      <c r="L6673" s="7" t="n">
        <v>0</v>
      </c>
      <c r="M6673" s="7" t="n">
        <v>0</v>
      </c>
      <c r="N6673" s="7" t="n">
        <v>0</v>
      </c>
      <c r="O6673" s="7" t="n">
        <v>0</v>
      </c>
      <c r="P6673" s="7" t="n">
        <v>1</v>
      </c>
      <c r="Q6673" s="7" t="n">
        <v>1</v>
      </c>
      <c r="R6673" s="7" t="n">
        <v>1</v>
      </c>
      <c r="S6673" s="7" t="n">
        <v>7</v>
      </c>
    </row>
    <row r="6674" spans="1:19">
      <c r="A6674" t="s">
        <v>4</v>
      </c>
      <c r="B6674" s="4" t="s">
        <v>5</v>
      </c>
      <c r="C6674" s="4" t="s">
        <v>13</v>
      </c>
      <c r="D6674" s="4" t="s">
        <v>10</v>
      </c>
      <c r="E6674" s="4" t="s">
        <v>13</v>
      </c>
      <c r="F6674" s="4" t="s">
        <v>13</v>
      </c>
      <c r="G6674" s="4" t="s">
        <v>26</v>
      </c>
    </row>
    <row r="6675" spans="1:19">
      <c r="A6675" t="n">
        <v>63873</v>
      </c>
      <c r="B6675" s="13" t="n">
        <v>5</v>
      </c>
      <c r="C6675" s="7" t="n">
        <v>30</v>
      </c>
      <c r="D6675" s="7" t="n">
        <v>9</v>
      </c>
      <c r="E6675" s="7" t="n">
        <v>8</v>
      </c>
      <c r="F6675" s="7" t="n">
        <v>1</v>
      </c>
      <c r="G6675" s="14" t="n">
        <f t="normal" ca="1">A6681</f>
        <v>0</v>
      </c>
    </row>
    <row r="6676" spans="1:19">
      <c r="A6676" t="s">
        <v>4</v>
      </c>
      <c r="B6676" s="4" t="s">
        <v>5</v>
      </c>
      <c r="C6676" s="4" t="s">
        <v>13</v>
      </c>
      <c r="D6676" s="4" t="s">
        <v>10</v>
      </c>
      <c r="E6676" s="4" t="s">
        <v>10</v>
      </c>
      <c r="F6676" s="4" t="s">
        <v>10</v>
      </c>
      <c r="G6676" s="4" t="s">
        <v>10</v>
      </c>
      <c r="H6676" s="4" t="s">
        <v>10</v>
      </c>
      <c r="I6676" s="4" t="s">
        <v>6</v>
      </c>
      <c r="J6676" s="4" t="s">
        <v>27</v>
      </c>
      <c r="K6676" s="4" t="s">
        <v>27</v>
      </c>
      <c r="L6676" s="4" t="s">
        <v>27</v>
      </c>
      <c r="M6676" s="4" t="s">
        <v>9</v>
      </c>
      <c r="N6676" s="4" t="s">
        <v>9</v>
      </c>
      <c r="O6676" s="4" t="s">
        <v>27</v>
      </c>
      <c r="P6676" s="4" t="s">
        <v>27</v>
      </c>
      <c r="Q6676" s="4" t="s">
        <v>27</v>
      </c>
      <c r="R6676" s="4" t="s">
        <v>27</v>
      </c>
      <c r="S6676" s="4" t="s">
        <v>13</v>
      </c>
    </row>
    <row r="6677" spans="1:19">
      <c r="A6677" t="n">
        <v>63883</v>
      </c>
      <c r="B6677" s="29" t="n">
        <v>39</v>
      </c>
      <c r="C6677" s="7" t="n">
        <v>12</v>
      </c>
      <c r="D6677" s="7" t="n">
        <v>65533</v>
      </c>
      <c r="E6677" s="7" t="n">
        <v>202</v>
      </c>
      <c r="F6677" s="7" t="n">
        <v>0</v>
      </c>
      <c r="G6677" s="7" t="n">
        <v>1563</v>
      </c>
      <c r="H6677" s="7" t="n">
        <v>259</v>
      </c>
      <c r="I6677" s="7" t="s">
        <v>487</v>
      </c>
      <c r="J6677" s="7" t="n">
        <v>0</v>
      </c>
      <c r="K6677" s="7" t="n">
        <v>0</v>
      </c>
      <c r="L6677" s="7" t="n">
        <v>0</v>
      </c>
      <c r="M6677" s="7" t="n">
        <v>0</v>
      </c>
      <c r="N6677" s="7" t="n">
        <v>0</v>
      </c>
      <c r="O6677" s="7" t="n">
        <v>0</v>
      </c>
      <c r="P6677" s="7" t="n">
        <v>1</v>
      </c>
      <c r="Q6677" s="7" t="n">
        <v>1</v>
      </c>
      <c r="R6677" s="7" t="n">
        <v>1</v>
      </c>
      <c r="S6677" s="7" t="n">
        <v>101</v>
      </c>
    </row>
    <row r="6678" spans="1:19">
      <c r="A6678" t="s">
        <v>4</v>
      </c>
      <c r="B6678" s="4" t="s">
        <v>5</v>
      </c>
      <c r="C6678" s="4" t="s">
        <v>13</v>
      </c>
      <c r="D6678" s="4" t="s">
        <v>10</v>
      </c>
      <c r="E6678" s="4" t="s">
        <v>27</v>
      </c>
      <c r="F6678" s="4" t="s">
        <v>10</v>
      </c>
      <c r="G6678" s="4" t="s">
        <v>9</v>
      </c>
      <c r="H6678" s="4" t="s">
        <v>9</v>
      </c>
      <c r="I6678" s="4" t="s">
        <v>10</v>
      </c>
      <c r="J6678" s="4" t="s">
        <v>10</v>
      </c>
      <c r="K6678" s="4" t="s">
        <v>9</v>
      </c>
      <c r="L6678" s="4" t="s">
        <v>9</v>
      </c>
      <c r="M6678" s="4" t="s">
        <v>9</v>
      </c>
      <c r="N6678" s="4" t="s">
        <v>9</v>
      </c>
      <c r="O6678" s="4" t="s">
        <v>6</v>
      </c>
    </row>
    <row r="6679" spans="1:19">
      <c r="A6679" t="n">
        <v>63941</v>
      </c>
      <c r="B6679" s="17" t="n">
        <v>50</v>
      </c>
      <c r="C6679" s="7" t="n">
        <v>0</v>
      </c>
      <c r="D6679" s="7" t="n">
        <v>4135</v>
      </c>
      <c r="E6679" s="7" t="n">
        <v>0.600000023841858</v>
      </c>
      <c r="F6679" s="7" t="n">
        <v>0</v>
      </c>
      <c r="G6679" s="7" t="n">
        <v>0</v>
      </c>
      <c r="H6679" s="7" t="n">
        <v>0</v>
      </c>
      <c r="I6679" s="7" t="n">
        <v>1</v>
      </c>
      <c r="J6679" s="7" t="n">
        <v>1563</v>
      </c>
      <c r="K6679" s="7" t="n">
        <v>0</v>
      </c>
      <c r="L6679" s="7" t="n">
        <v>0</v>
      </c>
      <c r="M6679" s="7" t="n">
        <v>0</v>
      </c>
      <c r="N6679" s="7" t="n">
        <v>1117782016</v>
      </c>
      <c r="O6679" s="7" t="s">
        <v>21</v>
      </c>
    </row>
    <row r="6680" spans="1:19">
      <c r="A6680" t="s">
        <v>4</v>
      </c>
      <c r="B6680" s="4" t="s">
        <v>5</v>
      </c>
      <c r="C6680" s="4" t="s">
        <v>10</v>
      </c>
    </row>
    <row r="6681" spans="1:19">
      <c r="A6681" t="n">
        <v>63980</v>
      </c>
      <c r="B6681" s="43" t="n">
        <v>16</v>
      </c>
      <c r="C6681" s="7" t="n">
        <v>300</v>
      </c>
    </row>
    <row r="6682" spans="1:19">
      <c r="A6682" t="s">
        <v>4</v>
      </c>
      <c r="B6682" s="4" t="s">
        <v>5</v>
      </c>
      <c r="C6682" s="4" t="s">
        <v>13</v>
      </c>
      <c r="D6682" s="4" t="s">
        <v>10</v>
      </c>
      <c r="E6682" s="4" t="s">
        <v>13</v>
      </c>
      <c r="F6682" s="4" t="s">
        <v>13</v>
      </c>
      <c r="G6682" s="4" t="s">
        <v>26</v>
      </c>
    </row>
    <row r="6683" spans="1:19">
      <c r="A6683" t="n">
        <v>63983</v>
      </c>
      <c r="B6683" s="13" t="n">
        <v>5</v>
      </c>
      <c r="C6683" s="7" t="n">
        <v>30</v>
      </c>
      <c r="D6683" s="7" t="n">
        <v>9</v>
      </c>
      <c r="E6683" s="7" t="n">
        <v>8</v>
      </c>
      <c r="F6683" s="7" t="n">
        <v>1</v>
      </c>
      <c r="G6683" s="14" t="n">
        <f t="normal" ca="1">A6689</f>
        <v>0</v>
      </c>
    </row>
    <row r="6684" spans="1:19">
      <c r="A6684" t="s">
        <v>4</v>
      </c>
      <c r="B6684" s="4" t="s">
        <v>5</v>
      </c>
      <c r="C6684" s="4" t="s">
        <v>13</v>
      </c>
      <c r="D6684" s="4" t="s">
        <v>10</v>
      </c>
      <c r="E6684" s="4" t="s">
        <v>10</v>
      </c>
      <c r="F6684" s="4" t="s">
        <v>10</v>
      </c>
      <c r="G6684" s="4" t="s">
        <v>10</v>
      </c>
      <c r="H6684" s="4" t="s">
        <v>10</v>
      </c>
      <c r="I6684" s="4" t="s">
        <v>6</v>
      </c>
      <c r="J6684" s="4" t="s">
        <v>27</v>
      </c>
      <c r="K6684" s="4" t="s">
        <v>27</v>
      </c>
      <c r="L6684" s="4" t="s">
        <v>27</v>
      </c>
      <c r="M6684" s="4" t="s">
        <v>9</v>
      </c>
      <c r="N6684" s="4" t="s">
        <v>9</v>
      </c>
      <c r="O6684" s="4" t="s">
        <v>27</v>
      </c>
      <c r="P6684" s="4" t="s">
        <v>27</v>
      </c>
      <c r="Q6684" s="4" t="s">
        <v>27</v>
      </c>
      <c r="R6684" s="4" t="s">
        <v>27</v>
      </c>
      <c r="S6684" s="4" t="s">
        <v>13</v>
      </c>
    </row>
    <row r="6685" spans="1:19">
      <c r="A6685" t="n">
        <v>63993</v>
      </c>
      <c r="B6685" s="29" t="n">
        <v>39</v>
      </c>
      <c r="C6685" s="7" t="n">
        <v>12</v>
      </c>
      <c r="D6685" s="7" t="n">
        <v>65533</v>
      </c>
      <c r="E6685" s="7" t="n">
        <v>202</v>
      </c>
      <c r="F6685" s="7" t="n">
        <v>0</v>
      </c>
      <c r="G6685" s="7" t="n">
        <v>1564</v>
      </c>
      <c r="H6685" s="7" t="n">
        <v>259</v>
      </c>
      <c r="I6685" s="7" t="s">
        <v>487</v>
      </c>
      <c r="J6685" s="7" t="n">
        <v>0</v>
      </c>
      <c r="K6685" s="7" t="n">
        <v>0</v>
      </c>
      <c r="L6685" s="7" t="n">
        <v>0</v>
      </c>
      <c r="M6685" s="7" t="n">
        <v>0</v>
      </c>
      <c r="N6685" s="7" t="n">
        <v>0</v>
      </c>
      <c r="O6685" s="7" t="n">
        <v>0</v>
      </c>
      <c r="P6685" s="7" t="n">
        <v>1</v>
      </c>
      <c r="Q6685" s="7" t="n">
        <v>1</v>
      </c>
      <c r="R6685" s="7" t="n">
        <v>1</v>
      </c>
      <c r="S6685" s="7" t="n">
        <v>102</v>
      </c>
    </row>
    <row r="6686" spans="1:19">
      <c r="A6686" t="s">
        <v>4</v>
      </c>
      <c r="B6686" s="4" t="s">
        <v>5</v>
      </c>
      <c r="C6686" s="4" t="s">
        <v>13</v>
      </c>
      <c r="D6686" s="4" t="s">
        <v>10</v>
      </c>
      <c r="E6686" s="4" t="s">
        <v>27</v>
      </c>
      <c r="F6686" s="4" t="s">
        <v>10</v>
      </c>
      <c r="G6686" s="4" t="s">
        <v>9</v>
      </c>
      <c r="H6686" s="4" t="s">
        <v>9</v>
      </c>
      <c r="I6686" s="4" t="s">
        <v>10</v>
      </c>
      <c r="J6686" s="4" t="s">
        <v>10</v>
      </c>
      <c r="K6686" s="4" t="s">
        <v>9</v>
      </c>
      <c r="L6686" s="4" t="s">
        <v>9</v>
      </c>
      <c r="M6686" s="4" t="s">
        <v>9</v>
      </c>
      <c r="N6686" s="4" t="s">
        <v>9</v>
      </c>
      <c r="O6686" s="4" t="s">
        <v>6</v>
      </c>
    </row>
    <row r="6687" spans="1:19">
      <c r="A6687" t="n">
        <v>64051</v>
      </c>
      <c r="B6687" s="17" t="n">
        <v>50</v>
      </c>
      <c r="C6687" s="7" t="n">
        <v>0</v>
      </c>
      <c r="D6687" s="7" t="n">
        <v>4135</v>
      </c>
      <c r="E6687" s="7" t="n">
        <v>0.600000023841858</v>
      </c>
      <c r="F6687" s="7" t="n">
        <v>0</v>
      </c>
      <c r="G6687" s="7" t="n">
        <v>0</v>
      </c>
      <c r="H6687" s="7" t="n">
        <v>0</v>
      </c>
      <c r="I6687" s="7" t="n">
        <v>1</v>
      </c>
      <c r="J6687" s="7" t="n">
        <v>1564</v>
      </c>
      <c r="K6687" s="7" t="n">
        <v>0</v>
      </c>
      <c r="L6687" s="7" t="n">
        <v>0</v>
      </c>
      <c r="M6687" s="7" t="n">
        <v>0</v>
      </c>
      <c r="N6687" s="7" t="n">
        <v>1117782016</v>
      </c>
      <c r="O6687" s="7" t="s">
        <v>21</v>
      </c>
    </row>
    <row r="6688" spans="1:19">
      <c r="A6688" t="s">
        <v>4</v>
      </c>
      <c r="B6688" s="4" t="s">
        <v>5</v>
      </c>
      <c r="C6688" s="4" t="s">
        <v>26</v>
      </c>
    </row>
    <row r="6689" spans="1:19">
      <c r="A6689" t="n">
        <v>64090</v>
      </c>
      <c r="B6689" s="16" t="n">
        <v>3</v>
      </c>
      <c r="C6689" s="14" t="n">
        <f t="normal" ca="1">A6637</f>
        <v>0</v>
      </c>
    </row>
    <row r="6690" spans="1:19">
      <c r="A6690" t="s">
        <v>4</v>
      </c>
      <c r="B6690" s="4" t="s">
        <v>5</v>
      </c>
      <c r="C6690" s="4" t="s">
        <v>10</v>
      </c>
      <c r="D6690" s="4" t="s">
        <v>6</v>
      </c>
      <c r="E6690" s="4" t="s">
        <v>13</v>
      </c>
      <c r="F6690" s="4" t="s">
        <v>13</v>
      </c>
      <c r="G6690" s="4" t="s">
        <v>13</v>
      </c>
      <c r="H6690" s="4" t="s">
        <v>13</v>
      </c>
      <c r="I6690" s="4" t="s">
        <v>13</v>
      </c>
      <c r="J6690" s="4" t="s">
        <v>27</v>
      </c>
      <c r="K6690" s="4" t="s">
        <v>27</v>
      </c>
      <c r="L6690" s="4" t="s">
        <v>27</v>
      </c>
      <c r="M6690" s="4" t="s">
        <v>27</v>
      </c>
      <c r="N6690" s="4" t="s">
        <v>13</v>
      </c>
    </row>
    <row r="6691" spans="1:19">
      <c r="A6691" t="n">
        <v>64095</v>
      </c>
      <c r="B6691" s="62" t="n">
        <v>34</v>
      </c>
      <c r="C6691" s="7" t="n">
        <v>1641</v>
      </c>
      <c r="D6691" s="7" t="s">
        <v>593</v>
      </c>
      <c r="E6691" s="7" t="n">
        <v>0</v>
      </c>
      <c r="F6691" s="7" t="n">
        <v>0</v>
      </c>
      <c r="G6691" s="7" t="n">
        <v>0</v>
      </c>
      <c r="H6691" s="7" t="n">
        <v>0</v>
      </c>
      <c r="I6691" s="7" t="n">
        <v>0</v>
      </c>
      <c r="J6691" s="7" t="n">
        <v>0</v>
      </c>
      <c r="K6691" s="7" t="n">
        <v>-1</v>
      </c>
      <c r="L6691" s="7" t="n">
        <v>-1</v>
      </c>
      <c r="M6691" s="7" t="n">
        <v>-1</v>
      </c>
      <c r="N6691" s="7" t="n">
        <v>0</v>
      </c>
    </row>
    <row r="6692" spans="1:19">
      <c r="A6692" t="s">
        <v>4</v>
      </c>
      <c r="B6692" s="4" t="s">
        <v>5</v>
      </c>
      <c r="C6692" s="4" t="s">
        <v>13</v>
      </c>
      <c r="D6692" s="4" t="s">
        <v>10</v>
      </c>
      <c r="E6692" s="4" t="s">
        <v>10</v>
      </c>
    </row>
    <row r="6693" spans="1:19">
      <c r="A6693" t="n">
        <v>64129</v>
      </c>
      <c r="B6693" s="17" t="n">
        <v>50</v>
      </c>
      <c r="C6693" s="7" t="n">
        <v>1</v>
      </c>
      <c r="D6693" s="7" t="n">
        <v>2009</v>
      </c>
      <c r="E6693" s="7" t="n">
        <v>100</v>
      </c>
    </row>
    <row r="6694" spans="1:19">
      <c r="A6694" t="s">
        <v>4</v>
      </c>
      <c r="B6694" s="4" t="s">
        <v>5</v>
      </c>
      <c r="C6694" s="4" t="s">
        <v>10</v>
      </c>
    </row>
    <row r="6695" spans="1:19">
      <c r="A6695" t="n">
        <v>64135</v>
      </c>
      <c r="B6695" s="43" t="n">
        <v>16</v>
      </c>
      <c r="C6695" s="7" t="n">
        <v>300</v>
      </c>
    </row>
    <row r="6696" spans="1:19">
      <c r="A6696" t="s">
        <v>4</v>
      </c>
      <c r="B6696" s="4" t="s">
        <v>5</v>
      </c>
      <c r="C6696" s="4" t="s">
        <v>10</v>
      </c>
      <c r="D6696" s="4" t="s">
        <v>6</v>
      </c>
      <c r="E6696" s="4" t="s">
        <v>13</v>
      </c>
      <c r="F6696" s="4" t="s">
        <v>13</v>
      </c>
      <c r="G6696" s="4" t="s">
        <v>13</v>
      </c>
      <c r="H6696" s="4" t="s">
        <v>13</v>
      </c>
      <c r="I6696" s="4" t="s">
        <v>13</v>
      </c>
      <c r="J6696" s="4" t="s">
        <v>27</v>
      </c>
      <c r="K6696" s="4" t="s">
        <v>27</v>
      </c>
      <c r="L6696" s="4" t="s">
        <v>27</v>
      </c>
      <c r="M6696" s="4" t="s">
        <v>27</v>
      </c>
      <c r="N6696" s="4" t="s">
        <v>13</v>
      </c>
    </row>
    <row r="6697" spans="1:19">
      <c r="A6697" t="n">
        <v>64138</v>
      </c>
      <c r="B6697" s="62" t="n">
        <v>34</v>
      </c>
      <c r="C6697" s="7" t="n">
        <v>1640</v>
      </c>
      <c r="D6697" s="7" t="s">
        <v>593</v>
      </c>
      <c r="E6697" s="7" t="n">
        <v>0</v>
      </c>
      <c r="F6697" s="7" t="n">
        <v>0</v>
      </c>
      <c r="G6697" s="7" t="n">
        <v>0</v>
      </c>
      <c r="H6697" s="7" t="n">
        <v>0</v>
      </c>
      <c r="I6697" s="7" t="n">
        <v>0</v>
      </c>
      <c r="J6697" s="7" t="n">
        <v>0</v>
      </c>
      <c r="K6697" s="7" t="n">
        <v>-1</v>
      </c>
      <c r="L6697" s="7" t="n">
        <v>-1</v>
      </c>
      <c r="M6697" s="7" t="n">
        <v>-1</v>
      </c>
      <c r="N6697" s="7" t="n">
        <v>0</v>
      </c>
    </row>
    <row r="6698" spans="1:19">
      <c r="A6698" t="s">
        <v>4</v>
      </c>
      <c r="B6698" s="4" t="s">
        <v>5</v>
      </c>
      <c r="C6698" s="4" t="s">
        <v>10</v>
      </c>
    </row>
    <row r="6699" spans="1:19">
      <c r="A6699" t="n">
        <v>64172</v>
      </c>
      <c r="B6699" s="43" t="n">
        <v>16</v>
      </c>
      <c r="C6699" s="7" t="n">
        <v>200</v>
      </c>
    </row>
    <row r="6700" spans="1:19">
      <c r="A6700" t="s">
        <v>4</v>
      </c>
      <c r="B6700" s="4" t="s">
        <v>5</v>
      </c>
      <c r="C6700" s="4" t="s">
        <v>10</v>
      </c>
      <c r="D6700" s="4" t="s">
        <v>6</v>
      </c>
      <c r="E6700" s="4" t="s">
        <v>13</v>
      </c>
      <c r="F6700" s="4" t="s">
        <v>13</v>
      </c>
      <c r="G6700" s="4" t="s">
        <v>13</v>
      </c>
      <c r="H6700" s="4" t="s">
        <v>13</v>
      </c>
      <c r="I6700" s="4" t="s">
        <v>13</v>
      </c>
      <c r="J6700" s="4" t="s">
        <v>27</v>
      </c>
      <c r="K6700" s="4" t="s">
        <v>27</v>
      </c>
      <c r="L6700" s="4" t="s">
        <v>27</v>
      </c>
      <c r="M6700" s="4" t="s">
        <v>27</v>
      </c>
      <c r="N6700" s="4" t="s">
        <v>13</v>
      </c>
    </row>
    <row r="6701" spans="1:19">
      <c r="A6701" t="n">
        <v>64175</v>
      </c>
      <c r="B6701" s="62" t="n">
        <v>34</v>
      </c>
      <c r="C6701" s="7" t="n">
        <v>1642</v>
      </c>
      <c r="D6701" s="7" t="s">
        <v>593</v>
      </c>
      <c r="E6701" s="7" t="n">
        <v>0</v>
      </c>
      <c r="F6701" s="7" t="n">
        <v>0</v>
      </c>
      <c r="G6701" s="7" t="n">
        <v>0</v>
      </c>
      <c r="H6701" s="7" t="n">
        <v>0</v>
      </c>
      <c r="I6701" s="7" t="n">
        <v>0</v>
      </c>
      <c r="J6701" s="7" t="n">
        <v>0</v>
      </c>
      <c r="K6701" s="7" t="n">
        <v>-1</v>
      </c>
      <c r="L6701" s="7" t="n">
        <v>-1</v>
      </c>
      <c r="M6701" s="7" t="n">
        <v>-1</v>
      </c>
      <c r="N6701" s="7" t="n">
        <v>0</v>
      </c>
    </row>
    <row r="6702" spans="1:19">
      <c r="A6702" t="s">
        <v>4</v>
      </c>
      <c r="B6702" s="4" t="s">
        <v>5</v>
      </c>
    </row>
    <row r="6703" spans="1:19">
      <c r="A6703" t="n">
        <v>64209</v>
      </c>
      <c r="B6703" s="5" t="n">
        <v>1</v>
      </c>
    </row>
    <row r="6704" spans="1:19" s="3" customFormat="1" customHeight="0">
      <c r="A6704" s="3" t="s">
        <v>2</v>
      </c>
      <c r="B6704" s="3" t="s">
        <v>594</v>
      </c>
    </row>
    <row r="6705" spans="1:14">
      <c r="A6705" t="s">
        <v>4</v>
      </c>
      <c r="B6705" s="4" t="s">
        <v>5</v>
      </c>
      <c r="C6705" s="4" t="s">
        <v>13</v>
      </c>
      <c r="D6705" s="4" t="s">
        <v>9</v>
      </c>
      <c r="E6705" s="4" t="s">
        <v>13</v>
      </c>
      <c r="F6705" s="4" t="s">
        <v>26</v>
      </c>
    </row>
    <row r="6706" spans="1:14">
      <c r="A6706" t="n">
        <v>64212</v>
      </c>
      <c r="B6706" s="13" t="n">
        <v>5</v>
      </c>
      <c r="C6706" s="7" t="n">
        <v>0</v>
      </c>
      <c r="D6706" s="7" t="n">
        <v>1</v>
      </c>
      <c r="E6706" s="7" t="n">
        <v>1</v>
      </c>
      <c r="F6706" s="14" t="n">
        <f t="normal" ca="1">A6714</f>
        <v>0</v>
      </c>
    </row>
    <row r="6707" spans="1:14">
      <c r="A6707" t="s">
        <v>4</v>
      </c>
      <c r="B6707" s="4" t="s">
        <v>5</v>
      </c>
      <c r="C6707" s="4" t="s">
        <v>13</v>
      </c>
      <c r="D6707" s="4" t="s">
        <v>10</v>
      </c>
      <c r="E6707" s="4" t="s">
        <v>27</v>
      </c>
      <c r="F6707" s="4" t="s">
        <v>10</v>
      </c>
      <c r="G6707" s="4" t="s">
        <v>9</v>
      </c>
      <c r="H6707" s="4" t="s">
        <v>9</v>
      </c>
      <c r="I6707" s="4" t="s">
        <v>10</v>
      </c>
      <c r="J6707" s="4" t="s">
        <v>10</v>
      </c>
      <c r="K6707" s="4" t="s">
        <v>9</v>
      </c>
      <c r="L6707" s="4" t="s">
        <v>9</v>
      </c>
      <c r="M6707" s="4" t="s">
        <v>9</v>
      </c>
      <c r="N6707" s="4" t="s">
        <v>9</v>
      </c>
      <c r="O6707" s="4" t="s">
        <v>6</v>
      </c>
    </row>
    <row r="6708" spans="1:14">
      <c r="A6708" t="n">
        <v>64223</v>
      </c>
      <c r="B6708" s="17" t="n">
        <v>50</v>
      </c>
      <c r="C6708" s="7" t="n">
        <v>0</v>
      </c>
      <c r="D6708" s="7" t="n">
        <v>2119</v>
      </c>
      <c r="E6708" s="7" t="n">
        <v>1</v>
      </c>
      <c r="F6708" s="7" t="n">
        <v>0</v>
      </c>
      <c r="G6708" s="7" t="n">
        <v>0</v>
      </c>
      <c r="H6708" s="7" t="n">
        <v>0</v>
      </c>
      <c r="I6708" s="7" t="n">
        <v>1</v>
      </c>
      <c r="J6708" s="7" t="n">
        <v>65534</v>
      </c>
      <c r="K6708" s="7" t="n">
        <v>0</v>
      </c>
      <c r="L6708" s="7" t="n">
        <v>0</v>
      </c>
      <c r="M6708" s="7" t="n">
        <v>0</v>
      </c>
      <c r="N6708" s="7" t="n">
        <v>1120403456</v>
      </c>
      <c r="O6708" s="7" t="s">
        <v>21</v>
      </c>
    </row>
    <row r="6709" spans="1:14">
      <c r="A6709" t="s">
        <v>4</v>
      </c>
      <c r="B6709" s="4" t="s">
        <v>5</v>
      </c>
      <c r="C6709" s="4" t="s">
        <v>10</v>
      </c>
    </row>
    <row r="6710" spans="1:14">
      <c r="A6710" t="n">
        <v>64262</v>
      </c>
      <c r="B6710" s="43" t="n">
        <v>16</v>
      </c>
      <c r="C6710" s="7" t="n">
        <v>700</v>
      </c>
    </row>
    <row r="6711" spans="1:14">
      <c r="A6711" t="s">
        <v>4</v>
      </c>
      <c r="B6711" s="4" t="s">
        <v>5</v>
      </c>
      <c r="C6711" s="4" t="s">
        <v>26</v>
      </c>
    </row>
    <row r="6712" spans="1:14">
      <c r="A6712" t="n">
        <v>64265</v>
      </c>
      <c r="B6712" s="16" t="n">
        <v>3</v>
      </c>
      <c r="C6712" s="14" t="n">
        <f t="normal" ca="1">A6706</f>
        <v>0</v>
      </c>
    </row>
    <row r="6713" spans="1:14">
      <c r="A6713" t="s">
        <v>4</v>
      </c>
      <c r="B6713" s="4" t="s">
        <v>5</v>
      </c>
    </row>
    <row r="6714" spans="1:14">
      <c r="A6714" t="n">
        <v>64270</v>
      </c>
      <c r="B6714" s="5" t="n">
        <v>1</v>
      </c>
    </row>
    <row r="6715" spans="1:14" s="3" customFormat="1" customHeight="0">
      <c r="A6715" s="3" t="s">
        <v>2</v>
      </c>
      <c r="B6715" s="3" t="s">
        <v>595</v>
      </c>
    </row>
    <row r="6716" spans="1:14">
      <c r="A6716" t="s">
        <v>4</v>
      </c>
      <c r="B6716" s="4" t="s">
        <v>5</v>
      </c>
      <c r="C6716" s="4" t="s">
        <v>10</v>
      </c>
      <c r="D6716" s="4" t="s">
        <v>9</v>
      </c>
      <c r="E6716" s="4" t="s">
        <v>9</v>
      </c>
      <c r="F6716" s="4" t="s">
        <v>9</v>
      </c>
    </row>
    <row r="6717" spans="1:14">
      <c r="A6717" t="n">
        <v>64272</v>
      </c>
      <c r="B6717" s="85" t="n">
        <v>156</v>
      </c>
      <c r="C6717" s="7" t="n">
        <v>65534</v>
      </c>
      <c r="D6717" s="7" t="n">
        <v>0</v>
      </c>
      <c r="E6717" s="7" t="n">
        <v>0</v>
      </c>
      <c r="F6717" s="7" t="n">
        <v>0</v>
      </c>
    </row>
    <row r="6718" spans="1:14">
      <c r="A6718" t="s">
        <v>4</v>
      </c>
      <c r="B6718" s="4" t="s">
        <v>5</v>
      </c>
      <c r="C6718" s="4" t="s">
        <v>10</v>
      </c>
      <c r="D6718" s="4" t="s">
        <v>13</v>
      </c>
    </row>
    <row r="6719" spans="1:14">
      <c r="A6719" t="n">
        <v>64287</v>
      </c>
      <c r="B6719" s="84" t="n">
        <v>96</v>
      </c>
      <c r="C6719" s="7" t="n">
        <v>65534</v>
      </c>
      <c r="D6719" s="7" t="n">
        <v>1</v>
      </c>
    </row>
    <row r="6720" spans="1:14">
      <c r="A6720" t="s">
        <v>4</v>
      </c>
      <c r="B6720" s="4" t="s">
        <v>5</v>
      </c>
      <c r="C6720" s="4" t="s">
        <v>10</v>
      </c>
      <c r="D6720" s="4" t="s">
        <v>13</v>
      </c>
      <c r="E6720" s="4" t="s">
        <v>27</v>
      </c>
      <c r="F6720" s="4" t="s">
        <v>27</v>
      </c>
      <c r="G6720" s="4" t="s">
        <v>27</v>
      </c>
    </row>
    <row r="6721" spans="1:15">
      <c r="A6721" t="n">
        <v>64291</v>
      </c>
      <c r="B6721" s="84" t="n">
        <v>96</v>
      </c>
      <c r="C6721" s="7" t="n">
        <v>65534</v>
      </c>
      <c r="D6721" s="7" t="n">
        <v>2</v>
      </c>
      <c r="E6721" s="7" t="n">
        <v>109.690002441406</v>
      </c>
      <c r="F6721" s="7" t="n">
        <v>-5.3600001335144</v>
      </c>
      <c r="G6721" s="7" t="n">
        <v>-22.5200004577637</v>
      </c>
    </row>
    <row r="6722" spans="1:15">
      <c r="A6722" t="s">
        <v>4</v>
      </c>
      <c r="B6722" s="4" t="s">
        <v>5</v>
      </c>
      <c r="C6722" s="4" t="s">
        <v>10</v>
      </c>
      <c r="D6722" s="4" t="s">
        <v>13</v>
      </c>
      <c r="E6722" s="4" t="s">
        <v>27</v>
      </c>
      <c r="F6722" s="4" t="s">
        <v>27</v>
      </c>
      <c r="G6722" s="4" t="s">
        <v>27</v>
      </c>
    </row>
    <row r="6723" spans="1:15">
      <c r="A6723" t="n">
        <v>64307</v>
      </c>
      <c r="B6723" s="84" t="n">
        <v>96</v>
      </c>
      <c r="C6723" s="7" t="n">
        <v>65534</v>
      </c>
      <c r="D6723" s="7" t="n">
        <v>2</v>
      </c>
      <c r="E6723" s="7" t="n">
        <v>58.4000015258789</v>
      </c>
      <c r="F6723" s="7" t="n">
        <v>-4.84000015258789</v>
      </c>
      <c r="G6723" s="7" t="n">
        <v>-26.0599994659424</v>
      </c>
    </row>
    <row r="6724" spans="1:15">
      <c r="A6724" t="s">
        <v>4</v>
      </c>
      <c r="B6724" s="4" t="s">
        <v>5</v>
      </c>
      <c r="C6724" s="4" t="s">
        <v>10</v>
      </c>
      <c r="D6724" s="4" t="s">
        <v>13</v>
      </c>
      <c r="E6724" s="4" t="s">
        <v>9</v>
      </c>
      <c r="F6724" s="4" t="s">
        <v>13</v>
      </c>
      <c r="G6724" s="4" t="s">
        <v>10</v>
      </c>
    </row>
    <row r="6725" spans="1:15">
      <c r="A6725" t="n">
        <v>64323</v>
      </c>
      <c r="B6725" s="84" t="n">
        <v>96</v>
      </c>
      <c r="C6725" s="7" t="n">
        <v>65534</v>
      </c>
      <c r="D6725" s="7" t="n">
        <v>0</v>
      </c>
      <c r="E6725" s="7" t="n">
        <v>1085905306</v>
      </c>
      <c r="F6725" s="7" t="n">
        <v>1</v>
      </c>
      <c r="G6725" s="7" t="n">
        <v>0</v>
      </c>
    </row>
    <row r="6726" spans="1:15">
      <c r="A6726" t="s">
        <v>4</v>
      </c>
      <c r="B6726" s="4" t="s">
        <v>5</v>
      </c>
      <c r="C6726" s="4" t="s">
        <v>10</v>
      </c>
      <c r="D6726" s="4" t="s">
        <v>13</v>
      </c>
    </row>
    <row r="6727" spans="1:15">
      <c r="A6727" t="n">
        <v>64334</v>
      </c>
      <c r="B6727" s="81" t="n">
        <v>56</v>
      </c>
      <c r="C6727" s="7" t="n">
        <v>65534</v>
      </c>
      <c r="D6727" s="7" t="n">
        <v>0</v>
      </c>
    </row>
    <row r="6728" spans="1:15">
      <c r="A6728" t="s">
        <v>4</v>
      </c>
      <c r="B6728" s="4" t="s">
        <v>5</v>
      </c>
      <c r="C6728" s="4" t="s">
        <v>10</v>
      </c>
      <c r="D6728" s="4" t="s">
        <v>13</v>
      </c>
    </row>
    <row r="6729" spans="1:15">
      <c r="A6729" t="n">
        <v>64338</v>
      </c>
      <c r="B6729" s="59" t="n">
        <v>21</v>
      </c>
      <c r="C6729" s="7" t="n">
        <v>65533</v>
      </c>
      <c r="D6729" s="7" t="n">
        <v>1</v>
      </c>
    </row>
    <row r="6730" spans="1:15">
      <c r="A6730" t="s">
        <v>4</v>
      </c>
      <c r="B6730" s="4" t="s">
        <v>5</v>
      </c>
    </row>
    <row r="6731" spans="1:15">
      <c r="A6731" t="n">
        <v>64342</v>
      </c>
      <c r="B6731" s="5" t="n">
        <v>1</v>
      </c>
    </row>
    <row r="6732" spans="1:15" s="3" customFormat="1" customHeight="0">
      <c r="A6732" s="3" t="s">
        <v>2</v>
      </c>
      <c r="B6732" s="3" t="s">
        <v>596</v>
      </c>
    </row>
    <row r="6733" spans="1:15">
      <c r="A6733" t="s">
        <v>4</v>
      </c>
      <c r="B6733" s="4" t="s">
        <v>5</v>
      </c>
      <c r="C6733" s="4" t="s">
        <v>10</v>
      </c>
      <c r="D6733" s="4" t="s">
        <v>9</v>
      </c>
      <c r="E6733" s="4" t="s">
        <v>9</v>
      </c>
      <c r="F6733" s="4" t="s">
        <v>9</v>
      </c>
    </row>
    <row r="6734" spans="1:15">
      <c r="A6734" t="n">
        <v>64344</v>
      </c>
      <c r="B6734" s="85" t="n">
        <v>156</v>
      </c>
      <c r="C6734" s="7" t="n">
        <v>65534</v>
      </c>
      <c r="D6734" s="7" t="n">
        <v>0</v>
      </c>
      <c r="E6734" s="7" t="n">
        <v>0</v>
      </c>
      <c r="F6734" s="7" t="n">
        <v>0</v>
      </c>
    </row>
    <row r="6735" spans="1:15">
      <c r="A6735" t="s">
        <v>4</v>
      </c>
      <c r="B6735" s="4" t="s">
        <v>5</v>
      </c>
      <c r="C6735" s="4" t="s">
        <v>13</v>
      </c>
      <c r="D6735" s="4" t="s">
        <v>10</v>
      </c>
      <c r="E6735" s="4" t="s">
        <v>10</v>
      </c>
      <c r="F6735" s="4" t="s">
        <v>10</v>
      </c>
      <c r="G6735" s="4" t="s">
        <v>10</v>
      </c>
      <c r="H6735" s="4" t="s">
        <v>10</v>
      </c>
      <c r="I6735" s="4" t="s">
        <v>6</v>
      </c>
      <c r="J6735" s="4" t="s">
        <v>27</v>
      </c>
      <c r="K6735" s="4" t="s">
        <v>27</v>
      </c>
      <c r="L6735" s="4" t="s">
        <v>27</v>
      </c>
      <c r="M6735" s="4" t="s">
        <v>9</v>
      </c>
      <c r="N6735" s="4" t="s">
        <v>9</v>
      </c>
      <c r="O6735" s="4" t="s">
        <v>27</v>
      </c>
      <c r="P6735" s="4" t="s">
        <v>27</v>
      </c>
      <c r="Q6735" s="4" t="s">
        <v>27</v>
      </c>
      <c r="R6735" s="4" t="s">
        <v>27</v>
      </c>
      <c r="S6735" s="4" t="s">
        <v>13</v>
      </c>
    </row>
    <row r="6736" spans="1:15">
      <c r="A6736" t="n">
        <v>64359</v>
      </c>
      <c r="B6736" s="29" t="n">
        <v>39</v>
      </c>
      <c r="C6736" s="7" t="n">
        <v>12</v>
      </c>
      <c r="D6736" s="7" t="n">
        <v>65533</v>
      </c>
      <c r="E6736" s="7" t="n">
        <v>210</v>
      </c>
      <c r="F6736" s="7" t="n">
        <v>0</v>
      </c>
      <c r="G6736" s="7" t="n">
        <v>65534</v>
      </c>
      <c r="H6736" s="7" t="n">
        <v>259</v>
      </c>
      <c r="I6736" s="7" t="s">
        <v>498</v>
      </c>
      <c r="J6736" s="7" t="n">
        <v>0</v>
      </c>
      <c r="K6736" s="7" t="n">
        <v>0</v>
      </c>
      <c r="L6736" s="7" t="n">
        <v>0</v>
      </c>
      <c r="M6736" s="7" t="n">
        <v>0</v>
      </c>
      <c r="N6736" s="7" t="n">
        <v>0</v>
      </c>
      <c r="O6736" s="7" t="n">
        <v>0</v>
      </c>
      <c r="P6736" s="7" t="n">
        <v>1</v>
      </c>
      <c r="Q6736" s="7" t="n">
        <v>1</v>
      </c>
      <c r="R6736" s="7" t="n">
        <v>1</v>
      </c>
      <c r="S6736" s="7" t="n">
        <v>103</v>
      </c>
    </row>
    <row r="6737" spans="1:19">
      <c r="A6737" t="s">
        <v>4</v>
      </c>
      <c r="B6737" s="4" t="s">
        <v>5</v>
      </c>
      <c r="C6737" s="4" t="s">
        <v>13</v>
      </c>
      <c r="D6737" s="4" t="s">
        <v>10</v>
      </c>
      <c r="E6737" s="4" t="s">
        <v>10</v>
      </c>
      <c r="F6737" s="4" t="s">
        <v>10</v>
      </c>
      <c r="G6737" s="4" t="s">
        <v>10</v>
      </c>
      <c r="H6737" s="4" t="s">
        <v>10</v>
      </c>
      <c r="I6737" s="4" t="s">
        <v>6</v>
      </c>
      <c r="J6737" s="4" t="s">
        <v>27</v>
      </c>
      <c r="K6737" s="4" t="s">
        <v>27</v>
      </c>
      <c r="L6737" s="4" t="s">
        <v>27</v>
      </c>
      <c r="M6737" s="4" t="s">
        <v>9</v>
      </c>
      <c r="N6737" s="4" t="s">
        <v>9</v>
      </c>
      <c r="O6737" s="4" t="s">
        <v>27</v>
      </c>
      <c r="P6737" s="4" t="s">
        <v>27</v>
      </c>
      <c r="Q6737" s="4" t="s">
        <v>27</v>
      </c>
      <c r="R6737" s="4" t="s">
        <v>27</v>
      </c>
      <c r="S6737" s="4" t="s">
        <v>13</v>
      </c>
    </row>
    <row r="6738" spans="1:19">
      <c r="A6738" t="n">
        <v>64418</v>
      </c>
      <c r="B6738" s="29" t="n">
        <v>39</v>
      </c>
      <c r="C6738" s="7" t="n">
        <v>12</v>
      </c>
      <c r="D6738" s="7" t="n">
        <v>65533</v>
      </c>
      <c r="E6738" s="7" t="n">
        <v>210</v>
      </c>
      <c r="F6738" s="7" t="n">
        <v>0</v>
      </c>
      <c r="G6738" s="7" t="n">
        <v>65534</v>
      </c>
      <c r="H6738" s="7" t="n">
        <v>259</v>
      </c>
      <c r="I6738" s="7" t="s">
        <v>499</v>
      </c>
      <c r="J6738" s="7" t="n">
        <v>0</v>
      </c>
      <c r="K6738" s="7" t="n">
        <v>0</v>
      </c>
      <c r="L6738" s="7" t="n">
        <v>0</v>
      </c>
      <c r="M6738" s="7" t="n">
        <v>0</v>
      </c>
      <c r="N6738" s="7" t="n">
        <v>0</v>
      </c>
      <c r="O6738" s="7" t="n">
        <v>0</v>
      </c>
      <c r="P6738" s="7" t="n">
        <v>1</v>
      </c>
      <c r="Q6738" s="7" t="n">
        <v>1</v>
      </c>
      <c r="R6738" s="7" t="n">
        <v>1</v>
      </c>
      <c r="S6738" s="7" t="n">
        <v>104</v>
      </c>
    </row>
    <row r="6739" spans="1:19">
      <c r="A6739" t="s">
        <v>4</v>
      </c>
      <c r="B6739" s="4" t="s">
        <v>5</v>
      </c>
      <c r="C6739" s="4" t="s">
        <v>10</v>
      </c>
      <c r="D6739" s="4" t="s">
        <v>13</v>
      </c>
      <c r="E6739" s="4" t="s">
        <v>6</v>
      </c>
      <c r="F6739" s="4" t="s">
        <v>27</v>
      </c>
      <c r="G6739" s="4" t="s">
        <v>27</v>
      </c>
      <c r="H6739" s="4" t="s">
        <v>27</v>
      </c>
    </row>
    <row r="6740" spans="1:19">
      <c r="A6740" t="n">
        <v>64477</v>
      </c>
      <c r="B6740" s="64" t="n">
        <v>48</v>
      </c>
      <c r="C6740" s="7" t="n">
        <v>65534</v>
      </c>
      <c r="D6740" s="7" t="n">
        <v>0</v>
      </c>
      <c r="E6740" s="7" t="s">
        <v>436</v>
      </c>
      <c r="F6740" s="7" t="n">
        <v>-1</v>
      </c>
      <c r="G6740" s="7" t="n">
        <v>1</v>
      </c>
      <c r="H6740" s="7" t="n">
        <v>0</v>
      </c>
    </row>
    <row r="6741" spans="1:19">
      <c r="A6741" t="s">
        <v>4</v>
      </c>
      <c r="B6741" s="4" t="s">
        <v>5</v>
      </c>
      <c r="C6741" s="4" t="s">
        <v>10</v>
      </c>
      <c r="D6741" s="4" t="s">
        <v>13</v>
      </c>
    </row>
    <row r="6742" spans="1:19">
      <c r="A6742" t="n">
        <v>64502</v>
      </c>
      <c r="B6742" s="84" t="n">
        <v>96</v>
      </c>
      <c r="C6742" s="7" t="n">
        <v>65534</v>
      </c>
      <c r="D6742" s="7" t="n">
        <v>1</v>
      </c>
    </row>
    <row r="6743" spans="1:19">
      <c r="A6743" t="s">
        <v>4</v>
      </c>
      <c r="B6743" s="4" t="s">
        <v>5</v>
      </c>
      <c r="C6743" s="4" t="s">
        <v>10</v>
      </c>
      <c r="D6743" s="4" t="s">
        <v>13</v>
      </c>
      <c r="E6743" s="4" t="s">
        <v>27</v>
      </c>
      <c r="F6743" s="4" t="s">
        <v>27</v>
      </c>
      <c r="G6743" s="4" t="s">
        <v>27</v>
      </c>
    </row>
    <row r="6744" spans="1:19">
      <c r="A6744" t="n">
        <v>64506</v>
      </c>
      <c r="B6744" s="84" t="n">
        <v>96</v>
      </c>
      <c r="C6744" s="7" t="n">
        <v>65534</v>
      </c>
      <c r="D6744" s="7" t="n">
        <v>2</v>
      </c>
      <c r="E6744" s="7" t="n">
        <v>88.3099975585938</v>
      </c>
      <c r="F6744" s="7" t="n">
        <v>-5.48000001907349</v>
      </c>
      <c r="G6744" s="7" t="n">
        <v>-38.0699996948242</v>
      </c>
    </row>
    <row r="6745" spans="1:19">
      <c r="A6745" t="s">
        <v>4</v>
      </c>
      <c r="B6745" s="4" t="s">
        <v>5</v>
      </c>
      <c r="C6745" s="4" t="s">
        <v>10</v>
      </c>
      <c r="D6745" s="4" t="s">
        <v>13</v>
      </c>
      <c r="E6745" s="4" t="s">
        <v>27</v>
      </c>
      <c r="F6745" s="4" t="s">
        <v>27</v>
      </c>
      <c r="G6745" s="4" t="s">
        <v>27</v>
      </c>
    </row>
    <row r="6746" spans="1:19">
      <c r="A6746" t="n">
        <v>64522</v>
      </c>
      <c r="B6746" s="84" t="n">
        <v>96</v>
      </c>
      <c r="C6746" s="7" t="n">
        <v>65534</v>
      </c>
      <c r="D6746" s="7" t="n">
        <v>2</v>
      </c>
      <c r="E6746" s="7" t="n">
        <v>66.9599990844727</v>
      </c>
      <c r="F6746" s="7" t="n">
        <v>-5.48000001907349</v>
      </c>
      <c r="G6746" s="7" t="n">
        <v>-40.1100006103516</v>
      </c>
    </row>
    <row r="6747" spans="1:19">
      <c r="A6747" t="s">
        <v>4</v>
      </c>
      <c r="B6747" s="4" t="s">
        <v>5</v>
      </c>
      <c r="C6747" s="4" t="s">
        <v>10</v>
      </c>
      <c r="D6747" s="4" t="s">
        <v>13</v>
      </c>
      <c r="E6747" s="4" t="s">
        <v>27</v>
      </c>
      <c r="F6747" s="4" t="s">
        <v>27</v>
      </c>
      <c r="G6747" s="4" t="s">
        <v>27</v>
      </c>
    </row>
    <row r="6748" spans="1:19">
      <c r="A6748" t="n">
        <v>64538</v>
      </c>
      <c r="B6748" s="84" t="n">
        <v>96</v>
      </c>
      <c r="C6748" s="7" t="n">
        <v>65534</v>
      </c>
      <c r="D6748" s="7" t="n">
        <v>2</v>
      </c>
      <c r="E6748" s="7" t="n">
        <v>22.5</v>
      </c>
      <c r="F6748" s="7" t="n">
        <v>-2.77999997138977</v>
      </c>
      <c r="G6748" s="7" t="n">
        <v>-8.23999977111816</v>
      </c>
    </row>
    <row r="6749" spans="1:19">
      <c r="A6749" t="s">
        <v>4</v>
      </c>
      <c r="B6749" s="4" t="s">
        <v>5</v>
      </c>
      <c r="C6749" s="4" t="s">
        <v>10</v>
      </c>
      <c r="D6749" s="4" t="s">
        <v>13</v>
      </c>
      <c r="E6749" s="4" t="s">
        <v>27</v>
      </c>
      <c r="F6749" s="4" t="s">
        <v>27</v>
      </c>
      <c r="G6749" s="4" t="s">
        <v>27</v>
      </c>
    </row>
    <row r="6750" spans="1:19">
      <c r="A6750" t="n">
        <v>64554</v>
      </c>
      <c r="B6750" s="84" t="n">
        <v>96</v>
      </c>
      <c r="C6750" s="7" t="n">
        <v>65534</v>
      </c>
      <c r="D6750" s="7" t="n">
        <v>2</v>
      </c>
      <c r="E6750" s="7" t="n">
        <v>-5.25</v>
      </c>
      <c r="F6750" s="7" t="n">
        <v>-2.08999991416931</v>
      </c>
      <c r="G6750" s="7" t="n">
        <v>-32.3499984741211</v>
      </c>
    </row>
    <row r="6751" spans="1:19">
      <c r="A6751" t="s">
        <v>4</v>
      </c>
      <c r="B6751" s="4" t="s">
        <v>5</v>
      </c>
      <c r="C6751" s="4" t="s">
        <v>10</v>
      </c>
      <c r="D6751" s="4" t="s">
        <v>13</v>
      </c>
      <c r="E6751" s="4" t="s">
        <v>27</v>
      </c>
      <c r="F6751" s="4" t="s">
        <v>27</v>
      </c>
      <c r="G6751" s="4" t="s">
        <v>27</v>
      </c>
    </row>
    <row r="6752" spans="1:19">
      <c r="A6752" t="n">
        <v>64570</v>
      </c>
      <c r="B6752" s="84" t="n">
        <v>96</v>
      </c>
      <c r="C6752" s="7" t="n">
        <v>65534</v>
      </c>
      <c r="D6752" s="7" t="n">
        <v>2</v>
      </c>
      <c r="E6752" s="7" t="n">
        <v>-44.7200012207031</v>
      </c>
      <c r="F6752" s="7" t="n">
        <v>-0.899999976158142</v>
      </c>
      <c r="G6752" s="7" t="n">
        <v>-23.25</v>
      </c>
    </row>
    <row r="6753" spans="1:19">
      <c r="A6753" t="s">
        <v>4</v>
      </c>
      <c r="B6753" s="4" t="s">
        <v>5</v>
      </c>
      <c r="C6753" s="4" t="s">
        <v>10</v>
      </c>
      <c r="D6753" s="4" t="s">
        <v>13</v>
      </c>
      <c r="E6753" s="4" t="s">
        <v>9</v>
      </c>
      <c r="F6753" s="4" t="s">
        <v>13</v>
      </c>
      <c r="G6753" s="4" t="s">
        <v>10</v>
      </c>
    </row>
    <row r="6754" spans="1:19">
      <c r="A6754" t="n">
        <v>64586</v>
      </c>
      <c r="B6754" s="84" t="n">
        <v>96</v>
      </c>
      <c r="C6754" s="7" t="n">
        <v>65534</v>
      </c>
      <c r="D6754" s="7" t="n">
        <v>0</v>
      </c>
      <c r="E6754" s="7" t="n">
        <v>1099431936</v>
      </c>
      <c r="F6754" s="7" t="n">
        <v>0</v>
      </c>
      <c r="G6754" s="7" t="n">
        <v>0</v>
      </c>
    </row>
    <row r="6755" spans="1:19">
      <c r="A6755" t="s">
        <v>4</v>
      </c>
      <c r="B6755" s="4" t="s">
        <v>5</v>
      </c>
      <c r="C6755" s="4" t="s">
        <v>10</v>
      </c>
      <c r="D6755" s="4" t="s">
        <v>13</v>
      </c>
    </row>
    <row r="6756" spans="1:19">
      <c r="A6756" t="n">
        <v>64597</v>
      </c>
      <c r="B6756" s="81" t="n">
        <v>56</v>
      </c>
      <c r="C6756" s="7" t="n">
        <v>65534</v>
      </c>
      <c r="D6756" s="7" t="n">
        <v>0</v>
      </c>
    </row>
    <row r="6757" spans="1:19">
      <c r="A6757" t="s">
        <v>4</v>
      </c>
      <c r="B6757" s="4" t="s">
        <v>5</v>
      </c>
      <c r="C6757" s="4" t="s">
        <v>13</v>
      </c>
      <c r="D6757" s="4" t="s">
        <v>10</v>
      </c>
      <c r="E6757" s="4" t="s">
        <v>10</v>
      </c>
    </row>
    <row r="6758" spans="1:19">
      <c r="A6758" t="n">
        <v>64601</v>
      </c>
      <c r="B6758" s="17" t="n">
        <v>50</v>
      </c>
      <c r="C6758" s="7" t="n">
        <v>1</v>
      </c>
      <c r="D6758" s="7" t="n">
        <v>15110</v>
      </c>
      <c r="E6758" s="7" t="n">
        <v>100</v>
      </c>
    </row>
    <row r="6759" spans="1:19">
      <c r="A6759" t="s">
        <v>4</v>
      </c>
      <c r="B6759" s="4" t="s">
        <v>5</v>
      </c>
      <c r="C6759" s="4" t="s">
        <v>13</v>
      </c>
      <c r="D6759" s="4" t="s">
        <v>10</v>
      </c>
      <c r="E6759" s="4" t="s">
        <v>27</v>
      </c>
      <c r="F6759" s="4" t="s">
        <v>10</v>
      </c>
      <c r="G6759" s="4" t="s">
        <v>9</v>
      </c>
      <c r="H6759" s="4" t="s">
        <v>9</v>
      </c>
      <c r="I6759" s="4" t="s">
        <v>10</v>
      </c>
      <c r="J6759" s="4" t="s">
        <v>10</v>
      </c>
      <c r="K6759" s="4" t="s">
        <v>9</v>
      </c>
      <c r="L6759" s="4" t="s">
        <v>9</v>
      </c>
      <c r="M6759" s="4" t="s">
        <v>9</v>
      </c>
      <c r="N6759" s="4" t="s">
        <v>9</v>
      </c>
      <c r="O6759" s="4" t="s">
        <v>6</v>
      </c>
    </row>
    <row r="6760" spans="1:19">
      <c r="A6760" t="n">
        <v>64607</v>
      </c>
      <c r="B6760" s="17" t="n">
        <v>50</v>
      </c>
      <c r="C6760" s="7" t="n">
        <v>0</v>
      </c>
      <c r="D6760" s="7" t="n">
        <v>2119</v>
      </c>
      <c r="E6760" s="7" t="n">
        <v>1</v>
      </c>
      <c r="F6760" s="7" t="n">
        <v>0</v>
      </c>
      <c r="G6760" s="7" t="n">
        <v>0</v>
      </c>
      <c r="H6760" s="7" t="n">
        <v>-1069547520</v>
      </c>
      <c r="I6760" s="7" t="n">
        <v>1</v>
      </c>
      <c r="J6760" s="7" t="n">
        <v>65534</v>
      </c>
      <c r="K6760" s="7" t="n">
        <v>0</v>
      </c>
      <c r="L6760" s="7" t="n">
        <v>0</v>
      </c>
      <c r="M6760" s="7" t="n">
        <v>0</v>
      </c>
      <c r="N6760" s="7" t="n">
        <v>1112014848</v>
      </c>
      <c r="O6760" s="7" t="s">
        <v>21</v>
      </c>
    </row>
    <row r="6761" spans="1:19">
      <c r="A6761" t="s">
        <v>4</v>
      </c>
      <c r="B6761" s="4" t="s">
        <v>5</v>
      </c>
      <c r="C6761" s="4" t="s">
        <v>13</v>
      </c>
      <c r="D6761" s="4" t="s">
        <v>10</v>
      </c>
      <c r="E6761" s="4" t="s">
        <v>13</v>
      </c>
    </row>
    <row r="6762" spans="1:19">
      <c r="A6762" t="n">
        <v>64646</v>
      </c>
      <c r="B6762" s="29" t="n">
        <v>39</v>
      </c>
      <c r="C6762" s="7" t="n">
        <v>13</v>
      </c>
      <c r="D6762" s="7" t="n">
        <v>65534</v>
      </c>
      <c r="E6762" s="7" t="n">
        <v>103</v>
      </c>
    </row>
    <row r="6763" spans="1:19">
      <c r="A6763" t="s">
        <v>4</v>
      </c>
      <c r="B6763" s="4" t="s">
        <v>5</v>
      </c>
      <c r="C6763" s="4" t="s">
        <v>13</v>
      </c>
      <c r="D6763" s="4" t="s">
        <v>10</v>
      </c>
      <c r="E6763" s="4" t="s">
        <v>13</v>
      </c>
    </row>
    <row r="6764" spans="1:19">
      <c r="A6764" t="n">
        <v>64651</v>
      </c>
      <c r="B6764" s="29" t="n">
        <v>39</v>
      </c>
      <c r="C6764" s="7" t="n">
        <v>13</v>
      </c>
      <c r="D6764" s="7" t="n">
        <v>65534</v>
      </c>
      <c r="E6764" s="7" t="n">
        <v>104</v>
      </c>
    </row>
    <row r="6765" spans="1:19">
      <c r="A6765" t="s">
        <v>4</v>
      </c>
      <c r="B6765" s="4" t="s">
        <v>5</v>
      </c>
      <c r="C6765" s="4" t="s">
        <v>10</v>
      </c>
      <c r="D6765" s="4" t="s">
        <v>27</v>
      </c>
      <c r="E6765" s="4" t="s">
        <v>27</v>
      </c>
      <c r="F6765" s="4" t="s">
        <v>13</v>
      </c>
    </row>
    <row r="6766" spans="1:19">
      <c r="A6766" t="n">
        <v>64656</v>
      </c>
      <c r="B6766" s="75" t="n">
        <v>52</v>
      </c>
      <c r="C6766" s="7" t="n">
        <v>65534</v>
      </c>
      <c r="D6766" s="7" t="n">
        <v>313.600006103516</v>
      </c>
      <c r="E6766" s="7" t="n">
        <v>10</v>
      </c>
      <c r="F6766" s="7" t="n">
        <v>0</v>
      </c>
    </row>
    <row r="6767" spans="1:19">
      <c r="A6767" t="s">
        <v>4</v>
      </c>
      <c r="B6767" s="4" t="s">
        <v>5</v>
      </c>
      <c r="C6767" s="4" t="s">
        <v>10</v>
      </c>
    </row>
    <row r="6768" spans="1:19">
      <c r="A6768" t="n">
        <v>64668</v>
      </c>
      <c r="B6768" s="88" t="n">
        <v>54</v>
      </c>
      <c r="C6768" s="7" t="n">
        <v>65534</v>
      </c>
    </row>
    <row r="6769" spans="1:15">
      <c r="A6769" t="s">
        <v>4</v>
      </c>
      <c r="B6769" s="4" t="s">
        <v>5</v>
      </c>
    </row>
    <row r="6770" spans="1:15">
      <c r="A6770" t="n">
        <v>64671</v>
      </c>
      <c r="B6770" s="5" t="n">
        <v>1</v>
      </c>
    </row>
    <row r="6771" spans="1:15" s="3" customFormat="1" customHeight="0">
      <c r="A6771" s="3" t="s">
        <v>2</v>
      </c>
      <c r="B6771" s="3" t="s">
        <v>597</v>
      </c>
    </row>
    <row r="6772" spans="1:15">
      <c r="A6772" t="s">
        <v>4</v>
      </c>
      <c r="B6772" s="4" t="s">
        <v>5</v>
      </c>
      <c r="C6772" s="4" t="s">
        <v>10</v>
      </c>
      <c r="D6772" s="4" t="s">
        <v>9</v>
      </c>
      <c r="E6772" s="4" t="s">
        <v>9</v>
      </c>
      <c r="F6772" s="4" t="s">
        <v>9</v>
      </c>
    </row>
    <row r="6773" spans="1:15">
      <c r="A6773" t="n">
        <v>64672</v>
      </c>
      <c r="B6773" s="85" t="n">
        <v>156</v>
      </c>
      <c r="C6773" s="7" t="n">
        <v>65534</v>
      </c>
      <c r="D6773" s="7" t="n">
        <v>0</v>
      </c>
      <c r="E6773" s="7" t="n">
        <v>0</v>
      </c>
      <c r="F6773" s="7" t="n">
        <v>1077936128</v>
      </c>
    </row>
    <row r="6774" spans="1:15">
      <c r="A6774" t="s">
        <v>4</v>
      </c>
      <c r="B6774" s="4" t="s">
        <v>5</v>
      </c>
      <c r="C6774" s="4" t="s">
        <v>13</v>
      </c>
      <c r="D6774" s="4" t="s">
        <v>10</v>
      </c>
      <c r="E6774" s="4" t="s">
        <v>10</v>
      </c>
      <c r="F6774" s="4" t="s">
        <v>10</v>
      </c>
      <c r="G6774" s="4" t="s">
        <v>10</v>
      </c>
      <c r="H6774" s="4" t="s">
        <v>10</v>
      </c>
      <c r="I6774" s="4" t="s">
        <v>6</v>
      </c>
      <c r="J6774" s="4" t="s">
        <v>27</v>
      </c>
      <c r="K6774" s="4" t="s">
        <v>27</v>
      </c>
      <c r="L6774" s="4" t="s">
        <v>27</v>
      </c>
      <c r="M6774" s="4" t="s">
        <v>9</v>
      </c>
      <c r="N6774" s="4" t="s">
        <v>9</v>
      </c>
      <c r="O6774" s="4" t="s">
        <v>27</v>
      </c>
      <c r="P6774" s="4" t="s">
        <v>27</v>
      </c>
      <c r="Q6774" s="4" t="s">
        <v>27</v>
      </c>
      <c r="R6774" s="4" t="s">
        <v>27</v>
      </c>
      <c r="S6774" s="4" t="s">
        <v>13</v>
      </c>
    </row>
    <row r="6775" spans="1:15">
      <c r="A6775" t="n">
        <v>64687</v>
      </c>
      <c r="B6775" s="29" t="n">
        <v>39</v>
      </c>
      <c r="C6775" s="7" t="n">
        <v>12</v>
      </c>
      <c r="D6775" s="7" t="n">
        <v>65533</v>
      </c>
      <c r="E6775" s="7" t="n">
        <v>210</v>
      </c>
      <c r="F6775" s="7" t="n">
        <v>0</v>
      </c>
      <c r="G6775" s="7" t="n">
        <v>65534</v>
      </c>
      <c r="H6775" s="7" t="n">
        <v>259</v>
      </c>
      <c r="I6775" s="7" t="s">
        <v>498</v>
      </c>
      <c r="J6775" s="7" t="n">
        <v>0</v>
      </c>
      <c r="K6775" s="7" t="n">
        <v>0</v>
      </c>
      <c r="L6775" s="7" t="n">
        <v>0</v>
      </c>
      <c r="M6775" s="7" t="n">
        <v>0</v>
      </c>
      <c r="N6775" s="7" t="n">
        <v>0</v>
      </c>
      <c r="O6775" s="7" t="n">
        <v>0</v>
      </c>
      <c r="P6775" s="7" t="n">
        <v>1</v>
      </c>
      <c r="Q6775" s="7" t="n">
        <v>1</v>
      </c>
      <c r="R6775" s="7" t="n">
        <v>1</v>
      </c>
      <c r="S6775" s="7" t="n">
        <v>105</v>
      </c>
    </row>
    <row r="6776" spans="1:15">
      <c r="A6776" t="s">
        <v>4</v>
      </c>
      <c r="B6776" s="4" t="s">
        <v>5</v>
      </c>
      <c r="C6776" s="4" t="s">
        <v>13</v>
      </c>
      <c r="D6776" s="4" t="s">
        <v>10</v>
      </c>
      <c r="E6776" s="4" t="s">
        <v>10</v>
      </c>
      <c r="F6776" s="4" t="s">
        <v>10</v>
      </c>
      <c r="G6776" s="4" t="s">
        <v>10</v>
      </c>
      <c r="H6776" s="4" t="s">
        <v>10</v>
      </c>
      <c r="I6776" s="4" t="s">
        <v>6</v>
      </c>
      <c r="J6776" s="4" t="s">
        <v>27</v>
      </c>
      <c r="K6776" s="4" t="s">
        <v>27</v>
      </c>
      <c r="L6776" s="4" t="s">
        <v>27</v>
      </c>
      <c r="M6776" s="4" t="s">
        <v>9</v>
      </c>
      <c r="N6776" s="4" t="s">
        <v>9</v>
      </c>
      <c r="O6776" s="4" t="s">
        <v>27</v>
      </c>
      <c r="P6776" s="4" t="s">
        <v>27</v>
      </c>
      <c r="Q6776" s="4" t="s">
        <v>27</v>
      </c>
      <c r="R6776" s="4" t="s">
        <v>27</v>
      </c>
      <c r="S6776" s="4" t="s">
        <v>13</v>
      </c>
    </row>
    <row r="6777" spans="1:15">
      <c r="A6777" t="n">
        <v>64746</v>
      </c>
      <c r="B6777" s="29" t="n">
        <v>39</v>
      </c>
      <c r="C6777" s="7" t="n">
        <v>12</v>
      </c>
      <c r="D6777" s="7" t="n">
        <v>65533</v>
      </c>
      <c r="E6777" s="7" t="n">
        <v>210</v>
      </c>
      <c r="F6777" s="7" t="n">
        <v>0</v>
      </c>
      <c r="G6777" s="7" t="n">
        <v>65534</v>
      </c>
      <c r="H6777" s="7" t="n">
        <v>259</v>
      </c>
      <c r="I6777" s="7" t="s">
        <v>499</v>
      </c>
      <c r="J6777" s="7" t="n">
        <v>0</v>
      </c>
      <c r="K6777" s="7" t="n">
        <v>0</v>
      </c>
      <c r="L6777" s="7" t="n">
        <v>0</v>
      </c>
      <c r="M6777" s="7" t="n">
        <v>0</v>
      </c>
      <c r="N6777" s="7" t="n">
        <v>0</v>
      </c>
      <c r="O6777" s="7" t="n">
        <v>0</v>
      </c>
      <c r="P6777" s="7" t="n">
        <v>1</v>
      </c>
      <c r="Q6777" s="7" t="n">
        <v>1</v>
      </c>
      <c r="R6777" s="7" t="n">
        <v>1</v>
      </c>
      <c r="S6777" s="7" t="n">
        <v>106</v>
      </c>
    </row>
    <row r="6778" spans="1:15">
      <c r="A6778" t="s">
        <v>4</v>
      </c>
      <c r="B6778" s="4" t="s">
        <v>5</v>
      </c>
      <c r="C6778" s="4" t="s">
        <v>10</v>
      </c>
      <c r="D6778" s="4" t="s">
        <v>13</v>
      </c>
      <c r="E6778" s="4" t="s">
        <v>6</v>
      </c>
      <c r="F6778" s="4" t="s">
        <v>27</v>
      </c>
      <c r="G6778" s="4" t="s">
        <v>27</v>
      </c>
      <c r="H6778" s="4" t="s">
        <v>27</v>
      </c>
    </row>
    <row r="6779" spans="1:15">
      <c r="A6779" t="n">
        <v>64805</v>
      </c>
      <c r="B6779" s="64" t="n">
        <v>48</v>
      </c>
      <c r="C6779" s="7" t="n">
        <v>65534</v>
      </c>
      <c r="D6779" s="7" t="n">
        <v>0</v>
      </c>
      <c r="E6779" s="7" t="s">
        <v>436</v>
      </c>
      <c r="F6779" s="7" t="n">
        <v>-1</v>
      </c>
      <c r="G6779" s="7" t="n">
        <v>1</v>
      </c>
      <c r="H6779" s="7" t="n">
        <v>0</v>
      </c>
    </row>
    <row r="6780" spans="1:15">
      <c r="A6780" t="s">
        <v>4</v>
      </c>
      <c r="B6780" s="4" t="s">
        <v>5</v>
      </c>
      <c r="C6780" s="4" t="s">
        <v>10</v>
      </c>
      <c r="D6780" s="4" t="s">
        <v>13</v>
      </c>
    </row>
    <row r="6781" spans="1:15">
      <c r="A6781" t="n">
        <v>64830</v>
      </c>
      <c r="B6781" s="84" t="n">
        <v>96</v>
      </c>
      <c r="C6781" s="7" t="n">
        <v>65534</v>
      </c>
      <c r="D6781" s="7" t="n">
        <v>1</v>
      </c>
    </row>
    <row r="6782" spans="1:15">
      <c r="A6782" t="s">
        <v>4</v>
      </c>
      <c r="B6782" s="4" t="s">
        <v>5</v>
      </c>
      <c r="C6782" s="4" t="s">
        <v>10</v>
      </c>
      <c r="D6782" s="4" t="s">
        <v>13</v>
      </c>
      <c r="E6782" s="4" t="s">
        <v>27</v>
      </c>
      <c r="F6782" s="4" t="s">
        <v>27</v>
      </c>
      <c r="G6782" s="4" t="s">
        <v>27</v>
      </c>
    </row>
    <row r="6783" spans="1:15">
      <c r="A6783" t="n">
        <v>64834</v>
      </c>
      <c r="B6783" s="84" t="n">
        <v>96</v>
      </c>
      <c r="C6783" s="7" t="n">
        <v>65534</v>
      </c>
      <c r="D6783" s="7" t="n">
        <v>2</v>
      </c>
      <c r="E6783" s="7" t="n">
        <v>92.3499984741211</v>
      </c>
      <c r="F6783" s="7" t="n">
        <v>-4.3899998664856</v>
      </c>
      <c r="G6783" s="7" t="n">
        <v>-2.38000011444092</v>
      </c>
    </row>
    <row r="6784" spans="1:15">
      <c r="A6784" t="s">
        <v>4</v>
      </c>
      <c r="B6784" s="4" t="s">
        <v>5</v>
      </c>
      <c r="C6784" s="4" t="s">
        <v>10</v>
      </c>
      <c r="D6784" s="4" t="s">
        <v>13</v>
      </c>
      <c r="E6784" s="4" t="s">
        <v>27</v>
      </c>
      <c r="F6784" s="4" t="s">
        <v>27</v>
      </c>
      <c r="G6784" s="4" t="s">
        <v>27</v>
      </c>
    </row>
    <row r="6785" spans="1:19">
      <c r="A6785" t="n">
        <v>64850</v>
      </c>
      <c r="B6785" s="84" t="n">
        <v>96</v>
      </c>
      <c r="C6785" s="7" t="n">
        <v>65534</v>
      </c>
      <c r="D6785" s="7" t="n">
        <v>2</v>
      </c>
      <c r="E6785" s="7" t="n">
        <v>64.8099975585938</v>
      </c>
      <c r="F6785" s="7" t="n">
        <v>-4.3899998664856</v>
      </c>
      <c r="G6785" s="7" t="n">
        <v>-6.73999977111816</v>
      </c>
    </row>
    <row r="6786" spans="1:19">
      <c r="A6786" t="s">
        <v>4</v>
      </c>
      <c r="B6786" s="4" t="s">
        <v>5</v>
      </c>
      <c r="C6786" s="4" t="s">
        <v>10</v>
      </c>
      <c r="D6786" s="4" t="s">
        <v>13</v>
      </c>
      <c r="E6786" s="4" t="s">
        <v>27</v>
      </c>
      <c r="F6786" s="4" t="s">
        <v>27</v>
      </c>
      <c r="G6786" s="4" t="s">
        <v>27</v>
      </c>
    </row>
    <row r="6787" spans="1:19">
      <c r="A6787" t="n">
        <v>64866</v>
      </c>
      <c r="B6787" s="84" t="n">
        <v>96</v>
      </c>
      <c r="C6787" s="7" t="n">
        <v>65534</v>
      </c>
      <c r="D6787" s="7" t="n">
        <v>2</v>
      </c>
      <c r="E6787" s="7" t="n">
        <v>28.7800006866455</v>
      </c>
      <c r="F6787" s="7" t="n">
        <v>-4.21000003814697</v>
      </c>
      <c r="G6787" s="7" t="n">
        <v>-43.0900001525879</v>
      </c>
    </row>
    <row r="6788" spans="1:19">
      <c r="A6788" t="s">
        <v>4</v>
      </c>
      <c r="B6788" s="4" t="s">
        <v>5</v>
      </c>
      <c r="C6788" s="4" t="s">
        <v>10</v>
      </c>
      <c r="D6788" s="4" t="s">
        <v>13</v>
      </c>
      <c r="E6788" s="4" t="s">
        <v>27</v>
      </c>
      <c r="F6788" s="4" t="s">
        <v>27</v>
      </c>
      <c r="G6788" s="4" t="s">
        <v>27</v>
      </c>
    </row>
    <row r="6789" spans="1:19">
      <c r="A6789" t="n">
        <v>64882</v>
      </c>
      <c r="B6789" s="84" t="n">
        <v>96</v>
      </c>
      <c r="C6789" s="7" t="n">
        <v>65534</v>
      </c>
      <c r="D6789" s="7" t="n">
        <v>2</v>
      </c>
      <c r="E6789" s="7" t="n">
        <v>-4.78999996185303</v>
      </c>
      <c r="F6789" s="7" t="n">
        <v>-2.58999991416931</v>
      </c>
      <c r="G6789" s="7" t="n">
        <v>-50.5299987792969</v>
      </c>
    </row>
    <row r="6790" spans="1:19">
      <c r="A6790" t="s">
        <v>4</v>
      </c>
      <c r="B6790" s="4" t="s">
        <v>5</v>
      </c>
      <c r="C6790" s="4" t="s">
        <v>10</v>
      </c>
      <c r="D6790" s="4" t="s">
        <v>13</v>
      </c>
      <c r="E6790" s="4" t="s">
        <v>9</v>
      </c>
      <c r="F6790" s="4" t="s">
        <v>13</v>
      </c>
      <c r="G6790" s="4" t="s">
        <v>10</v>
      </c>
    </row>
    <row r="6791" spans="1:19">
      <c r="A6791" t="n">
        <v>64898</v>
      </c>
      <c r="B6791" s="84" t="n">
        <v>96</v>
      </c>
      <c r="C6791" s="7" t="n">
        <v>65534</v>
      </c>
      <c r="D6791" s="7" t="n">
        <v>0</v>
      </c>
      <c r="E6791" s="7" t="n">
        <v>1099431936</v>
      </c>
      <c r="F6791" s="7" t="n">
        <v>0</v>
      </c>
      <c r="G6791" s="7" t="n">
        <v>128</v>
      </c>
    </row>
    <row r="6792" spans="1:19">
      <c r="A6792" t="s">
        <v>4</v>
      </c>
      <c r="B6792" s="4" t="s">
        <v>5</v>
      </c>
      <c r="C6792" s="4" t="s">
        <v>10</v>
      </c>
      <c r="D6792" s="4" t="s">
        <v>13</v>
      </c>
    </row>
    <row r="6793" spans="1:19">
      <c r="A6793" t="n">
        <v>64909</v>
      </c>
      <c r="B6793" s="81" t="n">
        <v>56</v>
      </c>
      <c r="C6793" s="7" t="n">
        <v>65534</v>
      </c>
      <c r="D6793" s="7" t="n">
        <v>0</v>
      </c>
    </row>
    <row r="6794" spans="1:19">
      <c r="A6794" t="s">
        <v>4</v>
      </c>
      <c r="B6794" s="4" t="s">
        <v>5</v>
      </c>
      <c r="C6794" s="4" t="s">
        <v>10</v>
      </c>
      <c r="D6794" s="4" t="s">
        <v>13</v>
      </c>
      <c r="E6794" s="4" t="s">
        <v>6</v>
      </c>
      <c r="F6794" s="4" t="s">
        <v>27</v>
      </c>
      <c r="G6794" s="4" t="s">
        <v>27</v>
      </c>
      <c r="H6794" s="4" t="s">
        <v>27</v>
      </c>
    </row>
    <row r="6795" spans="1:19">
      <c r="A6795" t="n">
        <v>64913</v>
      </c>
      <c r="B6795" s="64" t="n">
        <v>48</v>
      </c>
      <c r="C6795" s="7" t="n">
        <v>65534</v>
      </c>
      <c r="D6795" s="7" t="n">
        <v>0</v>
      </c>
      <c r="E6795" s="7" t="s">
        <v>436</v>
      </c>
      <c r="F6795" s="7" t="n">
        <v>-1</v>
      </c>
      <c r="G6795" s="7" t="n">
        <v>1</v>
      </c>
      <c r="H6795" s="7" t="n">
        <v>0</v>
      </c>
    </row>
    <row r="6796" spans="1:19">
      <c r="A6796" t="s">
        <v>4</v>
      </c>
      <c r="B6796" s="4" t="s">
        <v>5</v>
      </c>
      <c r="C6796" s="4" t="s">
        <v>10</v>
      </c>
      <c r="D6796" s="4" t="s">
        <v>13</v>
      </c>
    </row>
    <row r="6797" spans="1:19">
      <c r="A6797" t="n">
        <v>64938</v>
      </c>
      <c r="B6797" s="84" t="n">
        <v>96</v>
      </c>
      <c r="C6797" s="7" t="n">
        <v>65534</v>
      </c>
      <c r="D6797" s="7" t="n">
        <v>1</v>
      </c>
    </row>
    <row r="6798" spans="1:19">
      <c r="A6798" t="s">
        <v>4</v>
      </c>
      <c r="B6798" s="4" t="s">
        <v>5</v>
      </c>
      <c r="C6798" s="4" t="s">
        <v>10</v>
      </c>
      <c r="D6798" s="4" t="s">
        <v>13</v>
      </c>
      <c r="E6798" s="4" t="s">
        <v>27</v>
      </c>
      <c r="F6798" s="4" t="s">
        <v>27</v>
      </c>
      <c r="G6798" s="4" t="s">
        <v>27</v>
      </c>
    </row>
    <row r="6799" spans="1:19">
      <c r="A6799" t="n">
        <v>64942</v>
      </c>
      <c r="B6799" s="84" t="n">
        <v>96</v>
      </c>
      <c r="C6799" s="7" t="n">
        <v>65534</v>
      </c>
      <c r="D6799" s="7" t="n">
        <v>2</v>
      </c>
      <c r="E6799" s="7" t="n">
        <v>-8.03999996185303</v>
      </c>
      <c r="F6799" s="7" t="n">
        <v>-2.39000010490417</v>
      </c>
      <c r="G6799" s="7" t="n">
        <v>-50.5499992370605</v>
      </c>
    </row>
    <row r="6800" spans="1:19">
      <c r="A6800" t="s">
        <v>4</v>
      </c>
      <c r="B6800" s="4" t="s">
        <v>5</v>
      </c>
      <c r="C6800" s="4" t="s">
        <v>10</v>
      </c>
      <c r="D6800" s="4" t="s">
        <v>13</v>
      </c>
      <c r="E6800" s="4" t="s">
        <v>27</v>
      </c>
      <c r="F6800" s="4" t="s">
        <v>27</v>
      </c>
      <c r="G6800" s="4" t="s">
        <v>27</v>
      </c>
    </row>
    <row r="6801" spans="1:8">
      <c r="A6801" t="n">
        <v>64958</v>
      </c>
      <c r="B6801" s="84" t="n">
        <v>96</v>
      </c>
      <c r="C6801" s="7" t="n">
        <v>65534</v>
      </c>
      <c r="D6801" s="7" t="n">
        <v>2</v>
      </c>
      <c r="E6801" s="7" t="n">
        <v>-27.9599990844727</v>
      </c>
      <c r="F6801" s="7" t="n">
        <v>-1.50999999046326</v>
      </c>
      <c r="G6801" s="7" t="n">
        <v>-49.4300003051758</v>
      </c>
    </row>
    <row r="6802" spans="1:8">
      <c r="A6802" t="s">
        <v>4</v>
      </c>
      <c r="B6802" s="4" t="s">
        <v>5</v>
      </c>
      <c r="C6802" s="4" t="s">
        <v>10</v>
      </c>
      <c r="D6802" s="4" t="s">
        <v>13</v>
      </c>
      <c r="E6802" s="4" t="s">
        <v>9</v>
      </c>
      <c r="F6802" s="4" t="s">
        <v>13</v>
      </c>
      <c r="G6802" s="4" t="s">
        <v>10</v>
      </c>
    </row>
    <row r="6803" spans="1:8">
      <c r="A6803" t="n">
        <v>64974</v>
      </c>
      <c r="B6803" s="84" t="n">
        <v>96</v>
      </c>
      <c r="C6803" s="7" t="n">
        <v>65534</v>
      </c>
      <c r="D6803" s="7" t="n">
        <v>0</v>
      </c>
      <c r="E6803" s="7" t="n">
        <v>1094713344</v>
      </c>
      <c r="F6803" s="7" t="n">
        <v>0</v>
      </c>
      <c r="G6803" s="7" t="n">
        <v>0</v>
      </c>
    </row>
    <row r="6804" spans="1:8">
      <c r="A6804" t="s">
        <v>4</v>
      </c>
      <c r="B6804" s="4" t="s">
        <v>5</v>
      </c>
      <c r="C6804" s="4" t="s">
        <v>10</v>
      </c>
      <c r="D6804" s="4" t="s">
        <v>13</v>
      </c>
    </row>
    <row r="6805" spans="1:8">
      <c r="A6805" t="n">
        <v>64985</v>
      </c>
      <c r="B6805" s="81" t="n">
        <v>56</v>
      </c>
      <c r="C6805" s="7" t="n">
        <v>65534</v>
      </c>
      <c r="D6805" s="7" t="n">
        <v>0</v>
      </c>
    </row>
    <row r="6806" spans="1:8">
      <c r="A6806" t="s">
        <v>4</v>
      </c>
      <c r="B6806" s="4" t="s">
        <v>5</v>
      </c>
      <c r="C6806" s="4" t="s">
        <v>13</v>
      </c>
      <c r="D6806" s="4" t="s">
        <v>10</v>
      </c>
      <c r="E6806" s="4" t="s">
        <v>13</v>
      </c>
    </row>
    <row r="6807" spans="1:8">
      <c r="A6807" t="n">
        <v>64989</v>
      </c>
      <c r="B6807" s="29" t="n">
        <v>39</v>
      </c>
      <c r="C6807" s="7" t="n">
        <v>13</v>
      </c>
      <c r="D6807" s="7" t="n">
        <v>65534</v>
      </c>
      <c r="E6807" s="7" t="n">
        <v>105</v>
      </c>
    </row>
    <row r="6808" spans="1:8">
      <c r="A6808" t="s">
        <v>4</v>
      </c>
      <c r="B6808" s="4" t="s">
        <v>5</v>
      </c>
      <c r="C6808" s="4" t="s">
        <v>13</v>
      </c>
      <c r="D6808" s="4" t="s">
        <v>10</v>
      </c>
      <c r="E6808" s="4" t="s">
        <v>13</v>
      </c>
    </row>
    <row r="6809" spans="1:8">
      <c r="A6809" t="n">
        <v>64994</v>
      </c>
      <c r="B6809" s="29" t="n">
        <v>39</v>
      </c>
      <c r="C6809" s="7" t="n">
        <v>13</v>
      </c>
      <c r="D6809" s="7" t="n">
        <v>65534</v>
      </c>
      <c r="E6809" s="7" t="n">
        <v>106</v>
      </c>
    </row>
    <row r="6810" spans="1:8">
      <c r="A6810" t="s">
        <v>4</v>
      </c>
      <c r="B6810" s="4" t="s">
        <v>5</v>
      </c>
    </row>
    <row r="6811" spans="1:8">
      <c r="A6811" t="n">
        <v>64999</v>
      </c>
      <c r="B6811" s="5" t="n">
        <v>1</v>
      </c>
    </row>
    <row r="6812" spans="1:8" s="3" customFormat="1" customHeight="0">
      <c r="A6812" s="3" t="s">
        <v>2</v>
      </c>
      <c r="B6812" s="3" t="s">
        <v>598</v>
      </c>
    </row>
    <row r="6813" spans="1:8">
      <c r="A6813" t="s">
        <v>4</v>
      </c>
      <c r="B6813" s="4" t="s">
        <v>5</v>
      </c>
      <c r="C6813" s="4" t="s">
        <v>10</v>
      </c>
      <c r="D6813" s="4" t="s">
        <v>9</v>
      </c>
      <c r="E6813" s="4" t="s">
        <v>9</v>
      </c>
      <c r="F6813" s="4" t="s">
        <v>9</v>
      </c>
    </row>
    <row r="6814" spans="1:8">
      <c r="A6814" t="n">
        <v>65000</v>
      </c>
      <c r="B6814" s="85" t="n">
        <v>156</v>
      </c>
      <c r="C6814" s="7" t="n">
        <v>65534</v>
      </c>
      <c r="D6814" s="7" t="n">
        <v>0</v>
      </c>
      <c r="E6814" s="7" t="n">
        <v>0</v>
      </c>
      <c r="F6814" s="7" t="n">
        <v>1077936128</v>
      </c>
    </row>
    <row r="6815" spans="1:8">
      <c r="A6815" t="s">
        <v>4</v>
      </c>
      <c r="B6815" s="4" t="s">
        <v>5</v>
      </c>
      <c r="C6815" s="4" t="s">
        <v>10</v>
      </c>
      <c r="D6815" s="4" t="s">
        <v>13</v>
      </c>
    </row>
    <row r="6816" spans="1:8">
      <c r="A6816" t="n">
        <v>65015</v>
      </c>
      <c r="B6816" s="84" t="n">
        <v>96</v>
      </c>
      <c r="C6816" s="7" t="n">
        <v>65534</v>
      </c>
      <c r="D6816" s="7" t="n">
        <v>1</v>
      </c>
    </row>
    <row r="6817" spans="1:7">
      <c r="A6817" t="s">
        <v>4</v>
      </c>
      <c r="B6817" s="4" t="s">
        <v>5</v>
      </c>
      <c r="C6817" s="4" t="s">
        <v>10</v>
      </c>
      <c r="D6817" s="4" t="s">
        <v>13</v>
      </c>
      <c r="E6817" s="4" t="s">
        <v>27</v>
      </c>
      <c r="F6817" s="4" t="s">
        <v>27</v>
      </c>
      <c r="G6817" s="4" t="s">
        <v>27</v>
      </c>
    </row>
    <row r="6818" spans="1:7">
      <c r="A6818" t="n">
        <v>65019</v>
      </c>
      <c r="B6818" s="84" t="n">
        <v>96</v>
      </c>
      <c r="C6818" s="7" t="n">
        <v>65534</v>
      </c>
      <c r="D6818" s="7" t="n">
        <v>2</v>
      </c>
      <c r="E6818" s="7" t="n">
        <v>94.7099990844727</v>
      </c>
      <c r="F6818" s="7" t="n">
        <v>-5.15999984741211</v>
      </c>
      <c r="G6818" s="7" t="n">
        <v>-18.3799991607666</v>
      </c>
    </row>
    <row r="6819" spans="1:7">
      <c r="A6819" t="s">
        <v>4</v>
      </c>
      <c r="B6819" s="4" t="s">
        <v>5</v>
      </c>
      <c r="C6819" s="4" t="s">
        <v>10</v>
      </c>
      <c r="D6819" s="4" t="s">
        <v>13</v>
      </c>
      <c r="E6819" s="4" t="s">
        <v>27</v>
      </c>
      <c r="F6819" s="4" t="s">
        <v>27</v>
      </c>
      <c r="G6819" s="4" t="s">
        <v>27</v>
      </c>
    </row>
    <row r="6820" spans="1:7">
      <c r="A6820" t="n">
        <v>65035</v>
      </c>
      <c r="B6820" s="84" t="n">
        <v>96</v>
      </c>
      <c r="C6820" s="7" t="n">
        <v>65534</v>
      </c>
      <c r="D6820" s="7" t="n">
        <v>2</v>
      </c>
      <c r="E6820" s="7" t="n">
        <v>56.689998626709</v>
      </c>
      <c r="F6820" s="7" t="n">
        <v>-4.78999996185303</v>
      </c>
      <c r="G6820" s="7" t="n">
        <v>-20.1800003051758</v>
      </c>
    </row>
    <row r="6821" spans="1:7">
      <c r="A6821" t="s">
        <v>4</v>
      </c>
      <c r="B6821" s="4" t="s">
        <v>5</v>
      </c>
      <c r="C6821" s="4" t="s">
        <v>10</v>
      </c>
      <c r="D6821" s="4" t="s">
        <v>13</v>
      </c>
      <c r="E6821" s="4" t="s">
        <v>9</v>
      </c>
      <c r="F6821" s="4" t="s">
        <v>13</v>
      </c>
      <c r="G6821" s="4" t="s">
        <v>10</v>
      </c>
    </row>
    <row r="6822" spans="1:7">
      <c r="A6822" t="n">
        <v>65051</v>
      </c>
      <c r="B6822" s="84" t="n">
        <v>96</v>
      </c>
      <c r="C6822" s="7" t="n">
        <v>65534</v>
      </c>
      <c r="D6822" s="7" t="n">
        <v>0</v>
      </c>
      <c r="E6822" s="7" t="n">
        <v>1086324736</v>
      </c>
      <c r="F6822" s="7" t="n">
        <v>0</v>
      </c>
      <c r="G6822" s="7" t="n">
        <v>0</v>
      </c>
    </row>
    <row r="6823" spans="1:7">
      <c r="A6823" t="s">
        <v>4</v>
      </c>
      <c r="B6823" s="4" t="s">
        <v>5</v>
      </c>
      <c r="C6823" s="4" t="s">
        <v>10</v>
      </c>
      <c r="D6823" s="4" t="s">
        <v>13</v>
      </c>
    </row>
    <row r="6824" spans="1:7">
      <c r="A6824" t="n">
        <v>65062</v>
      </c>
      <c r="B6824" s="81" t="n">
        <v>56</v>
      </c>
      <c r="C6824" s="7" t="n">
        <v>65534</v>
      </c>
      <c r="D6824" s="7" t="n">
        <v>0</v>
      </c>
    </row>
    <row r="6825" spans="1:7">
      <c r="A6825" t="s">
        <v>4</v>
      </c>
      <c r="B6825" s="4" t="s">
        <v>5</v>
      </c>
      <c r="C6825" s="4" t="s">
        <v>10</v>
      </c>
      <c r="D6825" s="4" t="s">
        <v>13</v>
      </c>
      <c r="E6825" s="4" t="s">
        <v>6</v>
      </c>
      <c r="F6825" s="4" t="s">
        <v>27</v>
      </c>
      <c r="G6825" s="4" t="s">
        <v>27</v>
      </c>
      <c r="H6825" s="4" t="s">
        <v>27</v>
      </c>
    </row>
    <row r="6826" spans="1:7">
      <c r="A6826" t="n">
        <v>65066</v>
      </c>
      <c r="B6826" s="64" t="n">
        <v>48</v>
      </c>
      <c r="C6826" s="7" t="n">
        <v>65534</v>
      </c>
      <c r="D6826" s="7" t="n">
        <v>0</v>
      </c>
      <c r="E6826" s="7" t="s">
        <v>437</v>
      </c>
      <c r="F6826" s="7" t="n">
        <v>-1</v>
      </c>
      <c r="G6826" s="7" t="n">
        <v>1</v>
      </c>
      <c r="H6826" s="7" t="n">
        <v>0</v>
      </c>
    </row>
    <row r="6827" spans="1:7">
      <c r="A6827" t="s">
        <v>4</v>
      </c>
      <c r="B6827" s="4" t="s">
        <v>5</v>
      </c>
    </row>
    <row r="6828" spans="1:7">
      <c r="A6828" t="n">
        <v>65093</v>
      </c>
      <c r="B6828" s="5" t="n">
        <v>1</v>
      </c>
    </row>
    <row r="6829" spans="1:7" s="3" customFormat="1" customHeight="0">
      <c r="A6829" s="3" t="s">
        <v>2</v>
      </c>
      <c r="B6829" s="3" t="s">
        <v>599</v>
      </c>
    </row>
    <row r="6830" spans="1:7">
      <c r="A6830" t="s">
        <v>4</v>
      </c>
      <c r="B6830" s="4" t="s">
        <v>5</v>
      </c>
      <c r="C6830" s="4" t="s">
        <v>10</v>
      </c>
      <c r="D6830" s="4" t="s">
        <v>9</v>
      </c>
      <c r="E6830" s="4" t="s">
        <v>9</v>
      </c>
      <c r="F6830" s="4" t="s">
        <v>9</v>
      </c>
    </row>
    <row r="6831" spans="1:7">
      <c r="A6831" t="n">
        <v>65096</v>
      </c>
      <c r="B6831" s="85" t="n">
        <v>156</v>
      </c>
      <c r="C6831" s="7" t="n">
        <v>65534</v>
      </c>
      <c r="D6831" s="7" t="n">
        <v>0</v>
      </c>
      <c r="E6831" s="7" t="n">
        <v>0</v>
      </c>
      <c r="F6831" s="7" t="n">
        <v>1077936128</v>
      </c>
    </row>
    <row r="6832" spans="1:7">
      <c r="A6832" t="s">
        <v>4</v>
      </c>
      <c r="B6832" s="4" t="s">
        <v>5</v>
      </c>
      <c r="C6832" s="4" t="s">
        <v>10</v>
      </c>
      <c r="D6832" s="4" t="s">
        <v>13</v>
      </c>
    </row>
    <row r="6833" spans="1:8">
      <c r="A6833" t="n">
        <v>65111</v>
      </c>
      <c r="B6833" s="84" t="n">
        <v>96</v>
      </c>
      <c r="C6833" s="7" t="n">
        <v>65534</v>
      </c>
      <c r="D6833" s="7" t="n">
        <v>1</v>
      </c>
    </row>
    <row r="6834" spans="1:8">
      <c r="A6834" t="s">
        <v>4</v>
      </c>
      <c r="B6834" s="4" t="s">
        <v>5</v>
      </c>
      <c r="C6834" s="4" t="s">
        <v>10</v>
      </c>
      <c r="D6834" s="4" t="s">
        <v>13</v>
      </c>
      <c r="E6834" s="4" t="s">
        <v>27</v>
      </c>
      <c r="F6834" s="4" t="s">
        <v>27</v>
      </c>
      <c r="G6834" s="4" t="s">
        <v>27</v>
      </c>
    </row>
    <row r="6835" spans="1:8">
      <c r="A6835" t="n">
        <v>65115</v>
      </c>
      <c r="B6835" s="84" t="n">
        <v>96</v>
      </c>
      <c r="C6835" s="7" t="n">
        <v>65534</v>
      </c>
      <c r="D6835" s="7" t="n">
        <v>2</v>
      </c>
      <c r="E6835" s="7" t="n">
        <v>94.2300033569336</v>
      </c>
      <c r="F6835" s="7" t="n">
        <v>-5.36999988555908</v>
      </c>
      <c r="G6835" s="7" t="n">
        <v>-29.6000003814697</v>
      </c>
    </row>
    <row r="6836" spans="1:8">
      <c r="A6836" t="s">
        <v>4</v>
      </c>
      <c r="B6836" s="4" t="s">
        <v>5</v>
      </c>
      <c r="C6836" s="4" t="s">
        <v>10</v>
      </c>
      <c r="D6836" s="4" t="s">
        <v>13</v>
      </c>
      <c r="E6836" s="4" t="s">
        <v>27</v>
      </c>
      <c r="F6836" s="4" t="s">
        <v>27</v>
      </c>
      <c r="G6836" s="4" t="s">
        <v>27</v>
      </c>
    </row>
    <row r="6837" spans="1:8">
      <c r="A6837" t="n">
        <v>65131</v>
      </c>
      <c r="B6837" s="84" t="n">
        <v>96</v>
      </c>
      <c r="C6837" s="7" t="n">
        <v>65534</v>
      </c>
      <c r="D6837" s="7" t="n">
        <v>2</v>
      </c>
      <c r="E6837" s="7" t="n">
        <v>56.1599998474121</v>
      </c>
      <c r="F6837" s="7" t="n">
        <v>-4.8899998664856</v>
      </c>
      <c r="G6837" s="7" t="n">
        <v>-33.5099983215332</v>
      </c>
    </row>
    <row r="6838" spans="1:8">
      <c r="A6838" t="s">
        <v>4</v>
      </c>
      <c r="B6838" s="4" t="s">
        <v>5</v>
      </c>
      <c r="C6838" s="4" t="s">
        <v>10</v>
      </c>
      <c r="D6838" s="4" t="s">
        <v>13</v>
      </c>
      <c r="E6838" s="4" t="s">
        <v>9</v>
      </c>
      <c r="F6838" s="4" t="s">
        <v>13</v>
      </c>
      <c r="G6838" s="4" t="s">
        <v>10</v>
      </c>
    </row>
    <row r="6839" spans="1:8">
      <c r="A6839" t="n">
        <v>65147</v>
      </c>
      <c r="B6839" s="84" t="n">
        <v>96</v>
      </c>
      <c r="C6839" s="7" t="n">
        <v>65534</v>
      </c>
      <c r="D6839" s="7" t="n">
        <v>0</v>
      </c>
      <c r="E6839" s="7" t="n">
        <v>1086324736</v>
      </c>
      <c r="F6839" s="7" t="n">
        <v>0</v>
      </c>
      <c r="G6839" s="7" t="n">
        <v>0</v>
      </c>
    </row>
    <row r="6840" spans="1:8">
      <c r="A6840" t="s">
        <v>4</v>
      </c>
      <c r="B6840" s="4" t="s">
        <v>5</v>
      </c>
      <c r="C6840" s="4" t="s">
        <v>10</v>
      </c>
      <c r="D6840" s="4" t="s">
        <v>13</v>
      </c>
    </row>
    <row r="6841" spans="1:8">
      <c r="A6841" t="n">
        <v>65158</v>
      </c>
      <c r="B6841" s="81" t="n">
        <v>56</v>
      </c>
      <c r="C6841" s="7" t="n">
        <v>65534</v>
      </c>
      <c r="D6841" s="7" t="n">
        <v>0</v>
      </c>
    </row>
    <row r="6842" spans="1:8">
      <c r="A6842" t="s">
        <v>4</v>
      </c>
      <c r="B6842" s="4" t="s">
        <v>5</v>
      </c>
      <c r="C6842" s="4" t="s">
        <v>10</v>
      </c>
      <c r="D6842" s="4" t="s">
        <v>13</v>
      </c>
      <c r="E6842" s="4" t="s">
        <v>6</v>
      </c>
      <c r="F6842" s="4" t="s">
        <v>27</v>
      </c>
      <c r="G6842" s="4" t="s">
        <v>27</v>
      </c>
      <c r="H6842" s="4" t="s">
        <v>27</v>
      </c>
    </row>
    <row r="6843" spans="1:8">
      <c r="A6843" t="n">
        <v>65162</v>
      </c>
      <c r="B6843" s="64" t="n">
        <v>48</v>
      </c>
      <c r="C6843" s="7" t="n">
        <v>65534</v>
      </c>
      <c r="D6843" s="7" t="n">
        <v>0</v>
      </c>
      <c r="E6843" s="7" t="s">
        <v>437</v>
      </c>
      <c r="F6843" s="7" t="n">
        <v>-1</v>
      </c>
      <c r="G6843" s="7" t="n">
        <v>1</v>
      </c>
      <c r="H6843" s="7" t="n">
        <v>0</v>
      </c>
    </row>
    <row r="6844" spans="1:8">
      <c r="A6844" t="s">
        <v>4</v>
      </c>
      <c r="B6844" s="4" t="s">
        <v>5</v>
      </c>
    </row>
    <row r="6845" spans="1:8">
      <c r="A6845" t="n">
        <v>65189</v>
      </c>
      <c r="B6845" s="5" t="n">
        <v>1</v>
      </c>
    </row>
    <row r="6846" spans="1:8" s="3" customFormat="1" customHeight="0">
      <c r="A6846" s="3" t="s">
        <v>2</v>
      </c>
      <c r="B6846" s="3" t="s">
        <v>600</v>
      </c>
    </row>
    <row r="6847" spans="1:8">
      <c r="A6847" t="s">
        <v>4</v>
      </c>
      <c r="B6847" s="4" t="s">
        <v>5</v>
      </c>
      <c r="C6847" s="4" t="s">
        <v>10</v>
      </c>
    </row>
    <row r="6848" spans="1:8">
      <c r="A6848" t="n">
        <v>65192</v>
      </c>
      <c r="B6848" s="43" t="n">
        <v>16</v>
      </c>
      <c r="C6848" s="7" t="n">
        <v>300</v>
      </c>
    </row>
    <row r="6849" spans="1:8">
      <c r="A6849" t="s">
        <v>4</v>
      </c>
      <c r="B6849" s="4" t="s">
        <v>5</v>
      </c>
      <c r="C6849" s="4" t="s">
        <v>10</v>
      </c>
      <c r="D6849" s="4" t="s">
        <v>6</v>
      </c>
      <c r="E6849" s="4" t="s">
        <v>13</v>
      </c>
      <c r="F6849" s="4" t="s">
        <v>13</v>
      </c>
      <c r="G6849" s="4" t="s">
        <v>13</v>
      </c>
      <c r="H6849" s="4" t="s">
        <v>13</v>
      </c>
      <c r="I6849" s="4" t="s">
        <v>13</v>
      </c>
      <c r="J6849" s="4" t="s">
        <v>27</v>
      </c>
      <c r="K6849" s="4" t="s">
        <v>27</v>
      </c>
      <c r="L6849" s="4" t="s">
        <v>27</v>
      </c>
      <c r="M6849" s="4" t="s">
        <v>27</v>
      </c>
      <c r="N6849" s="4" t="s">
        <v>13</v>
      </c>
    </row>
    <row r="6850" spans="1:8">
      <c r="A6850" t="n">
        <v>65195</v>
      </c>
      <c r="B6850" s="62" t="n">
        <v>34</v>
      </c>
      <c r="C6850" s="7" t="n">
        <v>65534</v>
      </c>
      <c r="D6850" s="7" t="s">
        <v>435</v>
      </c>
      <c r="E6850" s="7" t="n">
        <v>1</v>
      </c>
      <c r="F6850" s="7" t="n">
        <v>0</v>
      </c>
      <c r="G6850" s="7" t="n">
        <v>0</v>
      </c>
      <c r="H6850" s="7" t="n">
        <v>0</v>
      </c>
      <c r="I6850" s="7" t="n">
        <v>0</v>
      </c>
      <c r="J6850" s="7" t="n">
        <v>0</v>
      </c>
      <c r="K6850" s="7" t="n">
        <v>-1</v>
      </c>
      <c r="L6850" s="7" t="n">
        <v>-1</v>
      </c>
      <c r="M6850" s="7" t="n">
        <v>-1</v>
      </c>
      <c r="N6850" s="7" t="n">
        <v>0</v>
      </c>
    </row>
    <row r="6851" spans="1:8">
      <c r="A6851" t="s">
        <v>4</v>
      </c>
      <c r="B6851" s="4" t="s">
        <v>5</v>
      </c>
      <c r="C6851" s="4" t="s">
        <v>10</v>
      </c>
      <c r="D6851" s="4" t="s">
        <v>13</v>
      </c>
    </row>
    <row r="6852" spans="1:8">
      <c r="A6852" t="n">
        <v>65226</v>
      </c>
      <c r="B6852" s="84" t="n">
        <v>96</v>
      </c>
      <c r="C6852" s="7" t="n">
        <v>65534</v>
      </c>
      <c r="D6852" s="7" t="n">
        <v>1</v>
      </c>
    </row>
    <row r="6853" spans="1:8">
      <c r="A6853" t="s">
        <v>4</v>
      </c>
      <c r="B6853" s="4" t="s">
        <v>5</v>
      </c>
      <c r="C6853" s="4" t="s">
        <v>10</v>
      </c>
      <c r="D6853" s="4" t="s">
        <v>13</v>
      </c>
      <c r="E6853" s="4" t="s">
        <v>27</v>
      </c>
      <c r="F6853" s="4" t="s">
        <v>27</v>
      </c>
      <c r="G6853" s="4" t="s">
        <v>27</v>
      </c>
    </row>
    <row r="6854" spans="1:8">
      <c r="A6854" t="n">
        <v>65230</v>
      </c>
      <c r="B6854" s="84" t="n">
        <v>96</v>
      </c>
      <c r="C6854" s="7" t="n">
        <v>65534</v>
      </c>
      <c r="D6854" s="7" t="n">
        <v>2</v>
      </c>
      <c r="E6854" s="7" t="n">
        <v>-74.1500015258789</v>
      </c>
      <c r="F6854" s="7" t="n">
        <v>-0.5</v>
      </c>
      <c r="G6854" s="7" t="n">
        <v>-31.5900001525879</v>
      </c>
    </row>
    <row r="6855" spans="1:8">
      <c r="A6855" t="s">
        <v>4</v>
      </c>
      <c r="B6855" s="4" t="s">
        <v>5</v>
      </c>
      <c r="C6855" s="4" t="s">
        <v>10</v>
      </c>
      <c r="D6855" s="4" t="s">
        <v>13</v>
      </c>
      <c r="E6855" s="4" t="s">
        <v>9</v>
      </c>
      <c r="F6855" s="4" t="s">
        <v>13</v>
      </c>
      <c r="G6855" s="4" t="s">
        <v>10</v>
      </c>
    </row>
    <row r="6856" spans="1:8">
      <c r="A6856" t="n">
        <v>65246</v>
      </c>
      <c r="B6856" s="84" t="n">
        <v>96</v>
      </c>
      <c r="C6856" s="7" t="n">
        <v>65534</v>
      </c>
      <c r="D6856" s="7" t="n">
        <v>0</v>
      </c>
      <c r="E6856" s="7" t="n">
        <v>1090519040</v>
      </c>
      <c r="F6856" s="7" t="n">
        <v>0</v>
      </c>
      <c r="G6856" s="7" t="n">
        <v>1024</v>
      </c>
    </row>
    <row r="6857" spans="1:8">
      <c r="A6857" t="s">
        <v>4</v>
      </c>
      <c r="B6857" s="4" t="s">
        <v>5</v>
      </c>
      <c r="C6857" s="4" t="s">
        <v>10</v>
      </c>
      <c r="D6857" s="4" t="s">
        <v>13</v>
      </c>
    </row>
    <row r="6858" spans="1:8">
      <c r="A6858" t="n">
        <v>65257</v>
      </c>
      <c r="B6858" s="81" t="n">
        <v>56</v>
      </c>
      <c r="C6858" s="7" t="n">
        <v>65534</v>
      </c>
      <c r="D6858" s="7" t="n">
        <v>0</v>
      </c>
    </row>
    <row r="6859" spans="1:8">
      <c r="A6859" t="s">
        <v>4</v>
      </c>
      <c r="B6859" s="4" t="s">
        <v>5</v>
      </c>
      <c r="C6859" s="4" t="s">
        <v>10</v>
      </c>
      <c r="D6859" s="4" t="s">
        <v>27</v>
      </c>
      <c r="E6859" s="4" t="s">
        <v>27</v>
      </c>
      <c r="F6859" s="4" t="s">
        <v>13</v>
      </c>
    </row>
    <row r="6860" spans="1:8">
      <c r="A6860" t="n">
        <v>65261</v>
      </c>
      <c r="B6860" s="75" t="n">
        <v>52</v>
      </c>
      <c r="C6860" s="7" t="n">
        <v>65534</v>
      </c>
      <c r="D6860" s="7" t="n">
        <v>76.4000015258789</v>
      </c>
      <c r="E6860" s="7" t="n">
        <v>10</v>
      </c>
      <c r="F6860" s="7" t="n">
        <v>0</v>
      </c>
    </row>
    <row r="6861" spans="1:8">
      <c r="A6861" t="s">
        <v>4</v>
      </c>
      <c r="B6861" s="4" t="s">
        <v>5</v>
      </c>
      <c r="C6861" s="4" t="s">
        <v>13</v>
      </c>
      <c r="D6861" s="4" t="s">
        <v>10</v>
      </c>
      <c r="E6861" s="4" t="s">
        <v>13</v>
      </c>
    </row>
    <row r="6862" spans="1:8">
      <c r="A6862" t="n">
        <v>65273</v>
      </c>
      <c r="B6862" s="29" t="n">
        <v>39</v>
      </c>
      <c r="C6862" s="7" t="n">
        <v>13</v>
      </c>
      <c r="D6862" s="7" t="n">
        <v>65534</v>
      </c>
      <c r="E6862" s="7" t="n">
        <v>100</v>
      </c>
    </row>
    <row r="6863" spans="1:8">
      <c r="A6863" t="s">
        <v>4</v>
      </c>
      <c r="B6863" s="4" t="s">
        <v>5</v>
      </c>
      <c r="C6863" s="4" t="s">
        <v>10</v>
      </c>
      <c r="D6863" s="4" t="s">
        <v>6</v>
      </c>
      <c r="E6863" s="4" t="s">
        <v>13</v>
      </c>
      <c r="F6863" s="4" t="s">
        <v>13</v>
      </c>
      <c r="G6863" s="4" t="s">
        <v>13</v>
      </c>
      <c r="H6863" s="4" t="s">
        <v>13</v>
      </c>
      <c r="I6863" s="4" t="s">
        <v>13</v>
      </c>
      <c r="J6863" s="4" t="s">
        <v>27</v>
      </c>
      <c r="K6863" s="4" t="s">
        <v>27</v>
      </c>
      <c r="L6863" s="4" t="s">
        <v>27</v>
      </c>
      <c r="M6863" s="4" t="s">
        <v>27</v>
      </c>
      <c r="N6863" s="4" t="s">
        <v>13</v>
      </c>
    </row>
    <row r="6864" spans="1:8">
      <c r="A6864" t="n">
        <v>65278</v>
      </c>
      <c r="B6864" s="62" t="n">
        <v>34</v>
      </c>
      <c r="C6864" s="7" t="n">
        <v>65534</v>
      </c>
      <c r="D6864" s="7" t="s">
        <v>577</v>
      </c>
      <c r="E6864" s="7" t="n">
        <v>0</v>
      </c>
      <c r="F6864" s="7" t="n">
        <v>0</v>
      </c>
      <c r="G6864" s="7" t="n">
        <v>0</v>
      </c>
      <c r="H6864" s="7" t="n">
        <v>0</v>
      </c>
      <c r="I6864" s="7" t="n">
        <v>0</v>
      </c>
      <c r="J6864" s="7" t="n">
        <v>0</v>
      </c>
      <c r="K6864" s="7" t="n">
        <v>-1</v>
      </c>
      <c r="L6864" s="7" t="n">
        <v>-1</v>
      </c>
      <c r="M6864" s="7" t="n">
        <v>-1</v>
      </c>
      <c r="N6864" s="7" t="n">
        <v>0</v>
      </c>
    </row>
    <row r="6865" spans="1:14">
      <c r="A6865" t="s">
        <v>4</v>
      </c>
      <c r="B6865" s="4" t="s">
        <v>5</v>
      </c>
    </row>
    <row r="6866" spans="1:14">
      <c r="A6866" t="n">
        <v>65308</v>
      </c>
      <c r="B6866" s="5" t="n">
        <v>1</v>
      </c>
    </row>
    <row r="6867" spans="1:14" s="3" customFormat="1" customHeight="0">
      <c r="A6867" s="3" t="s">
        <v>2</v>
      </c>
      <c r="B6867" s="3" t="s">
        <v>601</v>
      </c>
    </row>
    <row r="6868" spans="1:14">
      <c r="A6868" t="s">
        <v>4</v>
      </c>
      <c r="B6868" s="4" t="s">
        <v>5</v>
      </c>
      <c r="C6868" s="4" t="s">
        <v>10</v>
      </c>
    </row>
    <row r="6869" spans="1:14">
      <c r="A6869" t="n">
        <v>65312</v>
      </c>
      <c r="B6869" s="43" t="n">
        <v>16</v>
      </c>
      <c r="C6869" s="7" t="n">
        <v>600</v>
      </c>
    </row>
    <row r="6870" spans="1:14">
      <c r="A6870" t="s">
        <v>4</v>
      </c>
      <c r="B6870" s="4" t="s">
        <v>5</v>
      </c>
      <c r="C6870" s="4" t="s">
        <v>10</v>
      </c>
      <c r="D6870" s="4" t="s">
        <v>6</v>
      </c>
      <c r="E6870" s="4" t="s">
        <v>13</v>
      </c>
      <c r="F6870" s="4" t="s">
        <v>13</v>
      </c>
      <c r="G6870" s="4" t="s">
        <v>13</v>
      </c>
      <c r="H6870" s="4" t="s">
        <v>13</v>
      </c>
      <c r="I6870" s="4" t="s">
        <v>13</v>
      </c>
      <c r="J6870" s="4" t="s">
        <v>27</v>
      </c>
      <c r="K6870" s="4" t="s">
        <v>27</v>
      </c>
      <c r="L6870" s="4" t="s">
        <v>27</v>
      </c>
      <c r="M6870" s="4" t="s">
        <v>27</v>
      </c>
      <c r="N6870" s="4" t="s">
        <v>13</v>
      </c>
    </row>
    <row r="6871" spans="1:14">
      <c r="A6871" t="n">
        <v>65315</v>
      </c>
      <c r="B6871" s="62" t="n">
        <v>34</v>
      </c>
      <c r="C6871" s="7" t="n">
        <v>65534</v>
      </c>
      <c r="D6871" s="7" t="s">
        <v>435</v>
      </c>
      <c r="E6871" s="7" t="n">
        <v>1</v>
      </c>
      <c r="F6871" s="7" t="n">
        <v>0</v>
      </c>
      <c r="G6871" s="7" t="n">
        <v>0</v>
      </c>
      <c r="H6871" s="7" t="n">
        <v>0</v>
      </c>
      <c r="I6871" s="7" t="n">
        <v>0</v>
      </c>
      <c r="J6871" s="7" t="n">
        <v>0</v>
      </c>
      <c r="K6871" s="7" t="n">
        <v>-1</v>
      </c>
      <c r="L6871" s="7" t="n">
        <v>-1</v>
      </c>
      <c r="M6871" s="7" t="n">
        <v>-1</v>
      </c>
      <c r="N6871" s="7" t="n">
        <v>0</v>
      </c>
    </row>
    <row r="6872" spans="1:14">
      <c r="A6872" t="s">
        <v>4</v>
      </c>
      <c r="B6872" s="4" t="s">
        <v>5</v>
      </c>
      <c r="C6872" s="4" t="s">
        <v>10</v>
      </c>
      <c r="D6872" s="4" t="s">
        <v>13</v>
      </c>
    </row>
    <row r="6873" spans="1:14">
      <c r="A6873" t="n">
        <v>65346</v>
      </c>
      <c r="B6873" s="84" t="n">
        <v>96</v>
      </c>
      <c r="C6873" s="7" t="n">
        <v>65534</v>
      </c>
      <c r="D6873" s="7" t="n">
        <v>1</v>
      </c>
    </row>
    <row r="6874" spans="1:14">
      <c r="A6874" t="s">
        <v>4</v>
      </c>
      <c r="B6874" s="4" t="s">
        <v>5</v>
      </c>
      <c r="C6874" s="4" t="s">
        <v>10</v>
      </c>
      <c r="D6874" s="4" t="s">
        <v>13</v>
      </c>
      <c r="E6874" s="4" t="s">
        <v>27</v>
      </c>
      <c r="F6874" s="4" t="s">
        <v>27</v>
      </c>
      <c r="G6874" s="4" t="s">
        <v>27</v>
      </c>
    </row>
    <row r="6875" spans="1:14">
      <c r="A6875" t="n">
        <v>65350</v>
      </c>
      <c r="B6875" s="84" t="n">
        <v>96</v>
      </c>
      <c r="C6875" s="7" t="n">
        <v>65534</v>
      </c>
      <c r="D6875" s="7" t="n">
        <v>2</v>
      </c>
      <c r="E6875" s="7" t="n">
        <v>-68.7200012207031</v>
      </c>
      <c r="F6875" s="7" t="n">
        <v>-1</v>
      </c>
      <c r="G6875" s="7" t="n">
        <v>-45.5</v>
      </c>
    </row>
    <row r="6876" spans="1:14">
      <c r="A6876" t="s">
        <v>4</v>
      </c>
      <c r="B6876" s="4" t="s">
        <v>5</v>
      </c>
      <c r="C6876" s="4" t="s">
        <v>10</v>
      </c>
      <c r="D6876" s="4" t="s">
        <v>13</v>
      </c>
      <c r="E6876" s="4" t="s">
        <v>9</v>
      </c>
      <c r="F6876" s="4" t="s">
        <v>13</v>
      </c>
      <c r="G6876" s="4" t="s">
        <v>10</v>
      </c>
    </row>
    <row r="6877" spans="1:14">
      <c r="A6877" t="n">
        <v>65366</v>
      </c>
      <c r="B6877" s="84" t="n">
        <v>96</v>
      </c>
      <c r="C6877" s="7" t="n">
        <v>65534</v>
      </c>
      <c r="D6877" s="7" t="n">
        <v>0</v>
      </c>
      <c r="E6877" s="7" t="n">
        <v>1090519040</v>
      </c>
      <c r="F6877" s="7" t="n">
        <v>0</v>
      </c>
      <c r="G6877" s="7" t="n">
        <v>1024</v>
      </c>
    </row>
    <row r="6878" spans="1:14">
      <c r="A6878" t="s">
        <v>4</v>
      </c>
      <c r="B6878" s="4" t="s">
        <v>5</v>
      </c>
      <c r="C6878" s="4" t="s">
        <v>10</v>
      </c>
      <c r="D6878" s="4" t="s">
        <v>13</v>
      </c>
    </row>
    <row r="6879" spans="1:14">
      <c r="A6879" t="n">
        <v>65377</v>
      </c>
      <c r="B6879" s="81" t="n">
        <v>56</v>
      </c>
      <c r="C6879" s="7" t="n">
        <v>65534</v>
      </c>
      <c r="D6879" s="7" t="n">
        <v>0</v>
      </c>
    </row>
    <row r="6880" spans="1:14">
      <c r="A6880" t="s">
        <v>4</v>
      </c>
      <c r="B6880" s="4" t="s">
        <v>5</v>
      </c>
      <c r="C6880" s="4" t="s">
        <v>10</v>
      </c>
      <c r="D6880" s="4" t="s">
        <v>27</v>
      </c>
      <c r="E6880" s="4" t="s">
        <v>27</v>
      </c>
      <c r="F6880" s="4" t="s">
        <v>13</v>
      </c>
    </row>
    <row r="6881" spans="1:14">
      <c r="A6881" t="n">
        <v>65381</v>
      </c>
      <c r="B6881" s="75" t="n">
        <v>52</v>
      </c>
      <c r="C6881" s="7" t="n">
        <v>65534</v>
      </c>
      <c r="D6881" s="7" t="n">
        <v>92.4000015258789</v>
      </c>
      <c r="E6881" s="7" t="n">
        <v>10</v>
      </c>
      <c r="F6881" s="7" t="n">
        <v>0</v>
      </c>
    </row>
    <row r="6882" spans="1:14">
      <c r="A6882" t="s">
        <v>4</v>
      </c>
      <c r="B6882" s="4" t="s">
        <v>5</v>
      </c>
      <c r="C6882" s="4" t="s">
        <v>13</v>
      </c>
      <c r="D6882" s="4" t="s">
        <v>10</v>
      </c>
      <c r="E6882" s="4" t="s">
        <v>13</v>
      </c>
    </row>
    <row r="6883" spans="1:14">
      <c r="A6883" t="n">
        <v>65393</v>
      </c>
      <c r="B6883" s="29" t="n">
        <v>39</v>
      </c>
      <c r="C6883" s="7" t="n">
        <v>13</v>
      </c>
      <c r="D6883" s="7" t="n">
        <v>65534</v>
      </c>
      <c r="E6883" s="7" t="n">
        <v>101</v>
      </c>
    </row>
    <row r="6884" spans="1:14">
      <c r="A6884" t="s">
        <v>4</v>
      </c>
      <c r="B6884" s="4" t="s">
        <v>5</v>
      </c>
      <c r="C6884" s="4" t="s">
        <v>10</v>
      </c>
      <c r="D6884" s="4" t="s">
        <v>6</v>
      </c>
      <c r="E6884" s="4" t="s">
        <v>13</v>
      </c>
      <c r="F6884" s="4" t="s">
        <v>13</v>
      </c>
      <c r="G6884" s="4" t="s">
        <v>13</v>
      </c>
      <c r="H6884" s="4" t="s">
        <v>13</v>
      </c>
      <c r="I6884" s="4" t="s">
        <v>13</v>
      </c>
      <c r="J6884" s="4" t="s">
        <v>27</v>
      </c>
      <c r="K6884" s="4" t="s">
        <v>27</v>
      </c>
      <c r="L6884" s="4" t="s">
        <v>27</v>
      </c>
      <c r="M6884" s="4" t="s">
        <v>27</v>
      </c>
      <c r="N6884" s="4" t="s">
        <v>13</v>
      </c>
    </row>
    <row r="6885" spans="1:14">
      <c r="A6885" t="n">
        <v>65398</v>
      </c>
      <c r="B6885" s="62" t="n">
        <v>34</v>
      </c>
      <c r="C6885" s="7" t="n">
        <v>65534</v>
      </c>
      <c r="D6885" s="7" t="s">
        <v>577</v>
      </c>
      <c r="E6885" s="7" t="n">
        <v>0</v>
      </c>
      <c r="F6885" s="7" t="n">
        <v>0</v>
      </c>
      <c r="G6885" s="7" t="n">
        <v>0</v>
      </c>
      <c r="H6885" s="7" t="n">
        <v>0</v>
      </c>
      <c r="I6885" s="7" t="n">
        <v>0</v>
      </c>
      <c r="J6885" s="7" t="n">
        <v>0</v>
      </c>
      <c r="K6885" s="7" t="n">
        <v>-1</v>
      </c>
      <c r="L6885" s="7" t="n">
        <v>-1</v>
      </c>
      <c r="M6885" s="7" t="n">
        <v>-1</v>
      </c>
      <c r="N6885" s="7" t="n">
        <v>0</v>
      </c>
    </row>
    <row r="6886" spans="1:14">
      <c r="A6886" t="s">
        <v>4</v>
      </c>
      <c r="B6886" s="4" t="s">
        <v>5</v>
      </c>
    </row>
    <row r="6887" spans="1:14">
      <c r="A6887" t="n">
        <v>65428</v>
      </c>
      <c r="B6887" s="5" t="n">
        <v>1</v>
      </c>
    </row>
    <row r="6888" spans="1:14" s="3" customFormat="1" customHeight="0">
      <c r="A6888" s="3" t="s">
        <v>2</v>
      </c>
      <c r="B6888" s="3" t="s">
        <v>602</v>
      </c>
    </row>
    <row r="6889" spans="1:14">
      <c r="A6889" t="s">
        <v>4</v>
      </c>
      <c r="B6889" s="4" t="s">
        <v>5</v>
      </c>
      <c r="C6889" s="4" t="s">
        <v>10</v>
      </c>
    </row>
    <row r="6890" spans="1:14">
      <c r="A6890" t="n">
        <v>65432</v>
      </c>
      <c r="B6890" s="43" t="n">
        <v>16</v>
      </c>
      <c r="C6890" s="7" t="n">
        <v>800</v>
      </c>
    </row>
    <row r="6891" spans="1:14">
      <c r="A6891" t="s">
        <v>4</v>
      </c>
      <c r="B6891" s="4" t="s">
        <v>5</v>
      </c>
      <c r="C6891" s="4" t="s">
        <v>10</v>
      </c>
      <c r="D6891" s="4" t="s">
        <v>6</v>
      </c>
      <c r="E6891" s="4" t="s">
        <v>13</v>
      </c>
      <c r="F6891" s="4" t="s">
        <v>13</v>
      </c>
      <c r="G6891" s="4" t="s">
        <v>13</v>
      </c>
      <c r="H6891" s="4" t="s">
        <v>13</v>
      </c>
      <c r="I6891" s="4" t="s">
        <v>13</v>
      </c>
      <c r="J6891" s="4" t="s">
        <v>27</v>
      </c>
      <c r="K6891" s="4" t="s">
        <v>27</v>
      </c>
      <c r="L6891" s="4" t="s">
        <v>27</v>
      </c>
      <c r="M6891" s="4" t="s">
        <v>27</v>
      </c>
      <c r="N6891" s="4" t="s">
        <v>13</v>
      </c>
    </row>
    <row r="6892" spans="1:14">
      <c r="A6892" t="n">
        <v>65435</v>
      </c>
      <c r="B6892" s="62" t="n">
        <v>34</v>
      </c>
      <c r="C6892" s="7" t="n">
        <v>65534</v>
      </c>
      <c r="D6892" s="7" t="s">
        <v>435</v>
      </c>
      <c r="E6892" s="7" t="n">
        <v>1</v>
      </c>
      <c r="F6892" s="7" t="n">
        <v>0</v>
      </c>
      <c r="G6892" s="7" t="n">
        <v>0</v>
      </c>
      <c r="H6892" s="7" t="n">
        <v>0</v>
      </c>
      <c r="I6892" s="7" t="n">
        <v>0</v>
      </c>
      <c r="J6892" s="7" t="n">
        <v>0</v>
      </c>
      <c r="K6892" s="7" t="n">
        <v>-1</v>
      </c>
      <c r="L6892" s="7" t="n">
        <v>-1</v>
      </c>
      <c r="M6892" s="7" t="n">
        <v>-1</v>
      </c>
      <c r="N6892" s="7" t="n">
        <v>0</v>
      </c>
    </row>
    <row r="6893" spans="1:14">
      <c r="A6893" t="s">
        <v>4</v>
      </c>
      <c r="B6893" s="4" t="s">
        <v>5</v>
      </c>
      <c r="C6893" s="4" t="s">
        <v>10</v>
      </c>
      <c r="D6893" s="4" t="s">
        <v>13</v>
      </c>
    </row>
    <row r="6894" spans="1:14">
      <c r="A6894" t="n">
        <v>65466</v>
      </c>
      <c r="B6894" s="84" t="n">
        <v>96</v>
      </c>
      <c r="C6894" s="7" t="n">
        <v>65534</v>
      </c>
      <c r="D6894" s="7" t="n">
        <v>1</v>
      </c>
    </row>
    <row r="6895" spans="1:14">
      <c r="A6895" t="s">
        <v>4</v>
      </c>
      <c r="B6895" s="4" t="s">
        <v>5</v>
      </c>
      <c r="C6895" s="4" t="s">
        <v>10</v>
      </c>
      <c r="D6895" s="4" t="s">
        <v>13</v>
      </c>
      <c r="E6895" s="4" t="s">
        <v>27</v>
      </c>
      <c r="F6895" s="4" t="s">
        <v>27</v>
      </c>
      <c r="G6895" s="4" t="s">
        <v>27</v>
      </c>
    </row>
    <row r="6896" spans="1:14">
      <c r="A6896" t="n">
        <v>65470</v>
      </c>
      <c r="B6896" s="84" t="n">
        <v>96</v>
      </c>
      <c r="C6896" s="7" t="n">
        <v>65534</v>
      </c>
      <c r="D6896" s="7" t="n">
        <v>2</v>
      </c>
      <c r="E6896" s="7" t="n">
        <v>-75.5999984741211</v>
      </c>
      <c r="F6896" s="7" t="n">
        <v>0.569999992847443</v>
      </c>
      <c r="G6896" s="7" t="n">
        <v>-18.6100006103516</v>
      </c>
    </row>
    <row r="6897" spans="1:14">
      <c r="A6897" t="s">
        <v>4</v>
      </c>
      <c r="B6897" s="4" t="s">
        <v>5</v>
      </c>
      <c r="C6897" s="4" t="s">
        <v>10</v>
      </c>
      <c r="D6897" s="4" t="s">
        <v>13</v>
      </c>
      <c r="E6897" s="4" t="s">
        <v>9</v>
      </c>
      <c r="F6897" s="4" t="s">
        <v>13</v>
      </c>
      <c r="G6897" s="4" t="s">
        <v>10</v>
      </c>
    </row>
    <row r="6898" spans="1:14">
      <c r="A6898" t="n">
        <v>65486</v>
      </c>
      <c r="B6898" s="84" t="n">
        <v>96</v>
      </c>
      <c r="C6898" s="7" t="n">
        <v>65534</v>
      </c>
      <c r="D6898" s="7" t="n">
        <v>0</v>
      </c>
      <c r="E6898" s="7" t="n">
        <v>1090519040</v>
      </c>
      <c r="F6898" s="7" t="n">
        <v>0</v>
      </c>
      <c r="G6898" s="7" t="n">
        <v>1024</v>
      </c>
    </row>
    <row r="6899" spans="1:14">
      <c r="A6899" t="s">
        <v>4</v>
      </c>
      <c r="B6899" s="4" t="s">
        <v>5</v>
      </c>
      <c r="C6899" s="4" t="s">
        <v>10</v>
      </c>
      <c r="D6899" s="4" t="s">
        <v>13</v>
      </c>
    </row>
    <row r="6900" spans="1:14">
      <c r="A6900" t="n">
        <v>65497</v>
      </c>
      <c r="B6900" s="81" t="n">
        <v>56</v>
      </c>
      <c r="C6900" s="7" t="n">
        <v>65534</v>
      </c>
      <c r="D6900" s="7" t="n">
        <v>0</v>
      </c>
    </row>
    <row r="6901" spans="1:14">
      <c r="A6901" t="s">
        <v>4</v>
      </c>
      <c r="B6901" s="4" t="s">
        <v>5</v>
      </c>
      <c r="C6901" s="4" t="s">
        <v>13</v>
      </c>
      <c r="D6901" s="4" t="s">
        <v>10</v>
      </c>
      <c r="E6901" s="4" t="s">
        <v>10</v>
      </c>
    </row>
    <row r="6902" spans="1:14">
      <c r="A6902" t="n">
        <v>65501</v>
      </c>
      <c r="B6902" s="17" t="n">
        <v>50</v>
      </c>
      <c r="C6902" s="7" t="n">
        <v>1</v>
      </c>
      <c r="D6902" s="7" t="n">
        <v>1526</v>
      </c>
      <c r="E6902" s="7" t="n">
        <v>400</v>
      </c>
    </row>
    <row r="6903" spans="1:14">
      <c r="A6903" t="s">
        <v>4</v>
      </c>
      <c r="B6903" s="4" t="s">
        <v>5</v>
      </c>
      <c r="C6903" s="4" t="s">
        <v>10</v>
      </c>
      <c r="D6903" s="4" t="s">
        <v>27</v>
      </c>
      <c r="E6903" s="4" t="s">
        <v>27</v>
      </c>
      <c r="F6903" s="4" t="s">
        <v>13</v>
      </c>
    </row>
    <row r="6904" spans="1:14">
      <c r="A6904" t="n">
        <v>65507</v>
      </c>
      <c r="B6904" s="75" t="n">
        <v>52</v>
      </c>
      <c r="C6904" s="7" t="n">
        <v>65534</v>
      </c>
      <c r="D6904" s="7" t="n">
        <v>96.5999984741211</v>
      </c>
      <c r="E6904" s="7" t="n">
        <v>10</v>
      </c>
      <c r="F6904" s="7" t="n">
        <v>0</v>
      </c>
    </row>
    <row r="6905" spans="1:14">
      <c r="A6905" t="s">
        <v>4</v>
      </c>
      <c r="B6905" s="4" t="s">
        <v>5</v>
      </c>
      <c r="C6905" s="4" t="s">
        <v>13</v>
      </c>
      <c r="D6905" s="4" t="s">
        <v>10</v>
      </c>
      <c r="E6905" s="4" t="s">
        <v>13</v>
      </c>
    </row>
    <row r="6906" spans="1:14">
      <c r="A6906" t="n">
        <v>65519</v>
      </c>
      <c r="B6906" s="29" t="n">
        <v>39</v>
      </c>
      <c r="C6906" s="7" t="n">
        <v>13</v>
      </c>
      <c r="D6906" s="7" t="n">
        <v>65534</v>
      </c>
      <c r="E6906" s="7" t="n">
        <v>102</v>
      </c>
    </row>
    <row r="6907" spans="1:14">
      <c r="A6907" t="s">
        <v>4</v>
      </c>
      <c r="B6907" s="4" t="s">
        <v>5</v>
      </c>
      <c r="C6907" s="4" t="s">
        <v>10</v>
      </c>
      <c r="D6907" s="4" t="s">
        <v>6</v>
      </c>
      <c r="E6907" s="4" t="s">
        <v>13</v>
      </c>
      <c r="F6907" s="4" t="s">
        <v>13</v>
      </c>
      <c r="G6907" s="4" t="s">
        <v>13</v>
      </c>
      <c r="H6907" s="4" t="s">
        <v>13</v>
      </c>
      <c r="I6907" s="4" t="s">
        <v>13</v>
      </c>
      <c r="J6907" s="4" t="s">
        <v>27</v>
      </c>
      <c r="K6907" s="4" t="s">
        <v>27</v>
      </c>
      <c r="L6907" s="4" t="s">
        <v>27</v>
      </c>
      <c r="M6907" s="4" t="s">
        <v>27</v>
      </c>
      <c r="N6907" s="4" t="s">
        <v>13</v>
      </c>
    </row>
    <row r="6908" spans="1:14">
      <c r="A6908" t="n">
        <v>65524</v>
      </c>
      <c r="B6908" s="62" t="n">
        <v>34</v>
      </c>
      <c r="C6908" s="7" t="n">
        <v>65534</v>
      </c>
      <c r="D6908" s="7" t="s">
        <v>577</v>
      </c>
      <c r="E6908" s="7" t="n">
        <v>0</v>
      </c>
      <c r="F6908" s="7" t="n">
        <v>0</v>
      </c>
      <c r="G6908" s="7" t="n">
        <v>0</v>
      </c>
      <c r="H6908" s="7" t="n">
        <v>0</v>
      </c>
      <c r="I6908" s="7" t="n">
        <v>0</v>
      </c>
      <c r="J6908" s="7" t="n">
        <v>0</v>
      </c>
      <c r="K6908" s="7" t="n">
        <v>-1</v>
      </c>
      <c r="L6908" s="7" t="n">
        <v>-1</v>
      </c>
      <c r="M6908" s="7" t="n">
        <v>-1</v>
      </c>
      <c r="N6908" s="7" t="n">
        <v>0</v>
      </c>
    </row>
    <row r="6909" spans="1:14">
      <c r="A6909" t="s">
        <v>4</v>
      </c>
      <c r="B6909" s="4" t="s">
        <v>5</v>
      </c>
    </row>
    <row r="6910" spans="1:14">
      <c r="A6910" t="n">
        <v>65554</v>
      </c>
      <c r="B6910" s="5" t="n">
        <v>1</v>
      </c>
    </row>
    <row r="6911" spans="1:14" s="3" customFormat="1" customHeight="0">
      <c r="A6911" s="3" t="s">
        <v>2</v>
      </c>
      <c r="B6911" s="3" t="s">
        <v>603</v>
      </c>
    </row>
    <row r="6912" spans="1:14">
      <c r="A6912" t="s">
        <v>4</v>
      </c>
      <c r="B6912" s="4" t="s">
        <v>5</v>
      </c>
      <c r="C6912" s="4" t="s">
        <v>13</v>
      </c>
      <c r="D6912" s="4" t="s">
        <v>10</v>
      </c>
      <c r="E6912" s="4" t="s">
        <v>13</v>
      </c>
      <c r="F6912" s="4" t="s">
        <v>13</v>
      </c>
      <c r="G6912" s="4" t="s">
        <v>26</v>
      </c>
    </row>
    <row r="6913" spans="1:14">
      <c r="A6913" t="n">
        <v>65556</v>
      </c>
      <c r="B6913" s="13" t="n">
        <v>5</v>
      </c>
      <c r="C6913" s="7" t="n">
        <v>30</v>
      </c>
      <c r="D6913" s="7" t="n">
        <v>8</v>
      </c>
      <c r="E6913" s="7" t="n">
        <v>8</v>
      </c>
      <c r="F6913" s="7" t="n">
        <v>1</v>
      </c>
      <c r="G6913" s="14" t="n">
        <f t="normal" ca="1">A6973</f>
        <v>0</v>
      </c>
    </row>
    <row r="6914" spans="1:14">
      <c r="A6914" t="s">
        <v>4</v>
      </c>
      <c r="B6914" s="4" t="s">
        <v>5</v>
      </c>
      <c r="C6914" s="4" t="s">
        <v>10</v>
      </c>
    </row>
    <row r="6915" spans="1:14">
      <c r="A6915" t="n">
        <v>65566</v>
      </c>
      <c r="B6915" s="43" t="n">
        <v>16</v>
      </c>
      <c r="C6915" s="7" t="n">
        <v>200</v>
      </c>
    </row>
    <row r="6916" spans="1:14">
      <c r="A6916" t="s">
        <v>4</v>
      </c>
      <c r="B6916" s="4" t="s">
        <v>5</v>
      </c>
      <c r="C6916" s="4" t="s">
        <v>10</v>
      </c>
    </row>
    <row r="6917" spans="1:14">
      <c r="A6917" t="n">
        <v>65569</v>
      </c>
      <c r="B6917" s="43" t="n">
        <v>16</v>
      </c>
      <c r="C6917" s="7" t="n">
        <v>500</v>
      </c>
    </row>
    <row r="6918" spans="1:14">
      <c r="A6918" t="s">
        <v>4</v>
      </c>
      <c r="B6918" s="4" t="s">
        <v>5</v>
      </c>
      <c r="C6918" s="4" t="s">
        <v>13</v>
      </c>
      <c r="D6918" s="4" t="s">
        <v>10</v>
      </c>
      <c r="E6918" s="4" t="s">
        <v>10</v>
      </c>
      <c r="F6918" s="4" t="s">
        <v>10</v>
      </c>
      <c r="G6918" s="4" t="s">
        <v>10</v>
      </c>
      <c r="H6918" s="4" t="s">
        <v>10</v>
      </c>
      <c r="I6918" s="4" t="s">
        <v>6</v>
      </c>
      <c r="J6918" s="4" t="s">
        <v>27</v>
      </c>
      <c r="K6918" s="4" t="s">
        <v>27</v>
      </c>
      <c r="L6918" s="4" t="s">
        <v>27</v>
      </c>
      <c r="M6918" s="4" t="s">
        <v>9</v>
      </c>
      <c r="N6918" s="4" t="s">
        <v>9</v>
      </c>
      <c r="O6918" s="4" t="s">
        <v>27</v>
      </c>
      <c r="P6918" s="4" t="s">
        <v>27</v>
      </c>
      <c r="Q6918" s="4" t="s">
        <v>27</v>
      </c>
      <c r="R6918" s="4" t="s">
        <v>27</v>
      </c>
      <c r="S6918" s="4" t="s">
        <v>13</v>
      </c>
    </row>
    <row r="6919" spans="1:14">
      <c r="A6919" t="n">
        <v>65572</v>
      </c>
      <c r="B6919" s="29" t="n">
        <v>39</v>
      </c>
      <c r="C6919" s="7" t="n">
        <v>12</v>
      </c>
      <c r="D6919" s="7" t="n">
        <v>65533</v>
      </c>
      <c r="E6919" s="7" t="n">
        <v>207</v>
      </c>
      <c r="F6919" s="7" t="n">
        <v>0</v>
      </c>
      <c r="G6919" s="7" t="n">
        <v>65533</v>
      </c>
      <c r="H6919" s="7" t="n">
        <v>0</v>
      </c>
      <c r="I6919" s="7" t="s">
        <v>21</v>
      </c>
      <c r="J6919" s="7" t="n">
        <v>-49.1199989318848</v>
      </c>
      <c r="K6919" s="7" t="n">
        <v>-0.939999997615814</v>
      </c>
      <c r="L6919" s="7" t="n">
        <v>-24.2099990844727</v>
      </c>
      <c r="M6919" s="7" t="n">
        <v>0</v>
      </c>
      <c r="N6919" s="7" t="n">
        <v>1127481344</v>
      </c>
      <c r="O6919" s="7" t="n">
        <v>0</v>
      </c>
      <c r="P6919" s="7" t="n">
        <v>2</v>
      </c>
      <c r="Q6919" s="7" t="n">
        <v>2</v>
      </c>
      <c r="R6919" s="7" t="n">
        <v>2</v>
      </c>
      <c r="S6919" s="7" t="n">
        <v>2</v>
      </c>
    </row>
    <row r="6920" spans="1:14">
      <c r="A6920" t="s">
        <v>4</v>
      </c>
      <c r="B6920" s="4" t="s">
        <v>5</v>
      </c>
      <c r="C6920" s="4" t="s">
        <v>10</v>
      </c>
    </row>
    <row r="6921" spans="1:14">
      <c r="A6921" t="n">
        <v>65622</v>
      </c>
      <c r="B6921" s="43" t="n">
        <v>16</v>
      </c>
      <c r="C6921" s="7" t="n">
        <v>400</v>
      </c>
    </row>
    <row r="6922" spans="1:14">
      <c r="A6922" t="s">
        <v>4</v>
      </c>
      <c r="B6922" s="4" t="s">
        <v>5</v>
      </c>
      <c r="C6922" s="4" t="s">
        <v>13</v>
      </c>
      <c r="D6922" s="4" t="s">
        <v>10</v>
      </c>
      <c r="E6922" s="4" t="s">
        <v>27</v>
      </c>
      <c r="F6922" s="4" t="s">
        <v>10</v>
      </c>
      <c r="G6922" s="4" t="s">
        <v>9</v>
      </c>
      <c r="H6922" s="4" t="s">
        <v>9</v>
      </c>
      <c r="I6922" s="4" t="s">
        <v>10</v>
      </c>
      <c r="J6922" s="4" t="s">
        <v>10</v>
      </c>
      <c r="K6922" s="4" t="s">
        <v>9</v>
      </c>
      <c r="L6922" s="4" t="s">
        <v>9</v>
      </c>
      <c r="M6922" s="4" t="s">
        <v>9</v>
      </c>
      <c r="N6922" s="4" t="s">
        <v>9</v>
      </c>
      <c r="O6922" s="4" t="s">
        <v>6</v>
      </c>
    </row>
    <row r="6923" spans="1:14">
      <c r="A6923" t="n">
        <v>65625</v>
      </c>
      <c r="B6923" s="17" t="n">
        <v>50</v>
      </c>
      <c r="C6923" s="7" t="n">
        <v>0</v>
      </c>
      <c r="D6923" s="7" t="n">
        <v>2010</v>
      </c>
      <c r="E6923" s="7" t="n">
        <v>0.800000011920929</v>
      </c>
      <c r="F6923" s="7" t="n">
        <v>0</v>
      </c>
      <c r="G6923" s="7" t="n">
        <v>0</v>
      </c>
      <c r="H6923" s="7" t="n">
        <v>-1069547520</v>
      </c>
      <c r="I6923" s="7" t="n">
        <v>0</v>
      </c>
      <c r="J6923" s="7" t="n">
        <v>65533</v>
      </c>
      <c r="K6923" s="7" t="n">
        <v>0</v>
      </c>
      <c r="L6923" s="7" t="n">
        <v>0</v>
      </c>
      <c r="M6923" s="7" t="n">
        <v>0</v>
      </c>
      <c r="N6923" s="7" t="n">
        <v>0</v>
      </c>
      <c r="O6923" s="7" t="s">
        <v>21</v>
      </c>
    </row>
    <row r="6924" spans="1:14">
      <c r="A6924" t="s">
        <v>4</v>
      </c>
      <c r="B6924" s="4" t="s">
        <v>5</v>
      </c>
      <c r="C6924" s="4" t="s">
        <v>13</v>
      </c>
      <c r="D6924" s="4" t="s">
        <v>10</v>
      </c>
      <c r="E6924" s="4" t="s">
        <v>10</v>
      </c>
      <c r="F6924" s="4" t="s">
        <v>10</v>
      </c>
      <c r="G6924" s="4" t="s">
        <v>10</v>
      </c>
      <c r="H6924" s="4" t="s">
        <v>10</v>
      </c>
      <c r="I6924" s="4" t="s">
        <v>6</v>
      </c>
      <c r="J6924" s="4" t="s">
        <v>27</v>
      </c>
      <c r="K6924" s="4" t="s">
        <v>27</v>
      </c>
      <c r="L6924" s="4" t="s">
        <v>27</v>
      </c>
      <c r="M6924" s="4" t="s">
        <v>9</v>
      </c>
      <c r="N6924" s="4" t="s">
        <v>9</v>
      </c>
      <c r="O6924" s="4" t="s">
        <v>27</v>
      </c>
      <c r="P6924" s="4" t="s">
        <v>27</v>
      </c>
      <c r="Q6924" s="4" t="s">
        <v>27</v>
      </c>
      <c r="R6924" s="4" t="s">
        <v>27</v>
      </c>
      <c r="S6924" s="4" t="s">
        <v>13</v>
      </c>
    </row>
    <row r="6925" spans="1:14">
      <c r="A6925" t="n">
        <v>65664</v>
      </c>
      <c r="B6925" s="29" t="n">
        <v>39</v>
      </c>
      <c r="C6925" s="7" t="n">
        <v>12</v>
      </c>
      <c r="D6925" s="7" t="n">
        <v>65533</v>
      </c>
      <c r="E6925" s="7" t="n">
        <v>207</v>
      </c>
      <c r="F6925" s="7" t="n">
        <v>0</v>
      </c>
      <c r="G6925" s="7" t="n">
        <v>65533</v>
      </c>
      <c r="H6925" s="7" t="n">
        <v>0</v>
      </c>
      <c r="I6925" s="7" t="s">
        <v>21</v>
      </c>
      <c r="J6925" s="7" t="n">
        <v>-39.1199989318848</v>
      </c>
      <c r="K6925" s="7" t="n">
        <v>-0.939999997615814</v>
      </c>
      <c r="L6925" s="7" t="n">
        <v>-24.2099990844727</v>
      </c>
      <c r="M6925" s="7" t="n">
        <v>0</v>
      </c>
      <c r="N6925" s="7" t="n">
        <v>1127481344</v>
      </c>
      <c r="O6925" s="7" t="n">
        <v>0</v>
      </c>
      <c r="P6925" s="7" t="n">
        <v>2</v>
      </c>
      <c r="Q6925" s="7" t="n">
        <v>2</v>
      </c>
      <c r="R6925" s="7" t="n">
        <v>2</v>
      </c>
      <c r="S6925" s="7" t="n">
        <v>2</v>
      </c>
    </row>
    <row r="6926" spans="1:14">
      <c r="A6926" t="s">
        <v>4</v>
      </c>
      <c r="B6926" s="4" t="s">
        <v>5</v>
      </c>
      <c r="C6926" s="4" t="s">
        <v>10</v>
      </c>
    </row>
    <row r="6927" spans="1:14">
      <c r="A6927" t="n">
        <v>65714</v>
      </c>
      <c r="B6927" s="43" t="n">
        <v>16</v>
      </c>
      <c r="C6927" s="7" t="n">
        <v>400</v>
      </c>
    </row>
    <row r="6928" spans="1:14">
      <c r="A6928" t="s">
        <v>4</v>
      </c>
      <c r="B6928" s="4" t="s">
        <v>5</v>
      </c>
      <c r="C6928" s="4" t="s">
        <v>13</v>
      </c>
      <c r="D6928" s="4" t="s">
        <v>10</v>
      </c>
      <c r="E6928" s="4" t="s">
        <v>27</v>
      </c>
      <c r="F6928" s="4" t="s">
        <v>10</v>
      </c>
      <c r="G6928" s="4" t="s">
        <v>9</v>
      </c>
      <c r="H6928" s="4" t="s">
        <v>9</v>
      </c>
      <c r="I6928" s="4" t="s">
        <v>10</v>
      </c>
      <c r="J6928" s="4" t="s">
        <v>10</v>
      </c>
      <c r="K6928" s="4" t="s">
        <v>9</v>
      </c>
      <c r="L6928" s="4" t="s">
        <v>9</v>
      </c>
      <c r="M6928" s="4" t="s">
        <v>9</v>
      </c>
      <c r="N6928" s="4" t="s">
        <v>9</v>
      </c>
      <c r="O6928" s="4" t="s">
        <v>6</v>
      </c>
    </row>
    <row r="6929" spans="1:19">
      <c r="A6929" t="n">
        <v>65717</v>
      </c>
      <c r="B6929" s="17" t="n">
        <v>50</v>
      </c>
      <c r="C6929" s="7" t="n">
        <v>0</v>
      </c>
      <c r="D6929" s="7" t="n">
        <v>2010</v>
      </c>
      <c r="E6929" s="7" t="n">
        <v>0.800000011920929</v>
      </c>
      <c r="F6929" s="7" t="n">
        <v>0</v>
      </c>
      <c r="G6929" s="7" t="n">
        <v>0</v>
      </c>
      <c r="H6929" s="7" t="n">
        <v>-1069547520</v>
      </c>
      <c r="I6929" s="7" t="n">
        <v>0</v>
      </c>
      <c r="J6929" s="7" t="n">
        <v>65533</v>
      </c>
      <c r="K6929" s="7" t="n">
        <v>0</v>
      </c>
      <c r="L6929" s="7" t="n">
        <v>0</v>
      </c>
      <c r="M6929" s="7" t="n">
        <v>0</v>
      </c>
      <c r="N6929" s="7" t="n">
        <v>0</v>
      </c>
      <c r="O6929" s="7" t="s">
        <v>21</v>
      </c>
    </row>
    <row r="6930" spans="1:19">
      <c r="A6930" t="s">
        <v>4</v>
      </c>
      <c r="B6930" s="4" t="s">
        <v>5</v>
      </c>
      <c r="C6930" s="4" t="s">
        <v>13</v>
      </c>
      <c r="D6930" s="4" t="s">
        <v>10</v>
      </c>
      <c r="E6930" s="4" t="s">
        <v>10</v>
      </c>
      <c r="F6930" s="4" t="s">
        <v>10</v>
      </c>
      <c r="G6930" s="4" t="s">
        <v>10</v>
      </c>
      <c r="H6930" s="4" t="s">
        <v>10</v>
      </c>
      <c r="I6930" s="4" t="s">
        <v>6</v>
      </c>
      <c r="J6930" s="4" t="s">
        <v>27</v>
      </c>
      <c r="K6930" s="4" t="s">
        <v>27</v>
      </c>
      <c r="L6930" s="4" t="s">
        <v>27</v>
      </c>
      <c r="M6930" s="4" t="s">
        <v>9</v>
      </c>
      <c r="N6930" s="4" t="s">
        <v>9</v>
      </c>
      <c r="O6930" s="4" t="s">
        <v>27</v>
      </c>
      <c r="P6930" s="4" t="s">
        <v>27</v>
      </c>
      <c r="Q6930" s="4" t="s">
        <v>27</v>
      </c>
      <c r="R6930" s="4" t="s">
        <v>27</v>
      </c>
      <c r="S6930" s="4" t="s">
        <v>13</v>
      </c>
    </row>
    <row r="6931" spans="1:19">
      <c r="A6931" t="n">
        <v>65756</v>
      </c>
      <c r="B6931" s="29" t="n">
        <v>39</v>
      </c>
      <c r="C6931" s="7" t="n">
        <v>12</v>
      </c>
      <c r="D6931" s="7" t="n">
        <v>65533</v>
      </c>
      <c r="E6931" s="7" t="n">
        <v>205</v>
      </c>
      <c r="F6931" s="7" t="n">
        <v>0</v>
      </c>
      <c r="G6931" s="7" t="n">
        <v>65533</v>
      </c>
      <c r="H6931" s="7" t="n">
        <v>0</v>
      </c>
      <c r="I6931" s="7" t="s">
        <v>21</v>
      </c>
      <c r="J6931" s="7" t="n">
        <v>-32.4199981689453</v>
      </c>
      <c r="K6931" s="7" t="n">
        <v>-1.61000001430511</v>
      </c>
      <c r="L6931" s="7" t="n">
        <v>-49.4599990844727</v>
      </c>
      <c r="M6931" s="7" t="n">
        <v>0</v>
      </c>
      <c r="N6931" s="7" t="n">
        <v>1127481344</v>
      </c>
      <c r="O6931" s="7" t="n">
        <v>0</v>
      </c>
      <c r="P6931" s="7" t="n">
        <v>2</v>
      </c>
      <c r="Q6931" s="7" t="n">
        <v>2</v>
      </c>
      <c r="R6931" s="7" t="n">
        <v>2</v>
      </c>
      <c r="S6931" s="7" t="n">
        <v>2</v>
      </c>
    </row>
    <row r="6932" spans="1:19">
      <c r="A6932" t="s">
        <v>4</v>
      </c>
      <c r="B6932" s="4" t="s">
        <v>5</v>
      </c>
      <c r="C6932" s="4" t="s">
        <v>10</v>
      </c>
    </row>
    <row r="6933" spans="1:19">
      <c r="A6933" t="n">
        <v>65806</v>
      </c>
      <c r="B6933" s="43" t="n">
        <v>16</v>
      </c>
      <c r="C6933" s="7" t="n">
        <v>400</v>
      </c>
    </row>
    <row r="6934" spans="1:19">
      <c r="A6934" t="s">
        <v>4</v>
      </c>
      <c r="B6934" s="4" t="s">
        <v>5</v>
      </c>
      <c r="C6934" s="4" t="s">
        <v>13</v>
      </c>
      <c r="D6934" s="4" t="s">
        <v>10</v>
      </c>
      <c r="E6934" s="4" t="s">
        <v>27</v>
      </c>
      <c r="F6934" s="4" t="s">
        <v>10</v>
      </c>
      <c r="G6934" s="4" t="s">
        <v>9</v>
      </c>
      <c r="H6934" s="4" t="s">
        <v>9</v>
      </c>
      <c r="I6934" s="4" t="s">
        <v>10</v>
      </c>
      <c r="J6934" s="4" t="s">
        <v>10</v>
      </c>
      <c r="K6934" s="4" t="s">
        <v>9</v>
      </c>
      <c r="L6934" s="4" t="s">
        <v>9</v>
      </c>
      <c r="M6934" s="4" t="s">
        <v>9</v>
      </c>
      <c r="N6934" s="4" t="s">
        <v>9</v>
      </c>
      <c r="O6934" s="4" t="s">
        <v>6</v>
      </c>
    </row>
    <row r="6935" spans="1:19">
      <c r="A6935" t="n">
        <v>65809</v>
      </c>
      <c r="B6935" s="17" t="n">
        <v>50</v>
      </c>
      <c r="C6935" s="7" t="n">
        <v>0</v>
      </c>
      <c r="D6935" s="7" t="n">
        <v>2010</v>
      </c>
      <c r="E6935" s="7" t="n">
        <v>0.800000011920929</v>
      </c>
      <c r="F6935" s="7" t="n">
        <v>0</v>
      </c>
      <c r="G6935" s="7" t="n">
        <v>0</v>
      </c>
      <c r="H6935" s="7" t="n">
        <v>-1069547520</v>
      </c>
      <c r="I6935" s="7" t="n">
        <v>0</v>
      </c>
      <c r="J6935" s="7" t="n">
        <v>65533</v>
      </c>
      <c r="K6935" s="7" t="n">
        <v>0</v>
      </c>
      <c r="L6935" s="7" t="n">
        <v>0</v>
      </c>
      <c r="M6935" s="7" t="n">
        <v>0</v>
      </c>
      <c r="N6935" s="7" t="n">
        <v>0</v>
      </c>
      <c r="O6935" s="7" t="s">
        <v>21</v>
      </c>
    </row>
    <row r="6936" spans="1:19">
      <c r="A6936" t="s">
        <v>4</v>
      </c>
      <c r="B6936" s="4" t="s">
        <v>5</v>
      </c>
      <c r="C6936" s="4" t="s">
        <v>13</v>
      </c>
      <c r="D6936" s="4" t="s">
        <v>10</v>
      </c>
      <c r="E6936" s="4" t="s">
        <v>10</v>
      </c>
      <c r="F6936" s="4" t="s">
        <v>10</v>
      </c>
      <c r="G6936" s="4" t="s">
        <v>10</v>
      </c>
      <c r="H6936" s="4" t="s">
        <v>10</v>
      </c>
      <c r="I6936" s="4" t="s">
        <v>6</v>
      </c>
      <c r="J6936" s="4" t="s">
        <v>27</v>
      </c>
      <c r="K6936" s="4" t="s">
        <v>27</v>
      </c>
      <c r="L6936" s="4" t="s">
        <v>27</v>
      </c>
      <c r="M6936" s="4" t="s">
        <v>9</v>
      </c>
      <c r="N6936" s="4" t="s">
        <v>9</v>
      </c>
      <c r="O6936" s="4" t="s">
        <v>27</v>
      </c>
      <c r="P6936" s="4" t="s">
        <v>27</v>
      </c>
      <c r="Q6936" s="4" t="s">
        <v>27</v>
      </c>
      <c r="R6936" s="4" t="s">
        <v>27</v>
      </c>
      <c r="S6936" s="4" t="s">
        <v>13</v>
      </c>
    </row>
    <row r="6937" spans="1:19">
      <c r="A6937" t="n">
        <v>65848</v>
      </c>
      <c r="B6937" s="29" t="n">
        <v>39</v>
      </c>
      <c r="C6937" s="7" t="n">
        <v>12</v>
      </c>
      <c r="D6937" s="7" t="n">
        <v>65533</v>
      </c>
      <c r="E6937" s="7" t="n">
        <v>205</v>
      </c>
      <c r="F6937" s="7" t="n">
        <v>0</v>
      </c>
      <c r="G6937" s="7" t="n">
        <v>65533</v>
      </c>
      <c r="H6937" s="7" t="n">
        <v>0</v>
      </c>
      <c r="I6937" s="7" t="s">
        <v>21</v>
      </c>
      <c r="J6937" s="7" t="n">
        <v>-22.4200000762939</v>
      </c>
      <c r="K6937" s="7" t="n">
        <v>-1.61000001430511</v>
      </c>
      <c r="L6937" s="7" t="n">
        <v>-49.4599990844727</v>
      </c>
      <c r="M6937" s="7" t="n">
        <v>0</v>
      </c>
      <c r="N6937" s="7" t="n">
        <v>1127481344</v>
      </c>
      <c r="O6937" s="7" t="n">
        <v>0</v>
      </c>
      <c r="P6937" s="7" t="n">
        <v>2</v>
      </c>
      <c r="Q6937" s="7" t="n">
        <v>2</v>
      </c>
      <c r="R6937" s="7" t="n">
        <v>2</v>
      </c>
      <c r="S6937" s="7" t="n">
        <v>2</v>
      </c>
    </row>
    <row r="6938" spans="1:19">
      <c r="A6938" t="s">
        <v>4</v>
      </c>
      <c r="B6938" s="4" t="s">
        <v>5</v>
      </c>
      <c r="C6938" s="4" t="s">
        <v>10</v>
      </c>
    </row>
    <row r="6939" spans="1:19">
      <c r="A6939" t="n">
        <v>65898</v>
      </c>
      <c r="B6939" s="43" t="n">
        <v>16</v>
      </c>
      <c r="C6939" s="7" t="n">
        <v>500</v>
      </c>
    </row>
    <row r="6940" spans="1:19">
      <c r="A6940" t="s">
        <v>4</v>
      </c>
      <c r="B6940" s="4" t="s">
        <v>5</v>
      </c>
      <c r="C6940" s="4" t="s">
        <v>13</v>
      </c>
      <c r="D6940" s="4" t="s">
        <v>10</v>
      </c>
      <c r="E6940" s="4" t="s">
        <v>27</v>
      </c>
      <c r="F6940" s="4" t="s">
        <v>10</v>
      </c>
      <c r="G6940" s="4" t="s">
        <v>9</v>
      </c>
      <c r="H6940" s="4" t="s">
        <v>9</v>
      </c>
      <c r="I6940" s="4" t="s">
        <v>10</v>
      </c>
      <c r="J6940" s="4" t="s">
        <v>10</v>
      </c>
      <c r="K6940" s="4" t="s">
        <v>9</v>
      </c>
      <c r="L6940" s="4" t="s">
        <v>9</v>
      </c>
      <c r="M6940" s="4" t="s">
        <v>9</v>
      </c>
      <c r="N6940" s="4" t="s">
        <v>9</v>
      </c>
      <c r="O6940" s="4" t="s">
        <v>6</v>
      </c>
    </row>
    <row r="6941" spans="1:19">
      <c r="A6941" t="n">
        <v>65901</v>
      </c>
      <c r="B6941" s="17" t="n">
        <v>50</v>
      </c>
      <c r="C6941" s="7" t="n">
        <v>0</v>
      </c>
      <c r="D6941" s="7" t="n">
        <v>2010</v>
      </c>
      <c r="E6941" s="7" t="n">
        <v>0.800000011920929</v>
      </c>
      <c r="F6941" s="7" t="n">
        <v>0</v>
      </c>
      <c r="G6941" s="7" t="n">
        <v>0</v>
      </c>
      <c r="H6941" s="7" t="n">
        <v>-1069547520</v>
      </c>
      <c r="I6941" s="7" t="n">
        <v>0</v>
      </c>
      <c r="J6941" s="7" t="n">
        <v>65533</v>
      </c>
      <c r="K6941" s="7" t="n">
        <v>0</v>
      </c>
      <c r="L6941" s="7" t="n">
        <v>0</v>
      </c>
      <c r="M6941" s="7" t="n">
        <v>0</v>
      </c>
      <c r="N6941" s="7" t="n">
        <v>0</v>
      </c>
      <c r="O6941" s="7" t="s">
        <v>21</v>
      </c>
    </row>
    <row r="6942" spans="1:19">
      <c r="A6942" t="s">
        <v>4</v>
      </c>
      <c r="B6942" s="4" t="s">
        <v>5</v>
      </c>
      <c r="C6942" s="4" t="s">
        <v>10</v>
      </c>
    </row>
    <row r="6943" spans="1:19">
      <c r="A6943" t="n">
        <v>65940</v>
      </c>
      <c r="B6943" s="43" t="n">
        <v>16</v>
      </c>
      <c r="C6943" s="7" t="n">
        <v>200</v>
      </c>
    </row>
    <row r="6944" spans="1:19">
      <c r="A6944" t="s">
        <v>4</v>
      </c>
      <c r="B6944" s="4" t="s">
        <v>5</v>
      </c>
      <c r="C6944" s="4" t="s">
        <v>10</v>
      </c>
    </row>
    <row r="6945" spans="1:19">
      <c r="A6945" t="n">
        <v>65943</v>
      </c>
      <c r="B6945" s="43" t="n">
        <v>16</v>
      </c>
      <c r="C6945" s="7" t="n">
        <v>500</v>
      </c>
    </row>
    <row r="6946" spans="1:19">
      <c r="A6946" t="s">
        <v>4</v>
      </c>
      <c r="B6946" s="4" t="s">
        <v>5</v>
      </c>
      <c r="C6946" s="4" t="s">
        <v>13</v>
      </c>
      <c r="D6946" s="4" t="s">
        <v>10</v>
      </c>
      <c r="E6946" s="4" t="s">
        <v>10</v>
      </c>
      <c r="F6946" s="4" t="s">
        <v>10</v>
      </c>
      <c r="G6946" s="4" t="s">
        <v>10</v>
      </c>
      <c r="H6946" s="4" t="s">
        <v>10</v>
      </c>
      <c r="I6946" s="4" t="s">
        <v>6</v>
      </c>
      <c r="J6946" s="4" t="s">
        <v>27</v>
      </c>
      <c r="K6946" s="4" t="s">
        <v>27</v>
      </c>
      <c r="L6946" s="4" t="s">
        <v>27</v>
      </c>
      <c r="M6946" s="4" t="s">
        <v>9</v>
      </c>
      <c r="N6946" s="4" t="s">
        <v>9</v>
      </c>
      <c r="O6946" s="4" t="s">
        <v>27</v>
      </c>
      <c r="P6946" s="4" t="s">
        <v>27</v>
      </c>
      <c r="Q6946" s="4" t="s">
        <v>27</v>
      </c>
      <c r="R6946" s="4" t="s">
        <v>27</v>
      </c>
      <c r="S6946" s="4" t="s">
        <v>13</v>
      </c>
    </row>
    <row r="6947" spans="1:19">
      <c r="A6947" t="n">
        <v>65946</v>
      </c>
      <c r="B6947" s="29" t="n">
        <v>39</v>
      </c>
      <c r="C6947" s="7" t="n">
        <v>12</v>
      </c>
      <c r="D6947" s="7" t="n">
        <v>65533</v>
      </c>
      <c r="E6947" s="7" t="n">
        <v>207</v>
      </c>
      <c r="F6947" s="7" t="n">
        <v>0</v>
      </c>
      <c r="G6947" s="7" t="n">
        <v>65533</v>
      </c>
      <c r="H6947" s="7" t="n">
        <v>0</v>
      </c>
      <c r="I6947" s="7" t="s">
        <v>21</v>
      </c>
      <c r="J6947" s="7" t="n">
        <v>-44.1199989318848</v>
      </c>
      <c r="K6947" s="7" t="n">
        <v>-0.939999997615814</v>
      </c>
      <c r="L6947" s="7" t="n">
        <v>-29.2099990844727</v>
      </c>
      <c r="M6947" s="7" t="n">
        <v>0</v>
      </c>
      <c r="N6947" s="7" t="n">
        <v>1127481344</v>
      </c>
      <c r="O6947" s="7" t="n">
        <v>0</v>
      </c>
      <c r="P6947" s="7" t="n">
        <v>2</v>
      </c>
      <c r="Q6947" s="7" t="n">
        <v>2</v>
      </c>
      <c r="R6947" s="7" t="n">
        <v>2</v>
      </c>
      <c r="S6947" s="7" t="n">
        <v>2</v>
      </c>
    </row>
    <row r="6948" spans="1:19">
      <c r="A6948" t="s">
        <v>4</v>
      </c>
      <c r="B6948" s="4" t="s">
        <v>5</v>
      </c>
      <c r="C6948" s="4" t="s">
        <v>10</v>
      </c>
    </row>
    <row r="6949" spans="1:19">
      <c r="A6949" t="n">
        <v>65996</v>
      </c>
      <c r="B6949" s="43" t="n">
        <v>16</v>
      </c>
      <c r="C6949" s="7" t="n">
        <v>400</v>
      </c>
    </row>
    <row r="6950" spans="1:19">
      <c r="A6950" t="s">
        <v>4</v>
      </c>
      <c r="B6950" s="4" t="s">
        <v>5</v>
      </c>
      <c r="C6950" s="4" t="s">
        <v>13</v>
      </c>
      <c r="D6950" s="4" t="s">
        <v>10</v>
      </c>
      <c r="E6950" s="4" t="s">
        <v>27</v>
      </c>
      <c r="F6950" s="4" t="s">
        <v>10</v>
      </c>
      <c r="G6950" s="4" t="s">
        <v>9</v>
      </c>
      <c r="H6950" s="4" t="s">
        <v>9</v>
      </c>
      <c r="I6950" s="4" t="s">
        <v>10</v>
      </c>
      <c r="J6950" s="4" t="s">
        <v>10</v>
      </c>
      <c r="K6950" s="4" t="s">
        <v>9</v>
      </c>
      <c r="L6950" s="4" t="s">
        <v>9</v>
      </c>
      <c r="M6950" s="4" t="s">
        <v>9</v>
      </c>
      <c r="N6950" s="4" t="s">
        <v>9</v>
      </c>
      <c r="O6950" s="4" t="s">
        <v>6</v>
      </c>
    </row>
    <row r="6951" spans="1:19">
      <c r="A6951" t="n">
        <v>65999</v>
      </c>
      <c r="B6951" s="17" t="n">
        <v>50</v>
      </c>
      <c r="C6951" s="7" t="n">
        <v>0</v>
      </c>
      <c r="D6951" s="7" t="n">
        <v>2010</v>
      </c>
      <c r="E6951" s="7" t="n">
        <v>0.800000011920929</v>
      </c>
      <c r="F6951" s="7" t="n">
        <v>0</v>
      </c>
      <c r="G6951" s="7" t="n">
        <v>0</v>
      </c>
      <c r="H6951" s="7" t="n">
        <v>-1069547520</v>
      </c>
      <c r="I6951" s="7" t="n">
        <v>0</v>
      </c>
      <c r="J6951" s="7" t="n">
        <v>65533</v>
      </c>
      <c r="K6951" s="7" t="n">
        <v>0</v>
      </c>
      <c r="L6951" s="7" t="n">
        <v>0</v>
      </c>
      <c r="M6951" s="7" t="n">
        <v>0</v>
      </c>
      <c r="N6951" s="7" t="n">
        <v>0</v>
      </c>
      <c r="O6951" s="7" t="s">
        <v>21</v>
      </c>
    </row>
    <row r="6952" spans="1:19">
      <c r="A6952" t="s">
        <v>4</v>
      </c>
      <c r="B6952" s="4" t="s">
        <v>5</v>
      </c>
      <c r="C6952" s="4" t="s">
        <v>13</v>
      </c>
      <c r="D6952" s="4" t="s">
        <v>10</v>
      </c>
      <c r="E6952" s="4" t="s">
        <v>10</v>
      </c>
      <c r="F6952" s="4" t="s">
        <v>10</v>
      </c>
      <c r="G6952" s="4" t="s">
        <v>10</v>
      </c>
      <c r="H6952" s="4" t="s">
        <v>10</v>
      </c>
      <c r="I6952" s="4" t="s">
        <v>6</v>
      </c>
      <c r="J6952" s="4" t="s">
        <v>27</v>
      </c>
      <c r="K6952" s="4" t="s">
        <v>27</v>
      </c>
      <c r="L6952" s="4" t="s">
        <v>27</v>
      </c>
      <c r="M6952" s="4" t="s">
        <v>9</v>
      </c>
      <c r="N6952" s="4" t="s">
        <v>9</v>
      </c>
      <c r="O6952" s="4" t="s">
        <v>27</v>
      </c>
      <c r="P6952" s="4" t="s">
        <v>27</v>
      </c>
      <c r="Q6952" s="4" t="s">
        <v>27</v>
      </c>
      <c r="R6952" s="4" t="s">
        <v>27</v>
      </c>
      <c r="S6952" s="4" t="s">
        <v>13</v>
      </c>
    </row>
    <row r="6953" spans="1:19">
      <c r="A6953" t="n">
        <v>66038</v>
      </c>
      <c r="B6953" s="29" t="n">
        <v>39</v>
      </c>
      <c r="C6953" s="7" t="n">
        <v>12</v>
      </c>
      <c r="D6953" s="7" t="n">
        <v>65533</v>
      </c>
      <c r="E6953" s="7" t="n">
        <v>207</v>
      </c>
      <c r="F6953" s="7" t="n">
        <v>0</v>
      </c>
      <c r="G6953" s="7" t="n">
        <v>65533</v>
      </c>
      <c r="H6953" s="7" t="n">
        <v>0</v>
      </c>
      <c r="I6953" s="7" t="s">
        <v>21</v>
      </c>
      <c r="J6953" s="7" t="n">
        <v>-44.1199989318848</v>
      </c>
      <c r="K6953" s="7" t="n">
        <v>-0.939999997615814</v>
      </c>
      <c r="L6953" s="7" t="n">
        <v>-19.2099990844727</v>
      </c>
      <c r="M6953" s="7" t="n">
        <v>0</v>
      </c>
      <c r="N6953" s="7" t="n">
        <v>1127481344</v>
      </c>
      <c r="O6953" s="7" t="n">
        <v>0</v>
      </c>
      <c r="P6953" s="7" t="n">
        <v>2</v>
      </c>
      <c r="Q6953" s="7" t="n">
        <v>2</v>
      </c>
      <c r="R6953" s="7" t="n">
        <v>2</v>
      </c>
      <c r="S6953" s="7" t="n">
        <v>2</v>
      </c>
    </row>
    <row r="6954" spans="1:19">
      <c r="A6954" t="s">
        <v>4</v>
      </c>
      <c r="B6954" s="4" t="s">
        <v>5</v>
      </c>
      <c r="C6954" s="4" t="s">
        <v>10</v>
      </c>
    </row>
    <row r="6955" spans="1:19">
      <c r="A6955" t="n">
        <v>66088</v>
      </c>
      <c r="B6955" s="43" t="n">
        <v>16</v>
      </c>
      <c r="C6955" s="7" t="n">
        <v>400</v>
      </c>
    </row>
    <row r="6956" spans="1:19">
      <c r="A6956" t="s">
        <v>4</v>
      </c>
      <c r="B6956" s="4" t="s">
        <v>5</v>
      </c>
      <c r="C6956" s="4" t="s">
        <v>13</v>
      </c>
      <c r="D6956" s="4" t="s">
        <v>10</v>
      </c>
      <c r="E6956" s="4" t="s">
        <v>27</v>
      </c>
      <c r="F6956" s="4" t="s">
        <v>10</v>
      </c>
      <c r="G6956" s="4" t="s">
        <v>9</v>
      </c>
      <c r="H6956" s="4" t="s">
        <v>9</v>
      </c>
      <c r="I6956" s="4" t="s">
        <v>10</v>
      </c>
      <c r="J6956" s="4" t="s">
        <v>10</v>
      </c>
      <c r="K6956" s="4" t="s">
        <v>9</v>
      </c>
      <c r="L6956" s="4" t="s">
        <v>9</v>
      </c>
      <c r="M6956" s="4" t="s">
        <v>9</v>
      </c>
      <c r="N6956" s="4" t="s">
        <v>9</v>
      </c>
      <c r="O6956" s="4" t="s">
        <v>6</v>
      </c>
    </row>
    <row r="6957" spans="1:19">
      <c r="A6957" t="n">
        <v>66091</v>
      </c>
      <c r="B6957" s="17" t="n">
        <v>50</v>
      </c>
      <c r="C6957" s="7" t="n">
        <v>0</v>
      </c>
      <c r="D6957" s="7" t="n">
        <v>2010</v>
      </c>
      <c r="E6957" s="7" t="n">
        <v>0.800000011920929</v>
      </c>
      <c r="F6957" s="7" t="n">
        <v>0</v>
      </c>
      <c r="G6957" s="7" t="n">
        <v>0</v>
      </c>
      <c r="H6957" s="7" t="n">
        <v>-1069547520</v>
      </c>
      <c r="I6957" s="7" t="n">
        <v>0</v>
      </c>
      <c r="J6957" s="7" t="n">
        <v>65533</v>
      </c>
      <c r="K6957" s="7" t="n">
        <v>0</v>
      </c>
      <c r="L6957" s="7" t="n">
        <v>0</v>
      </c>
      <c r="M6957" s="7" t="n">
        <v>0</v>
      </c>
      <c r="N6957" s="7" t="n">
        <v>0</v>
      </c>
      <c r="O6957" s="7" t="s">
        <v>21</v>
      </c>
    </row>
    <row r="6958" spans="1:19">
      <c r="A6958" t="s">
        <v>4</v>
      </c>
      <c r="B6958" s="4" t="s">
        <v>5</v>
      </c>
      <c r="C6958" s="4" t="s">
        <v>13</v>
      </c>
      <c r="D6958" s="4" t="s">
        <v>10</v>
      </c>
      <c r="E6958" s="4" t="s">
        <v>10</v>
      </c>
      <c r="F6958" s="4" t="s">
        <v>10</v>
      </c>
      <c r="G6958" s="4" t="s">
        <v>10</v>
      </c>
      <c r="H6958" s="4" t="s">
        <v>10</v>
      </c>
      <c r="I6958" s="4" t="s">
        <v>6</v>
      </c>
      <c r="J6958" s="4" t="s">
        <v>27</v>
      </c>
      <c r="K6958" s="4" t="s">
        <v>27</v>
      </c>
      <c r="L6958" s="4" t="s">
        <v>27</v>
      </c>
      <c r="M6958" s="4" t="s">
        <v>9</v>
      </c>
      <c r="N6958" s="4" t="s">
        <v>9</v>
      </c>
      <c r="O6958" s="4" t="s">
        <v>27</v>
      </c>
      <c r="P6958" s="4" t="s">
        <v>27</v>
      </c>
      <c r="Q6958" s="4" t="s">
        <v>27</v>
      </c>
      <c r="R6958" s="4" t="s">
        <v>27</v>
      </c>
      <c r="S6958" s="4" t="s">
        <v>13</v>
      </c>
    </row>
    <row r="6959" spans="1:19">
      <c r="A6959" t="n">
        <v>66130</v>
      </c>
      <c r="B6959" s="29" t="n">
        <v>39</v>
      </c>
      <c r="C6959" s="7" t="n">
        <v>12</v>
      </c>
      <c r="D6959" s="7" t="n">
        <v>65533</v>
      </c>
      <c r="E6959" s="7" t="n">
        <v>205</v>
      </c>
      <c r="F6959" s="7" t="n">
        <v>0</v>
      </c>
      <c r="G6959" s="7" t="n">
        <v>65533</v>
      </c>
      <c r="H6959" s="7" t="n">
        <v>0</v>
      </c>
      <c r="I6959" s="7" t="s">
        <v>21</v>
      </c>
      <c r="J6959" s="7" t="n">
        <v>-27.4200000762939</v>
      </c>
      <c r="K6959" s="7" t="n">
        <v>-1.61000001430511</v>
      </c>
      <c r="L6959" s="7" t="n">
        <v>-54.4599990844727</v>
      </c>
      <c r="M6959" s="7" t="n">
        <v>0</v>
      </c>
      <c r="N6959" s="7" t="n">
        <v>1127481344</v>
      </c>
      <c r="O6959" s="7" t="n">
        <v>0</v>
      </c>
      <c r="P6959" s="7" t="n">
        <v>2</v>
      </c>
      <c r="Q6959" s="7" t="n">
        <v>2</v>
      </c>
      <c r="R6959" s="7" t="n">
        <v>2</v>
      </c>
      <c r="S6959" s="7" t="n">
        <v>2</v>
      </c>
    </row>
    <row r="6960" spans="1:19">
      <c r="A6960" t="s">
        <v>4</v>
      </c>
      <c r="B6960" s="4" t="s">
        <v>5</v>
      </c>
      <c r="C6960" s="4" t="s">
        <v>10</v>
      </c>
    </row>
    <row r="6961" spans="1:19">
      <c r="A6961" t="n">
        <v>66180</v>
      </c>
      <c r="B6961" s="43" t="n">
        <v>16</v>
      </c>
      <c r="C6961" s="7" t="n">
        <v>400</v>
      </c>
    </row>
    <row r="6962" spans="1:19">
      <c r="A6962" t="s">
        <v>4</v>
      </c>
      <c r="B6962" s="4" t="s">
        <v>5</v>
      </c>
      <c r="C6962" s="4" t="s">
        <v>13</v>
      </c>
      <c r="D6962" s="4" t="s">
        <v>10</v>
      </c>
      <c r="E6962" s="4" t="s">
        <v>27</v>
      </c>
      <c r="F6962" s="4" t="s">
        <v>10</v>
      </c>
      <c r="G6962" s="4" t="s">
        <v>9</v>
      </c>
      <c r="H6962" s="4" t="s">
        <v>9</v>
      </c>
      <c r="I6962" s="4" t="s">
        <v>10</v>
      </c>
      <c r="J6962" s="4" t="s">
        <v>10</v>
      </c>
      <c r="K6962" s="4" t="s">
        <v>9</v>
      </c>
      <c r="L6962" s="4" t="s">
        <v>9</v>
      </c>
      <c r="M6962" s="4" t="s">
        <v>9</v>
      </c>
      <c r="N6962" s="4" t="s">
        <v>9</v>
      </c>
      <c r="O6962" s="4" t="s">
        <v>6</v>
      </c>
    </row>
    <row r="6963" spans="1:19">
      <c r="A6963" t="n">
        <v>66183</v>
      </c>
      <c r="B6963" s="17" t="n">
        <v>50</v>
      </c>
      <c r="C6963" s="7" t="n">
        <v>0</v>
      </c>
      <c r="D6963" s="7" t="n">
        <v>2010</v>
      </c>
      <c r="E6963" s="7" t="n">
        <v>0.800000011920929</v>
      </c>
      <c r="F6963" s="7" t="n">
        <v>0</v>
      </c>
      <c r="G6963" s="7" t="n">
        <v>0</v>
      </c>
      <c r="H6963" s="7" t="n">
        <v>-1069547520</v>
      </c>
      <c r="I6963" s="7" t="n">
        <v>0</v>
      </c>
      <c r="J6963" s="7" t="n">
        <v>65533</v>
      </c>
      <c r="K6963" s="7" t="n">
        <v>0</v>
      </c>
      <c r="L6963" s="7" t="n">
        <v>0</v>
      </c>
      <c r="M6963" s="7" t="n">
        <v>0</v>
      </c>
      <c r="N6963" s="7" t="n">
        <v>0</v>
      </c>
      <c r="O6963" s="7" t="s">
        <v>21</v>
      </c>
    </row>
    <row r="6964" spans="1:19">
      <c r="A6964" t="s">
        <v>4</v>
      </c>
      <c r="B6964" s="4" t="s">
        <v>5</v>
      </c>
      <c r="C6964" s="4" t="s">
        <v>13</v>
      </c>
      <c r="D6964" s="4" t="s">
        <v>10</v>
      </c>
      <c r="E6964" s="4" t="s">
        <v>10</v>
      </c>
      <c r="F6964" s="4" t="s">
        <v>10</v>
      </c>
      <c r="G6964" s="4" t="s">
        <v>10</v>
      </c>
      <c r="H6964" s="4" t="s">
        <v>10</v>
      </c>
      <c r="I6964" s="4" t="s">
        <v>6</v>
      </c>
      <c r="J6964" s="4" t="s">
        <v>27</v>
      </c>
      <c r="K6964" s="4" t="s">
        <v>27</v>
      </c>
      <c r="L6964" s="4" t="s">
        <v>27</v>
      </c>
      <c r="M6964" s="4" t="s">
        <v>9</v>
      </c>
      <c r="N6964" s="4" t="s">
        <v>9</v>
      </c>
      <c r="O6964" s="4" t="s">
        <v>27</v>
      </c>
      <c r="P6964" s="4" t="s">
        <v>27</v>
      </c>
      <c r="Q6964" s="4" t="s">
        <v>27</v>
      </c>
      <c r="R6964" s="4" t="s">
        <v>27</v>
      </c>
      <c r="S6964" s="4" t="s">
        <v>13</v>
      </c>
    </row>
    <row r="6965" spans="1:19">
      <c r="A6965" t="n">
        <v>66222</v>
      </c>
      <c r="B6965" s="29" t="n">
        <v>39</v>
      </c>
      <c r="C6965" s="7" t="n">
        <v>12</v>
      </c>
      <c r="D6965" s="7" t="n">
        <v>65533</v>
      </c>
      <c r="E6965" s="7" t="n">
        <v>205</v>
      </c>
      <c r="F6965" s="7" t="n">
        <v>0</v>
      </c>
      <c r="G6965" s="7" t="n">
        <v>65533</v>
      </c>
      <c r="H6965" s="7" t="n">
        <v>0</v>
      </c>
      <c r="I6965" s="7" t="s">
        <v>21</v>
      </c>
      <c r="J6965" s="7" t="n">
        <v>-27.4200000762939</v>
      </c>
      <c r="K6965" s="7" t="n">
        <v>-1.61000001430511</v>
      </c>
      <c r="L6965" s="7" t="n">
        <v>-44.4599990844727</v>
      </c>
      <c r="M6965" s="7" t="n">
        <v>0</v>
      </c>
      <c r="N6965" s="7" t="n">
        <v>1127481344</v>
      </c>
      <c r="O6965" s="7" t="n">
        <v>0</v>
      </c>
      <c r="P6965" s="7" t="n">
        <v>2</v>
      </c>
      <c r="Q6965" s="7" t="n">
        <v>2</v>
      </c>
      <c r="R6965" s="7" t="n">
        <v>2</v>
      </c>
      <c r="S6965" s="7" t="n">
        <v>2</v>
      </c>
    </row>
    <row r="6966" spans="1:19">
      <c r="A6966" t="s">
        <v>4</v>
      </c>
      <c r="B6966" s="4" t="s">
        <v>5</v>
      </c>
      <c r="C6966" s="4" t="s">
        <v>10</v>
      </c>
    </row>
    <row r="6967" spans="1:19">
      <c r="A6967" t="n">
        <v>66272</v>
      </c>
      <c r="B6967" s="43" t="n">
        <v>16</v>
      </c>
      <c r="C6967" s="7" t="n">
        <v>500</v>
      </c>
    </row>
    <row r="6968" spans="1:19">
      <c r="A6968" t="s">
        <v>4</v>
      </c>
      <c r="B6968" s="4" t="s">
        <v>5</v>
      </c>
      <c r="C6968" s="4" t="s">
        <v>13</v>
      </c>
      <c r="D6968" s="4" t="s">
        <v>10</v>
      </c>
      <c r="E6968" s="4" t="s">
        <v>27</v>
      </c>
      <c r="F6968" s="4" t="s">
        <v>10</v>
      </c>
      <c r="G6968" s="4" t="s">
        <v>9</v>
      </c>
      <c r="H6968" s="4" t="s">
        <v>9</v>
      </c>
      <c r="I6968" s="4" t="s">
        <v>10</v>
      </c>
      <c r="J6968" s="4" t="s">
        <v>10</v>
      </c>
      <c r="K6968" s="4" t="s">
        <v>9</v>
      </c>
      <c r="L6968" s="4" t="s">
        <v>9</v>
      </c>
      <c r="M6968" s="4" t="s">
        <v>9</v>
      </c>
      <c r="N6968" s="4" t="s">
        <v>9</v>
      </c>
      <c r="O6968" s="4" t="s">
        <v>6</v>
      </c>
    </row>
    <row r="6969" spans="1:19">
      <c r="A6969" t="n">
        <v>66275</v>
      </c>
      <c r="B6969" s="17" t="n">
        <v>50</v>
      </c>
      <c r="C6969" s="7" t="n">
        <v>0</v>
      </c>
      <c r="D6969" s="7" t="n">
        <v>2010</v>
      </c>
      <c r="E6969" s="7" t="n">
        <v>0.800000011920929</v>
      </c>
      <c r="F6969" s="7" t="n">
        <v>0</v>
      </c>
      <c r="G6969" s="7" t="n">
        <v>0</v>
      </c>
      <c r="H6969" s="7" t="n">
        <v>-1069547520</v>
      </c>
      <c r="I6969" s="7" t="n">
        <v>0</v>
      </c>
      <c r="J6969" s="7" t="n">
        <v>65533</v>
      </c>
      <c r="K6969" s="7" t="n">
        <v>0</v>
      </c>
      <c r="L6969" s="7" t="n">
        <v>0</v>
      </c>
      <c r="M6969" s="7" t="n">
        <v>0</v>
      </c>
      <c r="N6969" s="7" t="n">
        <v>0</v>
      </c>
      <c r="O6969" s="7" t="s">
        <v>21</v>
      </c>
    </row>
    <row r="6970" spans="1:19">
      <c r="A6970" t="s">
        <v>4</v>
      </c>
      <c r="B6970" s="4" t="s">
        <v>5</v>
      </c>
      <c r="C6970" s="4" t="s">
        <v>26</v>
      </c>
    </row>
    <row r="6971" spans="1:19">
      <c r="A6971" t="n">
        <v>66314</v>
      </c>
      <c r="B6971" s="16" t="n">
        <v>3</v>
      </c>
      <c r="C6971" s="14" t="n">
        <f t="normal" ca="1">A6913</f>
        <v>0</v>
      </c>
    </row>
    <row r="6972" spans="1:19">
      <c r="A6972" t="s">
        <v>4</v>
      </c>
      <c r="B6972" s="4" t="s">
        <v>5</v>
      </c>
    </row>
    <row r="6973" spans="1:19">
      <c r="A6973" t="n">
        <v>66319</v>
      </c>
      <c r="B6973" s="5" t="n">
        <v>1</v>
      </c>
    </row>
    <row r="6974" spans="1:19" s="3" customFormat="1" customHeight="0">
      <c r="A6974" s="3" t="s">
        <v>2</v>
      </c>
      <c r="B6974" s="3" t="s">
        <v>604</v>
      </c>
    </row>
    <row r="6975" spans="1:19">
      <c r="A6975" t="s">
        <v>4</v>
      </c>
      <c r="B6975" s="4" t="s">
        <v>5</v>
      </c>
      <c r="C6975" s="4" t="s">
        <v>13</v>
      </c>
      <c r="D6975" s="4" t="s">
        <v>10</v>
      </c>
      <c r="E6975" s="4" t="s">
        <v>13</v>
      </c>
      <c r="F6975" s="4" t="s">
        <v>13</v>
      </c>
      <c r="G6975" s="4" t="s">
        <v>26</v>
      </c>
    </row>
    <row r="6976" spans="1:19">
      <c r="A6976" t="n">
        <v>66320</v>
      </c>
      <c r="B6976" s="13" t="n">
        <v>5</v>
      </c>
      <c r="C6976" s="7" t="n">
        <v>30</v>
      </c>
      <c r="D6976" s="7" t="n">
        <v>8</v>
      </c>
      <c r="E6976" s="7" t="n">
        <v>8</v>
      </c>
      <c r="F6976" s="7" t="n">
        <v>1</v>
      </c>
      <c r="G6976" s="14" t="n">
        <f t="normal" ca="1">A7020</f>
        <v>0</v>
      </c>
    </row>
    <row r="6977" spans="1:19">
      <c r="A6977" t="s">
        <v>4</v>
      </c>
      <c r="B6977" s="4" t="s">
        <v>5</v>
      </c>
      <c r="C6977" s="4" t="s">
        <v>10</v>
      </c>
    </row>
    <row r="6978" spans="1:19">
      <c r="A6978" t="n">
        <v>66330</v>
      </c>
      <c r="B6978" s="43" t="n">
        <v>16</v>
      </c>
      <c r="C6978" s="7" t="n">
        <v>200</v>
      </c>
    </row>
    <row r="6979" spans="1:19">
      <c r="A6979" t="s">
        <v>4</v>
      </c>
      <c r="B6979" s="4" t="s">
        <v>5</v>
      </c>
      <c r="C6979" s="4" t="s">
        <v>10</v>
      </c>
    </row>
    <row r="6980" spans="1:19">
      <c r="A6980" t="n">
        <v>66333</v>
      </c>
      <c r="B6980" s="43" t="n">
        <v>16</v>
      </c>
      <c r="C6980" s="7" t="n">
        <v>500</v>
      </c>
    </row>
    <row r="6981" spans="1:19">
      <c r="A6981" t="s">
        <v>4</v>
      </c>
      <c r="B6981" s="4" t="s">
        <v>5</v>
      </c>
      <c r="C6981" s="4" t="s">
        <v>13</v>
      </c>
      <c r="D6981" s="4" t="s">
        <v>10</v>
      </c>
      <c r="E6981" s="4" t="s">
        <v>10</v>
      </c>
      <c r="F6981" s="4" t="s">
        <v>10</v>
      </c>
      <c r="G6981" s="4" t="s">
        <v>10</v>
      </c>
      <c r="H6981" s="4" t="s">
        <v>10</v>
      </c>
      <c r="I6981" s="4" t="s">
        <v>6</v>
      </c>
      <c r="J6981" s="4" t="s">
        <v>27</v>
      </c>
      <c r="K6981" s="4" t="s">
        <v>27</v>
      </c>
      <c r="L6981" s="4" t="s">
        <v>27</v>
      </c>
      <c r="M6981" s="4" t="s">
        <v>9</v>
      </c>
      <c r="N6981" s="4" t="s">
        <v>9</v>
      </c>
      <c r="O6981" s="4" t="s">
        <v>27</v>
      </c>
      <c r="P6981" s="4" t="s">
        <v>27</v>
      </c>
      <c r="Q6981" s="4" t="s">
        <v>27</v>
      </c>
      <c r="R6981" s="4" t="s">
        <v>27</v>
      </c>
      <c r="S6981" s="4" t="s">
        <v>13</v>
      </c>
    </row>
    <row r="6982" spans="1:19">
      <c r="A6982" t="n">
        <v>66336</v>
      </c>
      <c r="B6982" s="29" t="n">
        <v>39</v>
      </c>
      <c r="C6982" s="7" t="n">
        <v>12</v>
      </c>
      <c r="D6982" s="7" t="n">
        <v>65533</v>
      </c>
      <c r="E6982" s="7" t="n">
        <v>207</v>
      </c>
      <c r="F6982" s="7" t="n">
        <v>0</v>
      </c>
      <c r="G6982" s="7" t="n">
        <v>65533</v>
      </c>
      <c r="H6982" s="7" t="n">
        <v>0</v>
      </c>
      <c r="I6982" s="7" t="s">
        <v>21</v>
      </c>
      <c r="J6982" s="7" t="n">
        <v>-20.8700008392334</v>
      </c>
      <c r="K6982" s="7" t="n">
        <v>-1.35000002384186</v>
      </c>
      <c r="L6982" s="7" t="n">
        <v>-33.1500015258789</v>
      </c>
      <c r="M6982" s="7" t="n">
        <v>0</v>
      </c>
      <c r="N6982" s="7" t="n">
        <v>1127481344</v>
      </c>
      <c r="O6982" s="7" t="n">
        <v>0</v>
      </c>
      <c r="P6982" s="7" t="n">
        <v>2</v>
      </c>
      <c r="Q6982" s="7" t="n">
        <v>2</v>
      </c>
      <c r="R6982" s="7" t="n">
        <v>2</v>
      </c>
      <c r="S6982" s="7" t="n">
        <v>2</v>
      </c>
    </row>
    <row r="6983" spans="1:19">
      <c r="A6983" t="s">
        <v>4</v>
      </c>
      <c r="B6983" s="4" t="s">
        <v>5</v>
      </c>
      <c r="C6983" s="4" t="s">
        <v>10</v>
      </c>
    </row>
    <row r="6984" spans="1:19">
      <c r="A6984" t="n">
        <v>66386</v>
      </c>
      <c r="B6984" s="43" t="n">
        <v>16</v>
      </c>
      <c r="C6984" s="7" t="n">
        <v>400</v>
      </c>
    </row>
    <row r="6985" spans="1:19">
      <c r="A6985" t="s">
        <v>4</v>
      </c>
      <c r="B6985" s="4" t="s">
        <v>5</v>
      </c>
      <c r="C6985" s="4" t="s">
        <v>13</v>
      </c>
      <c r="D6985" s="4" t="s">
        <v>10</v>
      </c>
      <c r="E6985" s="4" t="s">
        <v>10</v>
      </c>
      <c r="F6985" s="4" t="s">
        <v>10</v>
      </c>
      <c r="G6985" s="4" t="s">
        <v>10</v>
      </c>
      <c r="H6985" s="4" t="s">
        <v>10</v>
      </c>
      <c r="I6985" s="4" t="s">
        <v>6</v>
      </c>
      <c r="J6985" s="4" t="s">
        <v>27</v>
      </c>
      <c r="K6985" s="4" t="s">
        <v>27</v>
      </c>
      <c r="L6985" s="4" t="s">
        <v>27</v>
      </c>
      <c r="M6985" s="4" t="s">
        <v>9</v>
      </c>
      <c r="N6985" s="4" t="s">
        <v>9</v>
      </c>
      <c r="O6985" s="4" t="s">
        <v>27</v>
      </c>
      <c r="P6985" s="4" t="s">
        <v>27</v>
      </c>
      <c r="Q6985" s="4" t="s">
        <v>27</v>
      </c>
      <c r="R6985" s="4" t="s">
        <v>27</v>
      </c>
      <c r="S6985" s="4" t="s">
        <v>13</v>
      </c>
    </row>
    <row r="6986" spans="1:19">
      <c r="A6986" t="n">
        <v>66389</v>
      </c>
      <c r="B6986" s="29" t="n">
        <v>39</v>
      </c>
      <c r="C6986" s="7" t="n">
        <v>12</v>
      </c>
      <c r="D6986" s="7" t="n">
        <v>65533</v>
      </c>
      <c r="E6986" s="7" t="n">
        <v>207</v>
      </c>
      <c r="F6986" s="7" t="n">
        <v>0</v>
      </c>
      <c r="G6986" s="7" t="n">
        <v>65533</v>
      </c>
      <c r="H6986" s="7" t="n">
        <v>0</v>
      </c>
      <c r="I6986" s="7" t="s">
        <v>21</v>
      </c>
      <c r="J6986" s="7" t="n">
        <v>-10.8699998855591</v>
      </c>
      <c r="K6986" s="7" t="n">
        <v>-1.35000002384186</v>
      </c>
      <c r="L6986" s="7" t="n">
        <v>-33.1500015258789</v>
      </c>
      <c r="M6986" s="7" t="n">
        <v>0</v>
      </c>
      <c r="N6986" s="7" t="n">
        <v>1127481344</v>
      </c>
      <c r="O6986" s="7" t="n">
        <v>0</v>
      </c>
      <c r="P6986" s="7" t="n">
        <v>2</v>
      </c>
      <c r="Q6986" s="7" t="n">
        <v>2</v>
      </c>
      <c r="R6986" s="7" t="n">
        <v>2</v>
      </c>
      <c r="S6986" s="7" t="n">
        <v>2</v>
      </c>
    </row>
    <row r="6987" spans="1:19">
      <c r="A6987" t="s">
        <v>4</v>
      </c>
      <c r="B6987" s="4" t="s">
        <v>5</v>
      </c>
      <c r="C6987" s="4" t="s">
        <v>10</v>
      </c>
    </row>
    <row r="6988" spans="1:19">
      <c r="A6988" t="n">
        <v>66439</v>
      </c>
      <c r="B6988" s="43" t="n">
        <v>16</v>
      </c>
      <c r="C6988" s="7" t="n">
        <v>400</v>
      </c>
    </row>
    <row r="6989" spans="1:19">
      <c r="A6989" t="s">
        <v>4</v>
      </c>
      <c r="B6989" s="4" t="s">
        <v>5</v>
      </c>
      <c r="C6989" s="4" t="s">
        <v>13</v>
      </c>
      <c r="D6989" s="4" t="s">
        <v>10</v>
      </c>
      <c r="E6989" s="4" t="s">
        <v>10</v>
      </c>
      <c r="F6989" s="4" t="s">
        <v>10</v>
      </c>
      <c r="G6989" s="4" t="s">
        <v>10</v>
      </c>
      <c r="H6989" s="4" t="s">
        <v>10</v>
      </c>
      <c r="I6989" s="4" t="s">
        <v>6</v>
      </c>
      <c r="J6989" s="4" t="s">
        <v>27</v>
      </c>
      <c r="K6989" s="4" t="s">
        <v>27</v>
      </c>
      <c r="L6989" s="4" t="s">
        <v>27</v>
      </c>
      <c r="M6989" s="4" t="s">
        <v>9</v>
      </c>
      <c r="N6989" s="4" t="s">
        <v>9</v>
      </c>
      <c r="O6989" s="4" t="s">
        <v>27</v>
      </c>
      <c r="P6989" s="4" t="s">
        <v>27</v>
      </c>
      <c r="Q6989" s="4" t="s">
        <v>27</v>
      </c>
      <c r="R6989" s="4" t="s">
        <v>27</v>
      </c>
      <c r="S6989" s="4" t="s">
        <v>13</v>
      </c>
    </row>
    <row r="6990" spans="1:19">
      <c r="A6990" t="n">
        <v>66442</v>
      </c>
      <c r="B6990" s="29" t="n">
        <v>39</v>
      </c>
      <c r="C6990" s="7" t="n">
        <v>12</v>
      </c>
      <c r="D6990" s="7" t="n">
        <v>65533</v>
      </c>
      <c r="E6990" s="7" t="n">
        <v>205</v>
      </c>
      <c r="F6990" s="7" t="n">
        <v>0</v>
      </c>
      <c r="G6990" s="7" t="n">
        <v>65533</v>
      </c>
      <c r="H6990" s="7" t="n">
        <v>0</v>
      </c>
      <c r="I6990" s="7" t="s">
        <v>21</v>
      </c>
      <c r="J6990" s="7" t="n">
        <v>10.1599998474121</v>
      </c>
      <c r="K6990" s="7" t="n">
        <v>-2.36999988555908</v>
      </c>
      <c r="L6990" s="7" t="n">
        <v>-34.4599990844727</v>
      </c>
      <c r="M6990" s="7" t="n">
        <v>0</v>
      </c>
      <c r="N6990" s="7" t="n">
        <v>1127481344</v>
      </c>
      <c r="O6990" s="7" t="n">
        <v>0</v>
      </c>
      <c r="P6990" s="7" t="n">
        <v>2</v>
      </c>
      <c r="Q6990" s="7" t="n">
        <v>2</v>
      </c>
      <c r="R6990" s="7" t="n">
        <v>2</v>
      </c>
      <c r="S6990" s="7" t="n">
        <v>2</v>
      </c>
    </row>
    <row r="6991" spans="1:19">
      <c r="A6991" t="s">
        <v>4</v>
      </c>
      <c r="B6991" s="4" t="s">
        <v>5</v>
      </c>
      <c r="C6991" s="4" t="s">
        <v>10</v>
      </c>
    </row>
    <row r="6992" spans="1:19">
      <c r="A6992" t="n">
        <v>66492</v>
      </c>
      <c r="B6992" s="43" t="n">
        <v>16</v>
      </c>
      <c r="C6992" s="7" t="n">
        <v>400</v>
      </c>
    </row>
    <row r="6993" spans="1:19">
      <c r="A6993" t="s">
        <v>4</v>
      </c>
      <c r="B6993" s="4" t="s">
        <v>5</v>
      </c>
      <c r="C6993" s="4" t="s">
        <v>13</v>
      </c>
      <c r="D6993" s="4" t="s">
        <v>10</v>
      </c>
      <c r="E6993" s="4" t="s">
        <v>10</v>
      </c>
      <c r="F6993" s="4" t="s">
        <v>10</v>
      </c>
      <c r="G6993" s="4" t="s">
        <v>10</v>
      </c>
      <c r="H6993" s="4" t="s">
        <v>10</v>
      </c>
      <c r="I6993" s="4" t="s">
        <v>6</v>
      </c>
      <c r="J6993" s="4" t="s">
        <v>27</v>
      </c>
      <c r="K6993" s="4" t="s">
        <v>27</v>
      </c>
      <c r="L6993" s="4" t="s">
        <v>27</v>
      </c>
      <c r="M6993" s="4" t="s">
        <v>9</v>
      </c>
      <c r="N6993" s="4" t="s">
        <v>9</v>
      </c>
      <c r="O6993" s="4" t="s">
        <v>27</v>
      </c>
      <c r="P6993" s="4" t="s">
        <v>27</v>
      </c>
      <c r="Q6993" s="4" t="s">
        <v>27</v>
      </c>
      <c r="R6993" s="4" t="s">
        <v>27</v>
      </c>
      <c r="S6993" s="4" t="s">
        <v>13</v>
      </c>
    </row>
    <row r="6994" spans="1:19">
      <c r="A6994" t="n">
        <v>66495</v>
      </c>
      <c r="B6994" s="29" t="n">
        <v>39</v>
      </c>
      <c r="C6994" s="7" t="n">
        <v>12</v>
      </c>
      <c r="D6994" s="7" t="n">
        <v>65533</v>
      </c>
      <c r="E6994" s="7" t="n">
        <v>205</v>
      </c>
      <c r="F6994" s="7" t="n">
        <v>0</v>
      </c>
      <c r="G6994" s="7" t="n">
        <v>65533</v>
      </c>
      <c r="H6994" s="7" t="n">
        <v>0</v>
      </c>
      <c r="I6994" s="7" t="s">
        <v>21</v>
      </c>
      <c r="J6994" s="7" t="n">
        <v>0.159999996423721</v>
      </c>
      <c r="K6994" s="7" t="n">
        <v>-2.36999988555908</v>
      </c>
      <c r="L6994" s="7" t="n">
        <v>-34.4599990844727</v>
      </c>
      <c r="M6994" s="7" t="n">
        <v>0</v>
      </c>
      <c r="N6994" s="7" t="n">
        <v>1127481344</v>
      </c>
      <c r="O6994" s="7" t="n">
        <v>0</v>
      </c>
      <c r="P6994" s="7" t="n">
        <v>2</v>
      </c>
      <c r="Q6994" s="7" t="n">
        <v>2</v>
      </c>
      <c r="R6994" s="7" t="n">
        <v>2</v>
      </c>
      <c r="S6994" s="7" t="n">
        <v>2</v>
      </c>
    </row>
    <row r="6995" spans="1:19">
      <c r="A6995" t="s">
        <v>4</v>
      </c>
      <c r="B6995" s="4" t="s">
        <v>5</v>
      </c>
      <c r="C6995" s="4" t="s">
        <v>10</v>
      </c>
    </row>
    <row r="6996" spans="1:19">
      <c r="A6996" t="n">
        <v>66545</v>
      </c>
      <c r="B6996" s="43" t="n">
        <v>16</v>
      </c>
      <c r="C6996" s="7" t="n">
        <v>500</v>
      </c>
    </row>
    <row r="6997" spans="1:19">
      <c r="A6997" t="s">
        <v>4</v>
      </c>
      <c r="B6997" s="4" t="s">
        <v>5</v>
      </c>
      <c r="C6997" s="4" t="s">
        <v>10</v>
      </c>
    </row>
    <row r="6998" spans="1:19">
      <c r="A6998" t="n">
        <v>66548</v>
      </c>
      <c r="B6998" s="43" t="n">
        <v>16</v>
      </c>
      <c r="C6998" s="7" t="n">
        <v>200</v>
      </c>
    </row>
    <row r="6999" spans="1:19">
      <c r="A6999" t="s">
        <v>4</v>
      </c>
      <c r="B6999" s="4" t="s">
        <v>5</v>
      </c>
      <c r="C6999" s="4" t="s">
        <v>10</v>
      </c>
    </row>
    <row r="7000" spans="1:19">
      <c r="A7000" t="n">
        <v>66551</v>
      </c>
      <c r="B7000" s="43" t="n">
        <v>16</v>
      </c>
      <c r="C7000" s="7" t="n">
        <v>500</v>
      </c>
    </row>
    <row r="7001" spans="1:19">
      <c r="A7001" t="s">
        <v>4</v>
      </c>
      <c r="B7001" s="4" t="s">
        <v>5</v>
      </c>
      <c r="C7001" s="4" t="s">
        <v>13</v>
      </c>
      <c r="D7001" s="4" t="s">
        <v>10</v>
      </c>
      <c r="E7001" s="4" t="s">
        <v>10</v>
      </c>
      <c r="F7001" s="4" t="s">
        <v>10</v>
      </c>
      <c r="G7001" s="4" t="s">
        <v>10</v>
      </c>
      <c r="H7001" s="4" t="s">
        <v>10</v>
      </c>
      <c r="I7001" s="4" t="s">
        <v>6</v>
      </c>
      <c r="J7001" s="4" t="s">
        <v>27</v>
      </c>
      <c r="K7001" s="4" t="s">
        <v>27</v>
      </c>
      <c r="L7001" s="4" t="s">
        <v>27</v>
      </c>
      <c r="M7001" s="4" t="s">
        <v>9</v>
      </c>
      <c r="N7001" s="4" t="s">
        <v>9</v>
      </c>
      <c r="O7001" s="4" t="s">
        <v>27</v>
      </c>
      <c r="P7001" s="4" t="s">
        <v>27</v>
      </c>
      <c r="Q7001" s="4" t="s">
        <v>27</v>
      </c>
      <c r="R7001" s="4" t="s">
        <v>27</v>
      </c>
      <c r="S7001" s="4" t="s">
        <v>13</v>
      </c>
    </row>
    <row r="7002" spans="1:19">
      <c r="A7002" t="n">
        <v>66554</v>
      </c>
      <c r="B7002" s="29" t="n">
        <v>39</v>
      </c>
      <c r="C7002" s="7" t="n">
        <v>12</v>
      </c>
      <c r="D7002" s="7" t="n">
        <v>65533</v>
      </c>
      <c r="E7002" s="7" t="n">
        <v>207</v>
      </c>
      <c r="F7002" s="7" t="n">
        <v>0</v>
      </c>
      <c r="G7002" s="7" t="n">
        <v>65533</v>
      </c>
      <c r="H7002" s="7" t="n">
        <v>0</v>
      </c>
      <c r="I7002" s="7" t="s">
        <v>21</v>
      </c>
      <c r="J7002" s="7" t="n">
        <v>-15.8699998855591</v>
      </c>
      <c r="K7002" s="7" t="n">
        <v>-1.35000002384186</v>
      </c>
      <c r="L7002" s="7" t="n">
        <v>-38.1500015258789</v>
      </c>
      <c r="M7002" s="7" t="n">
        <v>0</v>
      </c>
      <c r="N7002" s="7" t="n">
        <v>1127481344</v>
      </c>
      <c r="O7002" s="7" t="n">
        <v>0</v>
      </c>
      <c r="P7002" s="7" t="n">
        <v>2</v>
      </c>
      <c r="Q7002" s="7" t="n">
        <v>2</v>
      </c>
      <c r="R7002" s="7" t="n">
        <v>2</v>
      </c>
      <c r="S7002" s="7" t="n">
        <v>2</v>
      </c>
    </row>
    <row r="7003" spans="1:19">
      <c r="A7003" t="s">
        <v>4</v>
      </c>
      <c r="B7003" s="4" t="s">
        <v>5</v>
      </c>
      <c r="C7003" s="4" t="s">
        <v>10</v>
      </c>
    </row>
    <row r="7004" spans="1:19">
      <c r="A7004" t="n">
        <v>66604</v>
      </c>
      <c r="B7004" s="43" t="n">
        <v>16</v>
      </c>
      <c r="C7004" s="7" t="n">
        <v>400</v>
      </c>
    </row>
    <row r="7005" spans="1:19">
      <c r="A7005" t="s">
        <v>4</v>
      </c>
      <c r="B7005" s="4" t="s">
        <v>5</v>
      </c>
      <c r="C7005" s="4" t="s">
        <v>13</v>
      </c>
      <c r="D7005" s="4" t="s">
        <v>10</v>
      </c>
      <c r="E7005" s="4" t="s">
        <v>10</v>
      </c>
      <c r="F7005" s="4" t="s">
        <v>10</v>
      </c>
      <c r="G7005" s="4" t="s">
        <v>10</v>
      </c>
      <c r="H7005" s="4" t="s">
        <v>10</v>
      </c>
      <c r="I7005" s="4" t="s">
        <v>6</v>
      </c>
      <c r="J7005" s="4" t="s">
        <v>27</v>
      </c>
      <c r="K7005" s="4" t="s">
        <v>27</v>
      </c>
      <c r="L7005" s="4" t="s">
        <v>27</v>
      </c>
      <c r="M7005" s="4" t="s">
        <v>9</v>
      </c>
      <c r="N7005" s="4" t="s">
        <v>9</v>
      </c>
      <c r="O7005" s="4" t="s">
        <v>27</v>
      </c>
      <c r="P7005" s="4" t="s">
        <v>27</v>
      </c>
      <c r="Q7005" s="4" t="s">
        <v>27</v>
      </c>
      <c r="R7005" s="4" t="s">
        <v>27</v>
      </c>
      <c r="S7005" s="4" t="s">
        <v>13</v>
      </c>
    </row>
    <row r="7006" spans="1:19">
      <c r="A7006" t="n">
        <v>66607</v>
      </c>
      <c r="B7006" s="29" t="n">
        <v>39</v>
      </c>
      <c r="C7006" s="7" t="n">
        <v>12</v>
      </c>
      <c r="D7006" s="7" t="n">
        <v>65533</v>
      </c>
      <c r="E7006" s="7" t="n">
        <v>207</v>
      </c>
      <c r="F7006" s="7" t="n">
        <v>0</v>
      </c>
      <c r="G7006" s="7" t="n">
        <v>65533</v>
      </c>
      <c r="H7006" s="7" t="n">
        <v>0</v>
      </c>
      <c r="I7006" s="7" t="s">
        <v>21</v>
      </c>
      <c r="J7006" s="7" t="n">
        <v>-15.8699998855591</v>
      </c>
      <c r="K7006" s="7" t="n">
        <v>-1.35000002384186</v>
      </c>
      <c r="L7006" s="7" t="n">
        <v>-28.1499996185303</v>
      </c>
      <c r="M7006" s="7" t="n">
        <v>0</v>
      </c>
      <c r="N7006" s="7" t="n">
        <v>1127481344</v>
      </c>
      <c r="O7006" s="7" t="n">
        <v>0</v>
      </c>
      <c r="P7006" s="7" t="n">
        <v>2</v>
      </c>
      <c r="Q7006" s="7" t="n">
        <v>2</v>
      </c>
      <c r="R7006" s="7" t="n">
        <v>2</v>
      </c>
      <c r="S7006" s="7" t="n">
        <v>2</v>
      </c>
    </row>
    <row r="7007" spans="1:19">
      <c r="A7007" t="s">
        <v>4</v>
      </c>
      <c r="B7007" s="4" t="s">
        <v>5</v>
      </c>
      <c r="C7007" s="4" t="s">
        <v>10</v>
      </c>
    </row>
    <row r="7008" spans="1:19">
      <c r="A7008" t="n">
        <v>66657</v>
      </c>
      <c r="B7008" s="43" t="n">
        <v>16</v>
      </c>
      <c r="C7008" s="7" t="n">
        <v>400</v>
      </c>
    </row>
    <row r="7009" spans="1:19">
      <c r="A7009" t="s">
        <v>4</v>
      </c>
      <c r="B7009" s="4" t="s">
        <v>5</v>
      </c>
      <c r="C7009" s="4" t="s">
        <v>13</v>
      </c>
      <c r="D7009" s="4" t="s">
        <v>10</v>
      </c>
      <c r="E7009" s="4" t="s">
        <v>10</v>
      </c>
      <c r="F7009" s="4" t="s">
        <v>10</v>
      </c>
      <c r="G7009" s="4" t="s">
        <v>10</v>
      </c>
      <c r="H7009" s="4" t="s">
        <v>10</v>
      </c>
      <c r="I7009" s="4" t="s">
        <v>6</v>
      </c>
      <c r="J7009" s="4" t="s">
        <v>27</v>
      </c>
      <c r="K7009" s="4" t="s">
        <v>27</v>
      </c>
      <c r="L7009" s="4" t="s">
        <v>27</v>
      </c>
      <c r="M7009" s="4" t="s">
        <v>9</v>
      </c>
      <c r="N7009" s="4" t="s">
        <v>9</v>
      </c>
      <c r="O7009" s="4" t="s">
        <v>27</v>
      </c>
      <c r="P7009" s="4" t="s">
        <v>27</v>
      </c>
      <c r="Q7009" s="4" t="s">
        <v>27</v>
      </c>
      <c r="R7009" s="4" t="s">
        <v>27</v>
      </c>
      <c r="S7009" s="4" t="s">
        <v>13</v>
      </c>
    </row>
    <row r="7010" spans="1:19">
      <c r="A7010" t="n">
        <v>66660</v>
      </c>
      <c r="B7010" s="29" t="n">
        <v>39</v>
      </c>
      <c r="C7010" s="7" t="n">
        <v>12</v>
      </c>
      <c r="D7010" s="7" t="n">
        <v>65533</v>
      </c>
      <c r="E7010" s="7" t="n">
        <v>205</v>
      </c>
      <c r="F7010" s="7" t="n">
        <v>0</v>
      </c>
      <c r="G7010" s="7" t="n">
        <v>65533</v>
      </c>
      <c r="H7010" s="7" t="n">
        <v>0</v>
      </c>
      <c r="I7010" s="7" t="s">
        <v>21</v>
      </c>
      <c r="J7010" s="7" t="n">
        <v>5.15999984741211</v>
      </c>
      <c r="K7010" s="7" t="n">
        <v>-2.36999988555908</v>
      </c>
      <c r="L7010" s="7" t="n">
        <v>-39.4599990844727</v>
      </c>
      <c r="M7010" s="7" t="n">
        <v>0</v>
      </c>
      <c r="N7010" s="7" t="n">
        <v>1127481344</v>
      </c>
      <c r="O7010" s="7" t="n">
        <v>0</v>
      </c>
      <c r="P7010" s="7" t="n">
        <v>2</v>
      </c>
      <c r="Q7010" s="7" t="n">
        <v>2</v>
      </c>
      <c r="R7010" s="7" t="n">
        <v>2</v>
      </c>
      <c r="S7010" s="7" t="n">
        <v>2</v>
      </c>
    </row>
    <row r="7011" spans="1:19">
      <c r="A7011" t="s">
        <v>4</v>
      </c>
      <c r="B7011" s="4" t="s">
        <v>5</v>
      </c>
      <c r="C7011" s="4" t="s">
        <v>10</v>
      </c>
    </row>
    <row r="7012" spans="1:19">
      <c r="A7012" t="n">
        <v>66710</v>
      </c>
      <c r="B7012" s="43" t="n">
        <v>16</v>
      </c>
      <c r="C7012" s="7" t="n">
        <v>400</v>
      </c>
    </row>
    <row r="7013" spans="1:19">
      <c r="A7013" t="s">
        <v>4</v>
      </c>
      <c r="B7013" s="4" t="s">
        <v>5</v>
      </c>
      <c r="C7013" s="4" t="s">
        <v>13</v>
      </c>
      <c r="D7013" s="4" t="s">
        <v>10</v>
      </c>
      <c r="E7013" s="4" t="s">
        <v>10</v>
      </c>
      <c r="F7013" s="4" t="s">
        <v>10</v>
      </c>
      <c r="G7013" s="4" t="s">
        <v>10</v>
      </c>
      <c r="H7013" s="4" t="s">
        <v>10</v>
      </c>
      <c r="I7013" s="4" t="s">
        <v>6</v>
      </c>
      <c r="J7013" s="4" t="s">
        <v>27</v>
      </c>
      <c r="K7013" s="4" t="s">
        <v>27</v>
      </c>
      <c r="L7013" s="4" t="s">
        <v>27</v>
      </c>
      <c r="M7013" s="4" t="s">
        <v>9</v>
      </c>
      <c r="N7013" s="4" t="s">
        <v>9</v>
      </c>
      <c r="O7013" s="4" t="s">
        <v>27</v>
      </c>
      <c r="P7013" s="4" t="s">
        <v>27</v>
      </c>
      <c r="Q7013" s="4" t="s">
        <v>27</v>
      </c>
      <c r="R7013" s="4" t="s">
        <v>27</v>
      </c>
      <c r="S7013" s="4" t="s">
        <v>13</v>
      </c>
    </row>
    <row r="7014" spans="1:19">
      <c r="A7014" t="n">
        <v>66713</v>
      </c>
      <c r="B7014" s="29" t="n">
        <v>39</v>
      </c>
      <c r="C7014" s="7" t="n">
        <v>12</v>
      </c>
      <c r="D7014" s="7" t="n">
        <v>65533</v>
      </c>
      <c r="E7014" s="7" t="n">
        <v>205</v>
      </c>
      <c r="F7014" s="7" t="n">
        <v>0</v>
      </c>
      <c r="G7014" s="7" t="n">
        <v>65533</v>
      </c>
      <c r="H7014" s="7" t="n">
        <v>0</v>
      </c>
      <c r="I7014" s="7" t="s">
        <v>21</v>
      </c>
      <c r="J7014" s="7" t="n">
        <v>5.15999984741211</v>
      </c>
      <c r="K7014" s="7" t="n">
        <v>-2.36999988555908</v>
      </c>
      <c r="L7014" s="7" t="n">
        <v>-29.4599990844727</v>
      </c>
      <c r="M7014" s="7" t="n">
        <v>0</v>
      </c>
      <c r="N7014" s="7" t="n">
        <v>1127481344</v>
      </c>
      <c r="O7014" s="7" t="n">
        <v>0</v>
      </c>
      <c r="P7014" s="7" t="n">
        <v>2</v>
      </c>
      <c r="Q7014" s="7" t="n">
        <v>2</v>
      </c>
      <c r="R7014" s="7" t="n">
        <v>2</v>
      </c>
      <c r="S7014" s="7" t="n">
        <v>2</v>
      </c>
    </row>
    <row r="7015" spans="1:19">
      <c r="A7015" t="s">
        <v>4</v>
      </c>
      <c r="B7015" s="4" t="s">
        <v>5</v>
      </c>
      <c r="C7015" s="4" t="s">
        <v>10</v>
      </c>
    </row>
    <row r="7016" spans="1:19">
      <c r="A7016" t="n">
        <v>66763</v>
      </c>
      <c r="B7016" s="43" t="n">
        <v>16</v>
      </c>
      <c r="C7016" s="7" t="n">
        <v>500</v>
      </c>
    </row>
    <row r="7017" spans="1:19">
      <c r="A7017" t="s">
        <v>4</v>
      </c>
      <c r="B7017" s="4" t="s">
        <v>5</v>
      </c>
      <c r="C7017" s="4" t="s">
        <v>26</v>
      </c>
    </row>
    <row r="7018" spans="1:19">
      <c r="A7018" t="n">
        <v>66766</v>
      </c>
      <c r="B7018" s="16" t="n">
        <v>3</v>
      </c>
      <c r="C7018" s="14" t="n">
        <f t="normal" ca="1">A6976</f>
        <v>0</v>
      </c>
    </row>
    <row r="7019" spans="1:19">
      <c r="A7019" t="s">
        <v>4</v>
      </c>
      <c r="B7019" s="4" t="s">
        <v>5</v>
      </c>
    </row>
    <row r="7020" spans="1:19">
      <c r="A7020" t="n">
        <v>66771</v>
      </c>
      <c r="B7020" s="5" t="n">
        <v>1</v>
      </c>
    </row>
    <row r="7021" spans="1:19" s="3" customFormat="1" customHeight="0">
      <c r="A7021" s="3" t="s">
        <v>2</v>
      </c>
      <c r="B7021" s="3" t="s">
        <v>605</v>
      </c>
    </row>
    <row r="7022" spans="1:19">
      <c r="A7022" t="s">
        <v>4</v>
      </c>
      <c r="B7022" s="4" t="s">
        <v>5</v>
      </c>
      <c r="C7022" s="4" t="s">
        <v>10</v>
      </c>
      <c r="D7022" s="4" t="s">
        <v>9</v>
      </c>
      <c r="E7022" s="4" t="s">
        <v>9</v>
      </c>
      <c r="F7022" s="4" t="s">
        <v>9</v>
      </c>
    </row>
    <row r="7023" spans="1:19">
      <c r="A7023" t="n">
        <v>66772</v>
      </c>
      <c r="B7023" s="85" t="n">
        <v>156</v>
      </c>
      <c r="C7023" s="7" t="n">
        <v>65534</v>
      </c>
      <c r="D7023" s="7" t="n">
        <v>0</v>
      </c>
      <c r="E7023" s="7" t="n">
        <v>0</v>
      </c>
      <c r="F7023" s="7" t="n">
        <v>-1065353216</v>
      </c>
    </row>
    <row r="7024" spans="1:19">
      <c r="A7024" t="s">
        <v>4</v>
      </c>
      <c r="B7024" s="4" t="s">
        <v>5</v>
      </c>
      <c r="C7024" s="4" t="s">
        <v>10</v>
      </c>
    </row>
    <row r="7025" spans="1:19">
      <c r="A7025" t="n">
        <v>66787</v>
      </c>
      <c r="B7025" s="43" t="n">
        <v>16</v>
      </c>
      <c r="C7025" s="7" t="n">
        <v>1000</v>
      </c>
    </row>
    <row r="7026" spans="1:19">
      <c r="A7026" t="s">
        <v>4</v>
      </c>
      <c r="B7026" s="4" t="s">
        <v>5</v>
      </c>
      <c r="C7026" s="4" t="s">
        <v>13</v>
      </c>
      <c r="D7026" s="4" t="s">
        <v>10</v>
      </c>
      <c r="E7026" s="4" t="s">
        <v>10</v>
      </c>
      <c r="F7026" s="4" t="s">
        <v>10</v>
      </c>
      <c r="G7026" s="4" t="s">
        <v>10</v>
      </c>
      <c r="H7026" s="4" t="s">
        <v>10</v>
      </c>
      <c r="I7026" s="4" t="s">
        <v>6</v>
      </c>
      <c r="J7026" s="4" t="s">
        <v>27</v>
      </c>
      <c r="K7026" s="4" t="s">
        <v>27</v>
      </c>
      <c r="L7026" s="4" t="s">
        <v>27</v>
      </c>
      <c r="M7026" s="4" t="s">
        <v>9</v>
      </c>
      <c r="N7026" s="4" t="s">
        <v>9</v>
      </c>
      <c r="O7026" s="4" t="s">
        <v>27</v>
      </c>
      <c r="P7026" s="4" t="s">
        <v>27</v>
      </c>
      <c r="Q7026" s="4" t="s">
        <v>27</v>
      </c>
      <c r="R7026" s="4" t="s">
        <v>27</v>
      </c>
      <c r="S7026" s="4" t="s">
        <v>13</v>
      </c>
    </row>
    <row r="7027" spans="1:19">
      <c r="A7027" t="n">
        <v>66790</v>
      </c>
      <c r="B7027" s="29" t="n">
        <v>39</v>
      </c>
      <c r="C7027" s="7" t="n">
        <v>12</v>
      </c>
      <c r="D7027" s="7" t="n">
        <v>65533</v>
      </c>
      <c r="E7027" s="7" t="n">
        <v>210</v>
      </c>
      <c r="F7027" s="7" t="n">
        <v>0</v>
      </c>
      <c r="G7027" s="7" t="n">
        <v>65534</v>
      </c>
      <c r="H7027" s="7" t="n">
        <v>259</v>
      </c>
      <c r="I7027" s="7" t="s">
        <v>498</v>
      </c>
      <c r="J7027" s="7" t="n">
        <v>0</v>
      </c>
      <c r="K7027" s="7" t="n">
        <v>0</v>
      </c>
      <c r="L7027" s="7" t="n">
        <v>0</v>
      </c>
      <c r="M7027" s="7" t="n">
        <v>0</v>
      </c>
      <c r="N7027" s="7" t="n">
        <v>0</v>
      </c>
      <c r="O7027" s="7" t="n">
        <v>0</v>
      </c>
      <c r="P7027" s="7" t="n">
        <v>1</v>
      </c>
      <c r="Q7027" s="7" t="n">
        <v>1</v>
      </c>
      <c r="R7027" s="7" t="n">
        <v>1</v>
      </c>
      <c r="S7027" s="7" t="n">
        <v>103</v>
      </c>
    </row>
    <row r="7028" spans="1:19">
      <c r="A7028" t="s">
        <v>4</v>
      </c>
      <c r="B7028" s="4" t="s">
        <v>5</v>
      </c>
      <c r="C7028" s="4" t="s">
        <v>13</v>
      </c>
      <c r="D7028" s="4" t="s">
        <v>10</v>
      </c>
      <c r="E7028" s="4" t="s">
        <v>10</v>
      </c>
      <c r="F7028" s="4" t="s">
        <v>10</v>
      </c>
      <c r="G7028" s="4" t="s">
        <v>10</v>
      </c>
      <c r="H7028" s="4" t="s">
        <v>10</v>
      </c>
      <c r="I7028" s="4" t="s">
        <v>6</v>
      </c>
      <c r="J7028" s="4" t="s">
        <v>27</v>
      </c>
      <c r="K7028" s="4" t="s">
        <v>27</v>
      </c>
      <c r="L7028" s="4" t="s">
        <v>27</v>
      </c>
      <c r="M7028" s="4" t="s">
        <v>9</v>
      </c>
      <c r="N7028" s="4" t="s">
        <v>9</v>
      </c>
      <c r="O7028" s="4" t="s">
        <v>27</v>
      </c>
      <c r="P7028" s="4" t="s">
        <v>27</v>
      </c>
      <c r="Q7028" s="4" t="s">
        <v>27</v>
      </c>
      <c r="R7028" s="4" t="s">
        <v>27</v>
      </c>
      <c r="S7028" s="4" t="s">
        <v>13</v>
      </c>
    </row>
    <row r="7029" spans="1:19">
      <c r="A7029" t="n">
        <v>66849</v>
      </c>
      <c r="B7029" s="29" t="n">
        <v>39</v>
      </c>
      <c r="C7029" s="7" t="n">
        <v>12</v>
      </c>
      <c r="D7029" s="7" t="n">
        <v>65533</v>
      </c>
      <c r="E7029" s="7" t="n">
        <v>210</v>
      </c>
      <c r="F7029" s="7" t="n">
        <v>0</v>
      </c>
      <c r="G7029" s="7" t="n">
        <v>65534</v>
      </c>
      <c r="H7029" s="7" t="n">
        <v>259</v>
      </c>
      <c r="I7029" s="7" t="s">
        <v>499</v>
      </c>
      <c r="J7029" s="7" t="n">
        <v>0</v>
      </c>
      <c r="K7029" s="7" t="n">
        <v>0</v>
      </c>
      <c r="L7029" s="7" t="n">
        <v>0</v>
      </c>
      <c r="M7029" s="7" t="n">
        <v>0</v>
      </c>
      <c r="N7029" s="7" t="n">
        <v>0</v>
      </c>
      <c r="O7029" s="7" t="n">
        <v>0</v>
      </c>
      <c r="P7029" s="7" t="n">
        <v>1</v>
      </c>
      <c r="Q7029" s="7" t="n">
        <v>1</v>
      </c>
      <c r="R7029" s="7" t="n">
        <v>1</v>
      </c>
      <c r="S7029" s="7" t="n">
        <v>104</v>
      </c>
    </row>
    <row r="7030" spans="1:19">
      <c r="A7030" t="s">
        <v>4</v>
      </c>
      <c r="B7030" s="4" t="s">
        <v>5</v>
      </c>
      <c r="C7030" s="4" t="s">
        <v>10</v>
      </c>
      <c r="D7030" s="4" t="s">
        <v>13</v>
      </c>
      <c r="E7030" s="4" t="s">
        <v>6</v>
      </c>
      <c r="F7030" s="4" t="s">
        <v>27</v>
      </c>
      <c r="G7030" s="4" t="s">
        <v>27</v>
      </c>
      <c r="H7030" s="4" t="s">
        <v>27</v>
      </c>
    </row>
    <row r="7031" spans="1:19">
      <c r="A7031" t="n">
        <v>66908</v>
      </c>
      <c r="B7031" s="64" t="n">
        <v>48</v>
      </c>
      <c r="C7031" s="7" t="n">
        <v>65534</v>
      </c>
      <c r="D7031" s="7" t="n">
        <v>0</v>
      </c>
      <c r="E7031" s="7" t="s">
        <v>436</v>
      </c>
      <c r="F7031" s="7" t="n">
        <v>-1</v>
      </c>
      <c r="G7031" s="7" t="n">
        <v>1</v>
      </c>
      <c r="H7031" s="7" t="n">
        <v>0</v>
      </c>
    </row>
    <row r="7032" spans="1:19">
      <c r="A7032" t="s">
        <v>4</v>
      </c>
      <c r="B7032" s="4" t="s">
        <v>5</v>
      </c>
      <c r="C7032" s="4" t="s">
        <v>10</v>
      </c>
      <c r="D7032" s="4" t="s">
        <v>13</v>
      </c>
    </row>
    <row r="7033" spans="1:19">
      <c r="A7033" t="n">
        <v>66933</v>
      </c>
      <c r="B7033" s="84" t="n">
        <v>96</v>
      </c>
      <c r="C7033" s="7" t="n">
        <v>65534</v>
      </c>
      <c r="D7033" s="7" t="n">
        <v>1</v>
      </c>
    </row>
    <row r="7034" spans="1:19">
      <c r="A7034" t="s">
        <v>4</v>
      </c>
      <c r="B7034" s="4" t="s">
        <v>5</v>
      </c>
      <c r="C7034" s="4" t="s">
        <v>10</v>
      </c>
      <c r="D7034" s="4" t="s">
        <v>13</v>
      </c>
      <c r="E7034" s="4" t="s">
        <v>27</v>
      </c>
      <c r="F7034" s="4" t="s">
        <v>27</v>
      </c>
      <c r="G7034" s="4" t="s">
        <v>27</v>
      </c>
    </row>
    <row r="7035" spans="1:19">
      <c r="A7035" t="n">
        <v>66937</v>
      </c>
      <c r="B7035" s="84" t="n">
        <v>96</v>
      </c>
      <c r="C7035" s="7" t="n">
        <v>65534</v>
      </c>
      <c r="D7035" s="7" t="n">
        <v>2</v>
      </c>
      <c r="E7035" s="7" t="n">
        <v>129.679992675781</v>
      </c>
      <c r="F7035" s="7" t="n">
        <v>-4.42000007629395</v>
      </c>
      <c r="G7035" s="7" t="n">
        <v>-17.1000003814697</v>
      </c>
    </row>
    <row r="7036" spans="1:19">
      <c r="A7036" t="s">
        <v>4</v>
      </c>
      <c r="B7036" s="4" t="s">
        <v>5</v>
      </c>
      <c r="C7036" s="4" t="s">
        <v>10</v>
      </c>
      <c r="D7036" s="4" t="s">
        <v>13</v>
      </c>
      <c r="E7036" s="4" t="s">
        <v>27</v>
      </c>
      <c r="F7036" s="4" t="s">
        <v>27</v>
      </c>
      <c r="G7036" s="4" t="s">
        <v>27</v>
      </c>
    </row>
    <row r="7037" spans="1:19">
      <c r="A7037" t="n">
        <v>66953</v>
      </c>
      <c r="B7037" s="84" t="n">
        <v>96</v>
      </c>
      <c r="C7037" s="7" t="n">
        <v>65534</v>
      </c>
      <c r="D7037" s="7" t="n">
        <v>2</v>
      </c>
      <c r="E7037" s="7" t="n">
        <v>192.990005493164</v>
      </c>
      <c r="F7037" s="7" t="n">
        <v>0.709999978542328</v>
      </c>
      <c r="G7037" s="7" t="n">
        <v>-6.17000007629395</v>
      </c>
    </row>
    <row r="7038" spans="1:19">
      <c r="A7038" t="s">
        <v>4</v>
      </c>
      <c r="B7038" s="4" t="s">
        <v>5</v>
      </c>
      <c r="C7038" s="4" t="s">
        <v>10</v>
      </c>
      <c r="D7038" s="4" t="s">
        <v>13</v>
      </c>
      <c r="E7038" s="4" t="s">
        <v>27</v>
      </c>
      <c r="F7038" s="4" t="s">
        <v>27</v>
      </c>
      <c r="G7038" s="4" t="s">
        <v>27</v>
      </c>
    </row>
    <row r="7039" spans="1:19">
      <c r="A7039" t="n">
        <v>66969</v>
      </c>
      <c r="B7039" s="84" t="n">
        <v>96</v>
      </c>
      <c r="C7039" s="7" t="n">
        <v>65534</v>
      </c>
      <c r="D7039" s="7" t="n">
        <v>2</v>
      </c>
      <c r="E7039" s="7" t="n">
        <v>269.420013427734</v>
      </c>
      <c r="F7039" s="7" t="n">
        <v>2.28999996185303</v>
      </c>
      <c r="G7039" s="7" t="n">
        <v>4.23000001907349</v>
      </c>
    </row>
    <row r="7040" spans="1:19">
      <c r="A7040" t="s">
        <v>4</v>
      </c>
      <c r="B7040" s="4" t="s">
        <v>5</v>
      </c>
      <c r="C7040" s="4" t="s">
        <v>10</v>
      </c>
      <c r="D7040" s="4" t="s">
        <v>13</v>
      </c>
      <c r="E7040" s="4" t="s">
        <v>27</v>
      </c>
      <c r="F7040" s="4" t="s">
        <v>27</v>
      </c>
      <c r="G7040" s="4" t="s">
        <v>27</v>
      </c>
    </row>
    <row r="7041" spans="1:19">
      <c r="A7041" t="n">
        <v>66985</v>
      </c>
      <c r="B7041" s="84" t="n">
        <v>96</v>
      </c>
      <c r="C7041" s="7" t="n">
        <v>65534</v>
      </c>
      <c r="D7041" s="7" t="n">
        <v>2</v>
      </c>
      <c r="E7041" s="7" t="n">
        <v>299.570007324219</v>
      </c>
      <c r="F7041" s="7" t="n">
        <v>2.60999989509583</v>
      </c>
      <c r="G7041" s="7" t="n">
        <v>20.7600002288818</v>
      </c>
    </row>
    <row r="7042" spans="1:19">
      <c r="A7042" t="s">
        <v>4</v>
      </c>
      <c r="B7042" s="4" t="s">
        <v>5</v>
      </c>
      <c r="C7042" s="4" t="s">
        <v>10</v>
      </c>
      <c r="D7042" s="4" t="s">
        <v>13</v>
      </c>
      <c r="E7042" s="4" t="s">
        <v>9</v>
      </c>
      <c r="F7042" s="4" t="s">
        <v>13</v>
      </c>
      <c r="G7042" s="4" t="s">
        <v>10</v>
      </c>
    </row>
    <row r="7043" spans="1:19">
      <c r="A7043" t="n">
        <v>67001</v>
      </c>
      <c r="B7043" s="84" t="n">
        <v>96</v>
      </c>
      <c r="C7043" s="7" t="n">
        <v>65534</v>
      </c>
      <c r="D7043" s="7" t="n">
        <v>0</v>
      </c>
      <c r="E7043" s="7" t="n">
        <v>1094713344</v>
      </c>
      <c r="F7043" s="7" t="n">
        <v>0</v>
      </c>
      <c r="G7043" s="7" t="n">
        <v>0</v>
      </c>
    </row>
    <row r="7044" spans="1:19">
      <c r="A7044" t="s">
        <v>4</v>
      </c>
      <c r="B7044" s="4" t="s">
        <v>5</v>
      </c>
      <c r="C7044" s="4" t="s">
        <v>10</v>
      </c>
      <c r="D7044" s="4" t="s">
        <v>13</v>
      </c>
    </row>
    <row r="7045" spans="1:19">
      <c r="A7045" t="n">
        <v>67012</v>
      </c>
      <c r="B7045" s="81" t="n">
        <v>56</v>
      </c>
      <c r="C7045" s="7" t="n">
        <v>65534</v>
      </c>
      <c r="D7045" s="7" t="n">
        <v>0</v>
      </c>
    </row>
    <row r="7046" spans="1:19">
      <c r="A7046" t="s">
        <v>4</v>
      </c>
      <c r="B7046" s="4" t="s">
        <v>5</v>
      </c>
    </row>
    <row r="7047" spans="1:19">
      <c r="A7047" t="n">
        <v>67016</v>
      </c>
      <c r="B7047" s="5" t="n">
        <v>1</v>
      </c>
    </row>
    <row r="7048" spans="1:19" s="3" customFormat="1" customHeight="0">
      <c r="A7048" s="3" t="s">
        <v>2</v>
      </c>
      <c r="B7048" s="3" t="s">
        <v>606</v>
      </c>
    </row>
    <row r="7049" spans="1:19">
      <c r="A7049" t="s">
        <v>4</v>
      </c>
      <c r="B7049" s="4" t="s">
        <v>5</v>
      </c>
      <c r="C7049" s="4" t="s">
        <v>10</v>
      </c>
    </row>
    <row r="7050" spans="1:19">
      <c r="A7050" t="n">
        <v>67020</v>
      </c>
      <c r="B7050" s="43" t="n">
        <v>16</v>
      </c>
      <c r="C7050" s="7" t="n">
        <v>300</v>
      </c>
    </row>
    <row r="7051" spans="1:19">
      <c r="A7051" t="s">
        <v>4</v>
      </c>
      <c r="B7051" s="4" t="s">
        <v>5</v>
      </c>
      <c r="C7051" s="4" t="s">
        <v>10</v>
      </c>
      <c r="D7051" s="4" t="s">
        <v>9</v>
      </c>
      <c r="E7051" s="4" t="s">
        <v>9</v>
      </c>
      <c r="F7051" s="4" t="s">
        <v>9</v>
      </c>
    </row>
    <row r="7052" spans="1:19">
      <c r="A7052" t="n">
        <v>67023</v>
      </c>
      <c r="B7052" s="85" t="n">
        <v>156</v>
      </c>
      <c r="C7052" s="7" t="n">
        <v>65534</v>
      </c>
      <c r="D7052" s="7" t="n">
        <v>0</v>
      </c>
      <c r="E7052" s="7" t="n">
        <v>0</v>
      </c>
      <c r="F7052" s="7" t="n">
        <v>-1065353216</v>
      </c>
    </row>
    <row r="7053" spans="1:19">
      <c r="A7053" t="s">
        <v>4</v>
      </c>
      <c r="B7053" s="4" t="s">
        <v>5</v>
      </c>
      <c r="C7053" s="4" t="s">
        <v>13</v>
      </c>
      <c r="D7053" s="4" t="s">
        <v>10</v>
      </c>
      <c r="E7053" s="4" t="s">
        <v>10</v>
      </c>
      <c r="F7053" s="4" t="s">
        <v>10</v>
      </c>
      <c r="G7053" s="4" t="s">
        <v>10</v>
      </c>
      <c r="H7053" s="4" t="s">
        <v>10</v>
      </c>
      <c r="I7053" s="4" t="s">
        <v>6</v>
      </c>
      <c r="J7053" s="4" t="s">
        <v>27</v>
      </c>
      <c r="K7053" s="4" t="s">
        <v>27</v>
      </c>
      <c r="L7053" s="4" t="s">
        <v>27</v>
      </c>
      <c r="M7053" s="4" t="s">
        <v>9</v>
      </c>
      <c r="N7053" s="4" t="s">
        <v>9</v>
      </c>
      <c r="O7053" s="4" t="s">
        <v>27</v>
      </c>
      <c r="P7053" s="4" t="s">
        <v>27</v>
      </c>
      <c r="Q7053" s="4" t="s">
        <v>27</v>
      </c>
      <c r="R7053" s="4" t="s">
        <v>27</v>
      </c>
      <c r="S7053" s="4" t="s">
        <v>13</v>
      </c>
    </row>
    <row r="7054" spans="1:19">
      <c r="A7054" t="n">
        <v>67038</v>
      </c>
      <c r="B7054" s="29" t="n">
        <v>39</v>
      </c>
      <c r="C7054" s="7" t="n">
        <v>12</v>
      </c>
      <c r="D7054" s="7" t="n">
        <v>65533</v>
      </c>
      <c r="E7054" s="7" t="n">
        <v>210</v>
      </c>
      <c r="F7054" s="7" t="n">
        <v>0</v>
      </c>
      <c r="G7054" s="7" t="n">
        <v>65534</v>
      </c>
      <c r="H7054" s="7" t="n">
        <v>259</v>
      </c>
      <c r="I7054" s="7" t="s">
        <v>498</v>
      </c>
      <c r="J7054" s="7" t="n">
        <v>0</v>
      </c>
      <c r="K7054" s="7" t="n">
        <v>0</v>
      </c>
      <c r="L7054" s="7" t="n">
        <v>0</v>
      </c>
      <c r="M7054" s="7" t="n">
        <v>0</v>
      </c>
      <c r="N7054" s="7" t="n">
        <v>0</v>
      </c>
      <c r="O7054" s="7" t="n">
        <v>0</v>
      </c>
      <c r="P7054" s="7" t="n">
        <v>1</v>
      </c>
      <c r="Q7054" s="7" t="n">
        <v>1</v>
      </c>
      <c r="R7054" s="7" t="n">
        <v>1</v>
      </c>
      <c r="S7054" s="7" t="n">
        <v>105</v>
      </c>
    </row>
    <row r="7055" spans="1:19">
      <c r="A7055" t="s">
        <v>4</v>
      </c>
      <c r="B7055" s="4" t="s">
        <v>5</v>
      </c>
      <c r="C7055" s="4" t="s">
        <v>13</v>
      </c>
      <c r="D7055" s="4" t="s">
        <v>10</v>
      </c>
      <c r="E7055" s="4" t="s">
        <v>10</v>
      </c>
      <c r="F7055" s="4" t="s">
        <v>10</v>
      </c>
      <c r="G7055" s="4" t="s">
        <v>10</v>
      </c>
      <c r="H7055" s="4" t="s">
        <v>10</v>
      </c>
      <c r="I7055" s="4" t="s">
        <v>6</v>
      </c>
      <c r="J7055" s="4" t="s">
        <v>27</v>
      </c>
      <c r="K7055" s="4" t="s">
        <v>27</v>
      </c>
      <c r="L7055" s="4" t="s">
        <v>27</v>
      </c>
      <c r="M7055" s="4" t="s">
        <v>9</v>
      </c>
      <c r="N7055" s="4" t="s">
        <v>9</v>
      </c>
      <c r="O7055" s="4" t="s">
        <v>27</v>
      </c>
      <c r="P7055" s="4" t="s">
        <v>27</v>
      </c>
      <c r="Q7055" s="4" t="s">
        <v>27</v>
      </c>
      <c r="R7055" s="4" t="s">
        <v>27</v>
      </c>
      <c r="S7055" s="4" t="s">
        <v>13</v>
      </c>
    </row>
    <row r="7056" spans="1:19">
      <c r="A7056" t="n">
        <v>67097</v>
      </c>
      <c r="B7056" s="29" t="n">
        <v>39</v>
      </c>
      <c r="C7056" s="7" t="n">
        <v>12</v>
      </c>
      <c r="D7056" s="7" t="n">
        <v>65533</v>
      </c>
      <c r="E7056" s="7" t="n">
        <v>210</v>
      </c>
      <c r="F7056" s="7" t="n">
        <v>0</v>
      </c>
      <c r="G7056" s="7" t="n">
        <v>65534</v>
      </c>
      <c r="H7056" s="7" t="n">
        <v>259</v>
      </c>
      <c r="I7056" s="7" t="s">
        <v>499</v>
      </c>
      <c r="J7056" s="7" t="n">
        <v>0</v>
      </c>
      <c r="K7056" s="7" t="n">
        <v>0</v>
      </c>
      <c r="L7056" s="7" t="n">
        <v>0</v>
      </c>
      <c r="M7056" s="7" t="n">
        <v>0</v>
      </c>
      <c r="N7056" s="7" t="n">
        <v>0</v>
      </c>
      <c r="O7056" s="7" t="n">
        <v>0</v>
      </c>
      <c r="P7056" s="7" t="n">
        <v>1</v>
      </c>
      <c r="Q7056" s="7" t="n">
        <v>1</v>
      </c>
      <c r="R7056" s="7" t="n">
        <v>1</v>
      </c>
      <c r="S7056" s="7" t="n">
        <v>106</v>
      </c>
    </row>
    <row r="7057" spans="1:19">
      <c r="A7057" t="s">
        <v>4</v>
      </c>
      <c r="B7057" s="4" t="s">
        <v>5</v>
      </c>
      <c r="C7057" s="4" t="s">
        <v>10</v>
      </c>
      <c r="D7057" s="4" t="s">
        <v>13</v>
      </c>
      <c r="E7057" s="4" t="s">
        <v>6</v>
      </c>
      <c r="F7057" s="4" t="s">
        <v>27</v>
      </c>
      <c r="G7057" s="4" t="s">
        <v>27</v>
      </c>
      <c r="H7057" s="4" t="s">
        <v>27</v>
      </c>
    </row>
    <row r="7058" spans="1:19">
      <c r="A7058" t="n">
        <v>67156</v>
      </c>
      <c r="B7058" s="64" t="n">
        <v>48</v>
      </c>
      <c r="C7058" s="7" t="n">
        <v>65534</v>
      </c>
      <c r="D7058" s="7" t="n">
        <v>0</v>
      </c>
      <c r="E7058" s="7" t="s">
        <v>436</v>
      </c>
      <c r="F7058" s="7" t="n">
        <v>-1</v>
      </c>
      <c r="G7058" s="7" t="n">
        <v>1</v>
      </c>
      <c r="H7058" s="7" t="n">
        <v>0</v>
      </c>
    </row>
    <row r="7059" spans="1:19">
      <c r="A7059" t="s">
        <v>4</v>
      </c>
      <c r="B7059" s="4" t="s">
        <v>5</v>
      </c>
      <c r="C7059" s="4" t="s">
        <v>10</v>
      </c>
      <c r="D7059" s="4" t="s">
        <v>13</v>
      </c>
    </row>
    <row r="7060" spans="1:19">
      <c r="A7060" t="n">
        <v>67181</v>
      </c>
      <c r="B7060" s="84" t="n">
        <v>96</v>
      </c>
      <c r="C7060" s="7" t="n">
        <v>65534</v>
      </c>
      <c r="D7060" s="7" t="n">
        <v>1</v>
      </c>
    </row>
    <row r="7061" spans="1:19">
      <c r="A7061" t="s">
        <v>4</v>
      </c>
      <c r="B7061" s="4" t="s">
        <v>5</v>
      </c>
      <c r="C7061" s="4" t="s">
        <v>10</v>
      </c>
      <c r="D7061" s="4" t="s">
        <v>13</v>
      </c>
      <c r="E7061" s="4" t="s">
        <v>27</v>
      </c>
      <c r="F7061" s="4" t="s">
        <v>27</v>
      </c>
      <c r="G7061" s="4" t="s">
        <v>27</v>
      </c>
    </row>
    <row r="7062" spans="1:19">
      <c r="A7062" t="n">
        <v>67185</v>
      </c>
      <c r="B7062" s="84" t="n">
        <v>96</v>
      </c>
      <c r="C7062" s="7" t="n">
        <v>65534</v>
      </c>
      <c r="D7062" s="7" t="n">
        <v>2</v>
      </c>
      <c r="E7062" s="7" t="n">
        <v>40.4099998474121</v>
      </c>
      <c r="F7062" s="7" t="n">
        <v>-4.23000001907349</v>
      </c>
      <c r="G7062" s="7" t="n">
        <v>-22.8199996948242</v>
      </c>
    </row>
    <row r="7063" spans="1:19">
      <c r="A7063" t="s">
        <v>4</v>
      </c>
      <c r="B7063" s="4" t="s">
        <v>5</v>
      </c>
      <c r="C7063" s="4" t="s">
        <v>10</v>
      </c>
      <c r="D7063" s="4" t="s">
        <v>13</v>
      </c>
      <c r="E7063" s="4" t="s">
        <v>27</v>
      </c>
      <c r="F7063" s="4" t="s">
        <v>27</v>
      </c>
      <c r="G7063" s="4" t="s">
        <v>27</v>
      </c>
    </row>
    <row r="7064" spans="1:19">
      <c r="A7064" t="n">
        <v>67201</v>
      </c>
      <c r="B7064" s="84" t="n">
        <v>96</v>
      </c>
      <c r="C7064" s="7" t="n">
        <v>65534</v>
      </c>
      <c r="D7064" s="7" t="n">
        <v>2</v>
      </c>
      <c r="E7064" s="7" t="n">
        <v>89.6100006103516</v>
      </c>
      <c r="F7064" s="7" t="n">
        <v>-5.01000022888184</v>
      </c>
      <c r="G7064" s="7" t="n">
        <v>-14.4399995803833</v>
      </c>
    </row>
    <row r="7065" spans="1:19">
      <c r="A7065" t="s">
        <v>4</v>
      </c>
      <c r="B7065" s="4" t="s">
        <v>5</v>
      </c>
      <c r="C7065" s="4" t="s">
        <v>10</v>
      </c>
      <c r="D7065" s="4" t="s">
        <v>13</v>
      </c>
      <c r="E7065" s="4" t="s">
        <v>27</v>
      </c>
      <c r="F7065" s="4" t="s">
        <v>27</v>
      </c>
      <c r="G7065" s="4" t="s">
        <v>27</v>
      </c>
    </row>
    <row r="7066" spans="1:19">
      <c r="A7066" t="n">
        <v>67217</v>
      </c>
      <c r="B7066" s="84" t="n">
        <v>96</v>
      </c>
      <c r="C7066" s="7" t="n">
        <v>65534</v>
      </c>
      <c r="D7066" s="7" t="n">
        <v>2</v>
      </c>
      <c r="E7066" s="7" t="n">
        <v>156.139999389648</v>
      </c>
      <c r="F7066" s="7" t="n">
        <v>-2.5699999332428</v>
      </c>
      <c r="G7066" s="7" t="n">
        <v>-16.0699996948242</v>
      </c>
    </row>
    <row r="7067" spans="1:19">
      <c r="A7067" t="s">
        <v>4</v>
      </c>
      <c r="B7067" s="4" t="s">
        <v>5</v>
      </c>
      <c r="C7067" s="4" t="s">
        <v>10</v>
      </c>
      <c r="D7067" s="4" t="s">
        <v>13</v>
      </c>
      <c r="E7067" s="4" t="s">
        <v>27</v>
      </c>
      <c r="F7067" s="4" t="s">
        <v>27</v>
      </c>
      <c r="G7067" s="4" t="s">
        <v>27</v>
      </c>
    </row>
    <row r="7068" spans="1:19">
      <c r="A7068" t="n">
        <v>67233</v>
      </c>
      <c r="B7068" s="84" t="n">
        <v>96</v>
      </c>
      <c r="C7068" s="7" t="n">
        <v>65534</v>
      </c>
      <c r="D7068" s="7" t="n">
        <v>2</v>
      </c>
      <c r="E7068" s="7" t="n">
        <v>220.270004272461</v>
      </c>
      <c r="F7068" s="7" t="n">
        <v>0.709999978542328</v>
      </c>
      <c r="G7068" s="7" t="n">
        <v>-13.3199996948242</v>
      </c>
    </row>
    <row r="7069" spans="1:19">
      <c r="A7069" t="s">
        <v>4</v>
      </c>
      <c r="B7069" s="4" t="s">
        <v>5</v>
      </c>
      <c r="C7069" s="4" t="s">
        <v>10</v>
      </c>
      <c r="D7069" s="4" t="s">
        <v>13</v>
      </c>
      <c r="E7069" s="4" t="s">
        <v>27</v>
      </c>
      <c r="F7069" s="4" t="s">
        <v>27</v>
      </c>
      <c r="G7069" s="4" t="s">
        <v>27</v>
      </c>
    </row>
    <row r="7070" spans="1:19">
      <c r="A7070" t="n">
        <v>67249</v>
      </c>
      <c r="B7070" s="84" t="n">
        <v>96</v>
      </c>
      <c r="C7070" s="7" t="n">
        <v>65534</v>
      </c>
      <c r="D7070" s="7" t="n">
        <v>2</v>
      </c>
      <c r="E7070" s="7" t="n">
        <v>281.220001220703</v>
      </c>
      <c r="F7070" s="7" t="n">
        <v>2.67000007629395</v>
      </c>
      <c r="G7070" s="7" t="n">
        <v>13.5500001907349</v>
      </c>
    </row>
    <row r="7071" spans="1:19">
      <c r="A7071" t="s">
        <v>4</v>
      </c>
      <c r="B7071" s="4" t="s">
        <v>5</v>
      </c>
      <c r="C7071" s="4" t="s">
        <v>10</v>
      </c>
      <c r="D7071" s="4" t="s">
        <v>13</v>
      </c>
      <c r="E7071" s="4" t="s">
        <v>9</v>
      </c>
      <c r="F7071" s="4" t="s">
        <v>13</v>
      </c>
      <c r="G7071" s="4" t="s">
        <v>10</v>
      </c>
    </row>
    <row r="7072" spans="1:19">
      <c r="A7072" t="n">
        <v>67265</v>
      </c>
      <c r="B7072" s="84" t="n">
        <v>96</v>
      </c>
      <c r="C7072" s="7" t="n">
        <v>65534</v>
      </c>
      <c r="D7072" s="7" t="n">
        <v>0</v>
      </c>
      <c r="E7072" s="7" t="n">
        <v>1094713344</v>
      </c>
      <c r="F7072" s="7" t="n">
        <v>0</v>
      </c>
      <c r="G7072" s="7" t="n">
        <v>0</v>
      </c>
    </row>
    <row r="7073" spans="1:8">
      <c r="A7073" t="s">
        <v>4</v>
      </c>
      <c r="B7073" s="4" t="s">
        <v>5</v>
      </c>
      <c r="C7073" s="4" t="s">
        <v>10</v>
      </c>
      <c r="D7073" s="4" t="s">
        <v>13</v>
      </c>
    </row>
    <row r="7074" spans="1:8">
      <c r="A7074" t="n">
        <v>67276</v>
      </c>
      <c r="B7074" s="81" t="n">
        <v>56</v>
      </c>
      <c r="C7074" s="7" t="n">
        <v>65534</v>
      </c>
      <c r="D7074" s="7" t="n">
        <v>0</v>
      </c>
    </row>
    <row r="7075" spans="1:8">
      <c r="A7075" t="s">
        <v>4</v>
      </c>
      <c r="B7075" s="4" t="s">
        <v>5</v>
      </c>
    </row>
    <row r="7076" spans="1:8">
      <c r="A7076" t="n">
        <v>67280</v>
      </c>
      <c r="B7076" s="5" t="n">
        <v>1</v>
      </c>
    </row>
    <row r="7077" spans="1:8" s="3" customFormat="1" customHeight="0">
      <c r="A7077" s="3" t="s">
        <v>2</v>
      </c>
      <c r="B7077" s="3" t="s">
        <v>607</v>
      </c>
    </row>
    <row r="7078" spans="1:8">
      <c r="A7078" t="s">
        <v>4</v>
      </c>
      <c r="B7078" s="4" t="s">
        <v>5</v>
      </c>
      <c r="C7078" s="4" t="s">
        <v>10</v>
      </c>
      <c r="D7078" s="4" t="s">
        <v>13</v>
      </c>
    </row>
    <row r="7079" spans="1:8">
      <c r="A7079" t="n">
        <v>67284</v>
      </c>
      <c r="B7079" s="84" t="n">
        <v>96</v>
      </c>
      <c r="C7079" s="7" t="n">
        <v>65534</v>
      </c>
      <c r="D7079" s="7" t="n">
        <v>1</v>
      </c>
    </row>
    <row r="7080" spans="1:8">
      <c r="A7080" t="s">
        <v>4</v>
      </c>
      <c r="B7080" s="4" t="s">
        <v>5</v>
      </c>
      <c r="C7080" s="4" t="s">
        <v>10</v>
      </c>
      <c r="D7080" s="4" t="s">
        <v>9</v>
      </c>
      <c r="E7080" s="4" t="s">
        <v>9</v>
      </c>
      <c r="F7080" s="4" t="s">
        <v>9</v>
      </c>
    </row>
    <row r="7081" spans="1:8">
      <c r="A7081" t="n">
        <v>67288</v>
      </c>
      <c r="B7081" s="85" t="n">
        <v>156</v>
      </c>
      <c r="C7081" s="7" t="n">
        <v>65534</v>
      </c>
      <c r="D7081" s="7" t="n">
        <v>0</v>
      </c>
      <c r="E7081" s="7" t="n">
        <v>0</v>
      </c>
      <c r="F7081" s="7" t="n">
        <v>-1065353216</v>
      </c>
    </row>
    <row r="7082" spans="1:8">
      <c r="A7082" t="s">
        <v>4</v>
      </c>
      <c r="B7082" s="4" t="s">
        <v>5</v>
      </c>
      <c r="C7082" s="4" t="s">
        <v>13</v>
      </c>
      <c r="D7082" s="4" t="s">
        <v>10</v>
      </c>
      <c r="E7082" s="4" t="s">
        <v>10</v>
      </c>
      <c r="F7082" s="4" t="s">
        <v>10</v>
      </c>
      <c r="G7082" s="4" t="s">
        <v>10</v>
      </c>
      <c r="H7082" s="4" t="s">
        <v>10</v>
      </c>
      <c r="I7082" s="4" t="s">
        <v>6</v>
      </c>
      <c r="J7082" s="4" t="s">
        <v>27</v>
      </c>
      <c r="K7082" s="4" t="s">
        <v>27</v>
      </c>
      <c r="L7082" s="4" t="s">
        <v>27</v>
      </c>
      <c r="M7082" s="4" t="s">
        <v>9</v>
      </c>
      <c r="N7082" s="4" t="s">
        <v>9</v>
      </c>
      <c r="O7082" s="4" t="s">
        <v>27</v>
      </c>
      <c r="P7082" s="4" t="s">
        <v>27</v>
      </c>
      <c r="Q7082" s="4" t="s">
        <v>27</v>
      </c>
      <c r="R7082" s="4" t="s">
        <v>27</v>
      </c>
      <c r="S7082" s="4" t="s">
        <v>13</v>
      </c>
    </row>
    <row r="7083" spans="1:8">
      <c r="A7083" t="n">
        <v>67303</v>
      </c>
      <c r="B7083" s="29" t="n">
        <v>39</v>
      </c>
      <c r="C7083" s="7" t="n">
        <v>12</v>
      </c>
      <c r="D7083" s="7" t="n">
        <v>65533</v>
      </c>
      <c r="E7083" s="7" t="n">
        <v>210</v>
      </c>
      <c r="F7083" s="7" t="n">
        <v>0</v>
      </c>
      <c r="G7083" s="7" t="n">
        <v>65534</v>
      </c>
      <c r="H7083" s="7" t="n">
        <v>259</v>
      </c>
      <c r="I7083" s="7" t="s">
        <v>498</v>
      </c>
      <c r="J7083" s="7" t="n">
        <v>0</v>
      </c>
      <c r="K7083" s="7" t="n">
        <v>0</v>
      </c>
      <c r="L7083" s="7" t="n">
        <v>0</v>
      </c>
      <c r="M7083" s="7" t="n">
        <v>0</v>
      </c>
      <c r="N7083" s="7" t="n">
        <v>0</v>
      </c>
      <c r="O7083" s="7" t="n">
        <v>0</v>
      </c>
      <c r="P7083" s="7" t="n">
        <v>1</v>
      </c>
      <c r="Q7083" s="7" t="n">
        <v>1</v>
      </c>
      <c r="R7083" s="7" t="n">
        <v>1</v>
      </c>
      <c r="S7083" s="7" t="n">
        <v>107</v>
      </c>
    </row>
    <row r="7084" spans="1:8">
      <c r="A7084" t="s">
        <v>4</v>
      </c>
      <c r="B7084" s="4" t="s">
        <v>5</v>
      </c>
      <c r="C7084" s="4" t="s">
        <v>13</v>
      </c>
      <c r="D7084" s="4" t="s">
        <v>10</v>
      </c>
      <c r="E7084" s="4" t="s">
        <v>10</v>
      </c>
      <c r="F7084" s="4" t="s">
        <v>10</v>
      </c>
      <c r="G7084" s="4" t="s">
        <v>10</v>
      </c>
      <c r="H7084" s="4" t="s">
        <v>10</v>
      </c>
      <c r="I7084" s="4" t="s">
        <v>6</v>
      </c>
      <c r="J7084" s="4" t="s">
        <v>27</v>
      </c>
      <c r="K7084" s="4" t="s">
        <v>27</v>
      </c>
      <c r="L7084" s="4" t="s">
        <v>27</v>
      </c>
      <c r="M7084" s="4" t="s">
        <v>9</v>
      </c>
      <c r="N7084" s="4" t="s">
        <v>9</v>
      </c>
      <c r="O7084" s="4" t="s">
        <v>27</v>
      </c>
      <c r="P7084" s="4" t="s">
        <v>27</v>
      </c>
      <c r="Q7084" s="4" t="s">
        <v>27</v>
      </c>
      <c r="R7084" s="4" t="s">
        <v>27</v>
      </c>
      <c r="S7084" s="4" t="s">
        <v>13</v>
      </c>
    </row>
    <row r="7085" spans="1:8">
      <c r="A7085" t="n">
        <v>67362</v>
      </c>
      <c r="B7085" s="29" t="n">
        <v>39</v>
      </c>
      <c r="C7085" s="7" t="n">
        <v>12</v>
      </c>
      <c r="D7085" s="7" t="n">
        <v>65533</v>
      </c>
      <c r="E7085" s="7" t="n">
        <v>210</v>
      </c>
      <c r="F7085" s="7" t="n">
        <v>0</v>
      </c>
      <c r="G7085" s="7" t="n">
        <v>65534</v>
      </c>
      <c r="H7085" s="7" t="n">
        <v>259</v>
      </c>
      <c r="I7085" s="7" t="s">
        <v>499</v>
      </c>
      <c r="J7085" s="7" t="n">
        <v>0</v>
      </c>
      <c r="K7085" s="7" t="n">
        <v>0</v>
      </c>
      <c r="L7085" s="7" t="n">
        <v>0</v>
      </c>
      <c r="M7085" s="7" t="n">
        <v>0</v>
      </c>
      <c r="N7085" s="7" t="n">
        <v>0</v>
      </c>
      <c r="O7085" s="7" t="n">
        <v>0</v>
      </c>
      <c r="P7085" s="7" t="n">
        <v>1</v>
      </c>
      <c r="Q7085" s="7" t="n">
        <v>1</v>
      </c>
      <c r="R7085" s="7" t="n">
        <v>1</v>
      </c>
      <c r="S7085" s="7" t="n">
        <v>108</v>
      </c>
    </row>
    <row r="7086" spans="1:8">
      <c r="A7086" t="s">
        <v>4</v>
      </c>
      <c r="B7086" s="4" t="s">
        <v>5</v>
      </c>
      <c r="C7086" s="4" t="s">
        <v>10</v>
      </c>
      <c r="D7086" s="4" t="s">
        <v>13</v>
      </c>
      <c r="E7086" s="4" t="s">
        <v>6</v>
      </c>
      <c r="F7086" s="4" t="s">
        <v>27</v>
      </c>
      <c r="G7086" s="4" t="s">
        <v>27</v>
      </c>
      <c r="H7086" s="4" t="s">
        <v>27</v>
      </c>
    </row>
    <row r="7087" spans="1:8">
      <c r="A7087" t="n">
        <v>67421</v>
      </c>
      <c r="B7087" s="64" t="n">
        <v>48</v>
      </c>
      <c r="C7087" s="7" t="n">
        <v>65534</v>
      </c>
      <c r="D7087" s="7" t="n">
        <v>0</v>
      </c>
      <c r="E7087" s="7" t="s">
        <v>436</v>
      </c>
      <c r="F7087" s="7" t="n">
        <v>-1</v>
      </c>
      <c r="G7087" s="7" t="n">
        <v>1</v>
      </c>
      <c r="H7087" s="7" t="n">
        <v>0</v>
      </c>
    </row>
    <row r="7088" spans="1:8">
      <c r="A7088" t="s">
        <v>4</v>
      </c>
      <c r="B7088" s="4" t="s">
        <v>5</v>
      </c>
      <c r="C7088" s="4" t="s">
        <v>13</v>
      </c>
      <c r="D7088" s="4" t="s">
        <v>10</v>
      </c>
      <c r="E7088" s="4" t="s">
        <v>27</v>
      </c>
      <c r="F7088" s="4" t="s">
        <v>10</v>
      </c>
      <c r="G7088" s="4" t="s">
        <v>9</v>
      </c>
      <c r="H7088" s="4" t="s">
        <v>9</v>
      </c>
      <c r="I7088" s="4" t="s">
        <v>10</v>
      </c>
      <c r="J7088" s="4" t="s">
        <v>10</v>
      </c>
      <c r="K7088" s="4" t="s">
        <v>9</v>
      </c>
      <c r="L7088" s="4" t="s">
        <v>9</v>
      </c>
      <c r="M7088" s="4" t="s">
        <v>9</v>
      </c>
      <c r="N7088" s="4" t="s">
        <v>9</v>
      </c>
      <c r="O7088" s="4" t="s">
        <v>6</v>
      </c>
    </row>
    <row r="7089" spans="1:19">
      <c r="A7089" t="n">
        <v>67446</v>
      </c>
      <c r="B7089" s="17" t="n">
        <v>50</v>
      </c>
      <c r="C7089" s="7" t="n">
        <v>0</v>
      </c>
      <c r="D7089" s="7" t="n">
        <v>15110</v>
      </c>
      <c r="E7089" s="7" t="n">
        <v>0.699999988079071</v>
      </c>
      <c r="F7089" s="7" t="n">
        <v>1000</v>
      </c>
      <c r="G7089" s="7" t="n">
        <v>0</v>
      </c>
      <c r="H7089" s="7" t="n">
        <v>0</v>
      </c>
      <c r="I7089" s="7" t="n">
        <v>1</v>
      </c>
      <c r="J7089" s="7" t="n">
        <v>65534</v>
      </c>
      <c r="K7089" s="7" t="n">
        <v>0</v>
      </c>
      <c r="L7089" s="7" t="n">
        <v>0</v>
      </c>
      <c r="M7089" s="7" t="n">
        <v>0</v>
      </c>
      <c r="N7089" s="7" t="n">
        <v>1140457472</v>
      </c>
      <c r="O7089" s="7" t="s">
        <v>21</v>
      </c>
    </row>
    <row r="7090" spans="1:19">
      <c r="A7090" t="s">
        <v>4</v>
      </c>
      <c r="B7090" s="4" t="s">
        <v>5</v>
      </c>
      <c r="C7090" s="4" t="s">
        <v>10</v>
      </c>
      <c r="D7090" s="4" t="s">
        <v>13</v>
      </c>
      <c r="E7090" s="4" t="s">
        <v>27</v>
      </c>
      <c r="F7090" s="4" t="s">
        <v>27</v>
      </c>
      <c r="G7090" s="4" t="s">
        <v>27</v>
      </c>
    </row>
    <row r="7091" spans="1:19">
      <c r="A7091" t="n">
        <v>67485</v>
      </c>
      <c r="B7091" s="84" t="n">
        <v>96</v>
      </c>
      <c r="C7091" s="7" t="n">
        <v>65534</v>
      </c>
      <c r="D7091" s="7" t="n">
        <v>2</v>
      </c>
      <c r="E7091" s="7" t="n">
        <v>46.2000007629395</v>
      </c>
      <c r="F7091" s="7" t="n">
        <v>-4.61999988555908</v>
      </c>
      <c r="G7091" s="7" t="n">
        <v>-29.0699996948242</v>
      </c>
    </row>
    <row r="7092" spans="1:19">
      <c r="A7092" t="s">
        <v>4</v>
      </c>
      <c r="B7092" s="4" t="s">
        <v>5</v>
      </c>
      <c r="C7092" s="4" t="s">
        <v>10</v>
      </c>
      <c r="D7092" s="4" t="s">
        <v>13</v>
      </c>
      <c r="E7092" s="4" t="s">
        <v>27</v>
      </c>
      <c r="F7092" s="4" t="s">
        <v>27</v>
      </c>
      <c r="G7092" s="4" t="s">
        <v>27</v>
      </c>
    </row>
    <row r="7093" spans="1:19">
      <c r="A7093" t="n">
        <v>67501</v>
      </c>
      <c r="B7093" s="84" t="n">
        <v>96</v>
      </c>
      <c r="C7093" s="7" t="n">
        <v>65534</v>
      </c>
      <c r="D7093" s="7" t="n">
        <v>2</v>
      </c>
      <c r="E7093" s="7" t="n">
        <v>95.4899978637695</v>
      </c>
      <c r="F7093" s="7" t="n">
        <v>-5.28000020980835</v>
      </c>
      <c r="G7093" s="7" t="n">
        <v>-22.6700000762939</v>
      </c>
    </row>
    <row r="7094" spans="1:19">
      <c r="A7094" t="s">
        <v>4</v>
      </c>
      <c r="B7094" s="4" t="s">
        <v>5</v>
      </c>
      <c r="C7094" s="4" t="s">
        <v>10</v>
      </c>
      <c r="D7094" s="4" t="s">
        <v>13</v>
      </c>
      <c r="E7094" s="4" t="s">
        <v>27</v>
      </c>
      <c r="F7094" s="4" t="s">
        <v>27</v>
      </c>
      <c r="G7094" s="4" t="s">
        <v>27</v>
      </c>
    </row>
    <row r="7095" spans="1:19">
      <c r="A7095" t="n">
        <v>67517</v>
      </c>
      <c r="B7095" s="84" t="n">
        <v>96</v>
      </c>
      <c r="C7095" s="7" t="n">
        <v>65534</v>
      </c>
      <c r="D7095" s="7" t="n">
        <v>2</v>
      </c>
      <c r="E7095" s="7" t="n">
        <v>147.339996337891</v>
      </c>
      <c r="F7095" s="7" t="n">
        <v>-4.46999979019165</v>
      </c>
      <c r="G7095" s="7" t="n">
        <v>-28.0400009155273</v>
      </c>
    </row>
    <row r="7096" spans="1:19">
      <c r="A7096" t="s">
        <v>4</v>
      </c>
      <c r="B7096" s="4" t="s">
        <v>5</v>
      </c>
      <c r="C7096" s="4" t="s">
        <v>10</v>
      </c>
      <c r="D7096" s="4" t="s">
        <v>13</v>
      </c>
      <c r="E7096" s="4" t="s">
        <v>27</v>
      </c>
      <c r="F7096" s="4" t="s">
        <v>27</v>
      </c>
      <c r="G7096" s="4" t="s">
        <v>27</v>
      </c>
    </row>
    <row r="7097" spans="1:19">
      <c r="A7097" t="n">
        <v>67533</v>
      </c>
      <c r="B7097" s="84" t="n">
        <v>96</v>
      </c>
      <c r="C7097" s="7" t="n">
        <v>65534</v>
      </c>
      <c r="D7097" s="7" t="n">
        <v>2</v>
      </c>
      <c r="E7097" s="7" t="n">
        <v>241.360000610352</v>
      </c>
      <c r="F7097" s="7" t="n">
        <v>0.779999971389771</v>
      </c>
      <c r="G7097" s="7" t="n">
        <v>-15.789999961853</v>
      </c>
    </row>
    <row r="7098" spans="1:19">
      <c r="A7098" t="s">
        <v>4</v>
      </c>
      <c r="B7098" s="4" t="s">
        <v>5</v>
      </c>
      <c r="C7098" s="4" t="s">
        <v>10</v>
      </c>
      <c r="D7098" s="4" t="s">
        <v>13</v>
      </c>
      <c r="E7098" s="4" t="s">
        <v>27</v>
      </c>
      <c r="F7098" s="4" t="s">
        <v>27</v>
      </c>
      <c r="G7098" s="4" t="s">
        <v>27</v>
      </c>
    </row>
    <row r="7099" spans="1:19">
      <c r="A7099" t="n">
        <v>67549</v>
      </c>
      <c r="B7099" s="84" t="n">
        <v>96</v>
      </c>
      <c r="C7099" s="7" t="n">
        <v>65534</v>
      </c>
      <c r="D7099" s="7" t="n">
        <v>2</v>
      </c>
      <c r="E7099" s="7" t="n">
        <v>287.019989013672</v>
      </c>
      <c r="F7099" s="7" t="n">
        <v>2.11999988555908</v>
      </c>
      <c r="G7099" s="7" t="n">
        <v>3.94000005722046</v>
      </c>
    </row>
    <row r="7100" spans="1:19">
      <c r="A7100" t="s">
        <v>4</v>
      </c>
      <c r="B7100" s="4" t="s">
        <v>5</v>
      </c>
      <c r="C7100" s="4" t="s">
        <v>10</v>
      </c>
      <c r="D7100" s="4" t="s">
        <v>13</v>
      </c>
      <c r="E7100" s="4" t="s">
        <v>9</v>
      </c>
      <c r="F7100" s="4" t="s">
        <v>13</v>
      </c>
      <c r="G7100" s="4" t="s">
        <v>10</v>
      </c>
    </row>
    <row r="7101" spans="1:19">
      <c r="A7101" t="n">
        <v>67565</v>
      </c>
      <c r="B7101" s="84" t="n">
        <v>96</v>
      </c>
      <c r="C7101" s="7" t="n">
        <v>65534</v>
      </c>
      <c r="D7101" s="7" t="n">
        <v>0</v>
      </c>
      <c r="E7101" s="7" t="n">
        <v>1094713344</v>
      </c>
      <c r="F7101" s="7" t="n">
        <v>0</v>
      </c>
      <c r="G7101" s="7" t="n">
        <v>0</v>
      </c>
    </row>
    <row r="7102" spans="1:19">
      <c r="A7102" t="s">
        <v>4</v>
      </c>
      <c r="B7102" s="4" t="s">
        <v>5</v>
      </c>
      <c r="C7102" s="4" t="s">
        <v>10</v>
      </c>
      <c r="D7102" s="4" t="s">
        <v>13</v>
      </c>
    </row>
    <row r="7103" spans="1:19">
      <c r="A7103" t="n">
        <v>67576</v>
      </c>
      <c r="B7103" s="81" t="n">
        <v>56</v>
      </c>
      <c r="C7103" s="7" t="n">
        <v>65534</v>
      </c>
      <c r="D7103" s="7" t="n">
        <v>0</v>
      </c>
    </row>
    <row r="7104" spans="1:19">
      <c r="A7104" t="s">
        <v>4</v>
      </c>
      <c r="B7104" s="4" t="s">
        <v>5</v>
      </c>
    </row>
    <row r="7105" spans="1:15">
      <c r="A7105" t="n">
        <v>67580</v>
      </c>
      <c r="B7105" s="5" t="n">
        <v>1</v>
      </c>
    </row>
    <row r="7106" spans="1:15" s="3" customFormat="1" customHeight="0">
      <c r="A7106" s="3" t="s">
        <v>2</v>
      </c>
      <c r="B7106" s="3" t="s">
        <v>608</v>
      </c>
    </row>
    <row r="7107" spans="1:15">
      <c r="A7107" t="s">
        <v>4</v>
      </c>
      <c r="B7107" s="4" t="s">
        <v>5</v>
      </c>
      <c r="C7107" s="4" t="s">
        <v>10</v>
      </c>
      <c r="D7107" s="4" t="s">
        <v>13</v>
      </c>
      <c r="E7107" s="4" t="s">
        <v>6</v>
      </c>
      <c r="F7107" s="4" t="s">
        <v>27</v>
      </c>
      <c r="G7107" s="4" t="s">
        <v>27</v>
      </c>
      <c r="H7107" s="4" t="s">
        <v>27</v>
      </c>
    </row>
    <row r="7108" spans="1:15">
      <c r="A7108" t="n">
        <v>67584</v>
      </c>
      <c r="B7108" s="64" t="n">
        <v>48</v>
      </c>
      <c r="C7108" s="7" t="n">
        <v>65534</v>
      </c>
      <c r="D7108" s="7" t="n">
        <v>0</v>
      </c>
      <c r="E7108" s="7" t="s">
        <v>314</v>
      </c>
      <c r="F7108" s="7" t="n">
        <v>-1</v>
      </c>
      <c r="G7108" s="7" t="n">
        <v>1</v>
      </c>
      <c r="H7108" s="7" t="n">
        <v>0</v>
      </c>
    </row>
    <row r="7109" spans="1:15">
      <c r="A7109" t="s">
        <v>4</v>
      </c>
      <c r="B7109" s="4" t="s">
        <v>5</v>
      </c>
      <c r="C7109" s="4" t="s">
        <v>10</v>
      </c>
    </row>
    <row r="7110" spans="1:15">
      <c r="A7110" t="n">
        <v>67608</v>
      </c>
      <c r="B7110" s="43" t="n">
        <v>16</v>
      </c>
      <c r="C7110" s="7" t="n">
        <v>2500</v>
      </c>
    </row>
    <row r="7111" spans="1:15">
      <c r="A7111" t="s">
        <v>4</v>
      </c>
      <c r="B7111" s="4" t="s">
        <v>5</v>
      </c>
      <c r="C7111" s="4" t="s">
        <v>13</v>
      </c>
      <c r="D7111" s="4" t="s">
        <v>10</v>
      </c>
      <c r="E7111" s="4" t="s">
        <v>13</v>
      </c>
    </row>
    <row r="7112" spans="1:15">
      <c r="A7112" t="n">
        <v>67611</v>
      </c>
      <c r="B7112" s="29" t="n">
        <v>39</v>
      </c>
      <c r="C7112" s="7" t="n">
        <v>14</v>
      </c>
      <c r="D7112" s="7" t="n">
        <v>65534</v>
      </c>
      <c r="E7112" s="7" t="n">
        <v>106</v>
      </c>
    </row>
    <row r="7113" spans="1:15">
      <c r="A7113" t="s">
        <v>4</v>
      </c>
      <c r="B7113" s="4" t="s">
        <v>5</v>
      </c>
      <c r="C7113" s="4" t="s">
        <v>10</v>
      </c>
      <c r="D7113" s="4" t="s">
        <v>9</v>
      </c>
      <c r="E7113" s="4" t="s">
        <v>9</v>
      </c>
      <c r="F7113" s="4" t="s">
        <v>9</v>
      </c>
    </row>
    <row r="7114" spans="1:15">
      <c r="A7114" t="n">
        <v>67616</v>
      </c>
      <c r="B7114" s="85" t="n">
        <v>156</v>
      </c>
      <c r="C7114" s="7" t="n">
        <v>65534</v>
      </c>
      <c r="D7114" s="7" t="n">
        <v>0</v>
      </c>
      <c r="E7114" s="7" t="n">
        <v>0</v>
      </c>
      <c r="F7114" s="7" t="n">
        <v>-1065353216</v>
      </c>
    </row>
    <row r="7115" spans="1:15">
      <c r="A7115" t="s">
        <v>4</v>
      </c>
      <c r="B7115" s="4" t="s">
        <v>5</v>
      </c>
      <c r="C7115" s="4" t="s">
        <v>13</v>
      </c>
      <c r="D7115" s="4" t="s">
        <v>10</v>
      </c>
      <c r="E7115" s="4" t="s">
        <v>10</v>
      </c>
      <c r="F7115" s="4" t="s">
        <v>10</v>
      </c>
      <c r="G7115" s="4" t="s">
        <v>10</v>
      </c>
      <c r="H7115" s="4" t="s">
        <v>10</v>
      </c>
      <c r="I7115" s="4" t="s">
        <v>6</v>
      </c>
      <c r="J7115" s="4" t="s">
        <v>27</v>
      </c>
      <c r="K7115" s="4" t="s">
        <v>27</v>
      </c>
      <c r="L7115" s="4" t="s">
        <v>27</v>
      </c>
      <c r="M7115" s="4" t="s">
        <v>9</v>
      </c>
      <c r="N7115" s="4" t="s">
        <v>9</v>
      </c>
      <c r="O7115" s="4" t="s">
        <v>27</v>
      </c>
      <c r="P7115" s="4" t="s">
        <v>27</v>
      </c>
      <c r="Q7115" s="4" t="s">
        <v>27</v>
      </c>
      <c r="R7115" s="4" t="s">
        <v>27</v>
      </c>
      <c r="S7115" s="4" t="s">
        <v>13</v>
      </c>
    </row>
    <row r="7116" spans="1:15">
      <c r="A7116" t="n">
        <v>67631</v>
      </c>
      <c r="B7116" s="29" t="n">
        <v>39</v>
      </c>
      <c r="C7116" s="7" t="n">
        <v>12</v>
      </c>
      <c r="D7116" s="7" t="n">
        <v>65533</v>
      </c>
      <c r="E7116" s="7" t="n">
        <v>210</v>
      </c>
      <c r="F7116" s="7" t="n">
        <v>0</v>
      </c>
      <c r="G7116" s="7" t="n">
        <v>65534</v>
      </c>
      <c r="H7116" s="7" t="n">
        <v>259</v>
      </c>
      <c r="I7116" s="7" t="s">
        <v>498</v>
      </c>
      <c r="J7116" s="7" t="n">
        <v>0</v>
      </c>
      <c r="K7116" s="7" t="n">
        <v>0</v>
      </c>
      <c r="L7116" s="7" t="n">
        <v>0</v>
      </c>
      <c r="M7116" s="7" t="n">
        <v>0</v>
      </c>
      <c r="N7116" s="7" t="n">
        <v>0</v>
      </c>
      <c r="O7116" s="7" t="n">
        <v>0</v>
      </c>
      <c r="P7116" s="7" t="n">
        <v>1</v>
      </c>
      <c r="Q7116" s="7" t="n">
        <v>1</v>
      </c>
      <c r="R7116" s="7" t="n">
        <v>1</v>
      </c>
      <c r="S7116" s="7" t="n">
        <v>109</v>
      </c>
    </row>
    <row r="7117" spans="1:15">
      <c r="A7117" t="s">
        <v>4</v>
      </c>
      <c r="B7117" s="4" t="s">
        <v>5</v>
      </c>
      <c r="C7117" s="4" t="s">
        <v>13</v>
      </c>
      <c r="D7117" s="4" t="s">
        <v>10</v>
      </c>
      <c r="E7117" s="4" t="s">
        <v>10</v>
      </c>
      <c r="F7117" s="4" t="s">
        <v>10</v>
      </c>
      <c r="G7117" s="4" t="s">
        <v>10</v>
      </c>
      <c r="H7117" s="4" t="s">
        <v>10</v>
      </c>
      <c r="I7117" s="4" t="s">
        <v>6</v>
      </c>
      <c r="J7117" s="4" t="s">
        <v>27</v>
      </c>
      <c r="K7117" s="4" t="s">
        <v>27</v>
      </c>
      <c r="L7117" s="4" t="s">
        <v>27</v>
      </c>
      <c r="M7117" s="4" t="s">
        <v>9</v>
      </c>
      <c r="N7117" s="4" t="s">
        <v>9</v>
      </c>
      <c r="O7117" s="4" t="s">
        <v>27</v>
      </c>
      <c r="P7117" s="4" t="s">
        <v>27</v>
      </c>
      <c r="Q7117" s="4" t="s">
        <v>27</v>
      </c>
      <c r="R7117" s="4" t="s">
        <v>27</v>
      </c>
      <c r="S7117" s="4" t="s">
        <v>13</v>
      </c>
    </row>
    <row r="7118" spans="1:15">
      <c r="A7118" t="n">
        <v>67690</v>
      </c>
      <c r="B7118" s="29" t="n">
        <v>39</v>
      </c>
      <c r="C7118" s="7" t="n">
        <v>12</v>
      </c>
      <c r="D7118" s="7" t="n">
        <v>65533</v>
      </c>
      <c r="E7118" s="7" t="n">
        <v>210</v>
      </c>
      <c r="F7118" s="7" t="n">
        <v>0</v>
      </c>
      <c r="G7118" s="7" t="n">
        <v>65534</v>
      </c>
      <c r="H7118" s="7" t="n">
        <v>259</v>
      </c>
      <c r="I7118" s="7" t="s">
        <v>499</v>
      </c>
      <c r="J7118" s="7" t="n">
        <v>0</v>
      </c>
      <c r="K7118" s="7" t="n">
        <v>0</v>
      </c>
      <c r="L7118" s="7" t="n">
        <v>0</v>
      </c>
      <c r="M7118" s="7" t="n">
        <v>0</v>
      </c>
      <c r="N7118" s="7" t="n">
        <v>0</v>
      </c>
      <c r="O7118" s="7" t="n">
        <v>0</v>
      </c>
      <c r="P7118" s="7" t="n">
        <v>1</v>
      </c>
      <c r="Q7118" s="7" t="n">
        <v>1</v>
      </c>
      <c r="R7118" s="7" t="n">
        <v>1</v>
      </c>
      <c r="S7118" s="7" t="n">
        <v>110</v>
      </c>
    </row>
    <row r="7119" spans="1:15">
      <c r="A7119" t="s">
        <v>4</v>
      </c>
      <c r="B7119" s="4" t="s">
        <v>5</v>
      </c>
      <c r="C7119" s="4" t="s">
        <v>10</v>
      </c>
      <c r="D7119" s="4" t="s">
        <v>13</v>
      </c>
      <c r="E7119" s="4" t="s">
        <v>6</v>
      </c>
      <c r="F7119" s="4" t="s">
        <v>27</v>
      </c>
      <c r="G7119" s="4" t="s">
        <v>27</v>
      </c>
      <c r="H7119" s="4" t="s">
        <v>27</v>
      </c>
    </row>
    <row r="7120" spans="1:15">
      <c r="A7120" t="n">
        <v>67749</v>
      </c>
      <c r="B7120" s="64" t="n">
        <v>48</v>
      </c>
      <c r="C7120" s="7" t="n">
        <v>65534</v>
      </c>
      <c r="D7120" s="7" t="n">
        <v>0</v>
      </c>
      <c r="E7120" s="7" t="s">
        <v>436</v>
      </c>
      <c r="F7120" s="7" t="n">
        <v>-1</v>
      </c>
      <c r="G7120" s="7" t="n">
        <v>1</v>
      </c>
      <c r="H7120" s="7" t="n">
        <v>0</v>
      </c>
    </row>
    <row r="7121" spans="1:19">
      <c r="A7121" t="s">
        <v>4</v>
      </c>
      <c r="B7121" s="4" t="s">
        <v>5</v>
      </c>
      <c r="C7121" s="4" t="s">
        <v>10</v>
      </c>
      <c r="D7121" s="4" t="s">
        <v>13</v>
      </c>
    </row>
    <row r="7122" spans="1:19">
      <c r="A7122" t="n">
        <v>67774</v>
      </c>
      <c r="B7122" s="84" t="n">
        <v>96</v>
      </c>
      <c r="C7122" s="7" t="n">
        <v>65534</v>
      </c>
      <c r="D7122" s="7" t="n">
        <v>1</v>
      </c>
    </row>
    <row r="7123" spans="1:19">
      <c r="A7123" t="s">
        <v>4</v>
      </c>
      <c r="B7123" s="4" t="s">
        <v>5</v>
      </c>
      <c r="C7123" s="4" t="s">
        <v>10</v>
      </c>
      <c r="D7123" s="4" t="s">
        <v>13</v>
      </c>
      <c r="E7123" s="4" t="s">
        <v>27</v>
      </c>
      <c r="F7123" s="4" t="s">
        <v>27</v>
      </c>
      <c r="G7123" s="4" t="s">
        <v>27</v>
      </c>
    </row>
    <row r="7124" spans="1:19">
      <c r="A7124" t="n">
        <v>67778</v>
      </c>
      <c r="B7124" s="84" t="n">
        <v>96</v>
      </c>
      <c r="C7124" s="7" t="n">
        <v>65534</v>
      </c>
      <c r="D7124" s="7" t="n">
        <v>2</v>
      </c>
      <c r="E7124" s="7" t="n">
        <v>100.199996948242</v>
      </c>
      <c r="F7124" s="7" t="n">
        <v>-4.5</v>
      </c>
      <c r="G7124" s="7" t="n">
        <v>-3.64000010490417</v>
      </c>
    </row>
    <row r="7125" spans="1:19">
      <c r="A7125" t="s">
        <v>4</v>
      </c>
      <c r="B7125" s="4" t="s">
        <v>5</v>
      </c>
      <c r="C7125" s="4" t="s">
        <v>10</v>
      </c>
      <c r="D7125" s="4" t="s">
        <v>13</v>
      </c>
      <c r="E7125" s="4" t="s">
        <v>27</v>
      </c>
      <c r="F7125" s="4" t="s">
        <v>27</v>
      </c>
      <c r="G7125" s="4" t="s">
        <v>27</v>
      </c>
    </row>
    <row r="7126" spans="1:19">
      <c r="A7126" t="n">
        <v>67794</v>
      </c>
      <c r="B7126" s="84" t="n">
        <v>96</v>
      </c>
      <c r="C7126" s="7" t="n">
        <v>65534</v>
      </c>
      <c r="D7126" s="7" t="n">
        <v>2</v>
      </c>
      <c r="E7126" s="7" t="n">
        <v>164.559997558594</v>
      </c>
      <c r="F7126" s="7" t="n">
        <v>0.550000011920929</v>
      </c>
      <c r="G7126" s="7" t="n">
        <v>1.01999998092651</v>
      </c>
    </row>
    <row r="7127" spans="1:19">
      <c r="A7127" t="s">
        <v>4</v>
      </c>
      <c r="B7127" s="4" t="s">
        <v>5</v>
      </c>
      <c r="C7127" s="4" t="s">
        <v>10</v>
      </c>
      <c r="D7127" s="4" t="s">
        <v>13</v>
      </c>
      <c r="E7127" s="4" t="s">
        <v>27</v>
      </c>
      <c r="F7127" s="4" t="s">
        <v>27</v>
      </c>
      <c r="G7127" s="4" t="s">
        <v>27</v>
      </c>
    </row>
    <row r="7128" spans="1:19">
      <c r="A7128" t="n">
        <v>67810</v>
      </c>
      <c r="B7128" s="84" t="n">
        <v>96</v>
      </c>
      <c r="C7128" s="7" t="n">
        <v>65534</v>
      </c>
      <c r="D7128" s="7" t="n">
        <v>2</v>
      </c>
      <c r="E7128" s="7" t="n">
        <v>234.990005493164</v>
      </c>
      <c r="F7128" s="7" t="n">
        <v>2.67000007629395</v>
      </c>
      <c r="G7128" s="7" t="n">
        <v>6.32999992370605</v>
      </c>
    </row>
    <row r="7129" spans="1:19">
      <c r="A7129" t="s">
        <v>4</v>
      </c>
      <c r="B7129" s="4" t="s">
        <v>5</v>
      </c>
      <c r="C7129" s="4" t="s">
        <v>10</v>
      </c>
      <c r="D7129" s="4" t="s">
        <v>13</v>
      </c>
      <c r="E7129" s="4" t="s">
        <v>27</v>
      </c>
      <c r="F7129" s="4" t="s">
        <v>27</v>
      </c>
      <c r="G7129" s="4" t="s">
        <v>27</v>
      </c>
    </row>
    <row r="7130" spans="1:19">
      <c r="A7130" t="n">
        <v>67826</v>
      </c>
      <c r="B7130" s="84" t="n">
        <v>96</v>
      </c>
      <c r="C7130" s="7" t="n">
        <v>65534</v>
      </c>
      <c r="D7130" s="7" t="n">
        <v>2</v>
      </c>
      <c r="E7130" s="7" t="n">
        <v>280.079986572266</v>
      </c>
      <c r="F7130" s="7" t="n">
        <v>3.3199999332428</v>
      </c>
      <c r="G7130" s="7" t="n">
        <v>26.3899993896484</v>
      </c>
    </row>
    <row r="7131" spans="1:19">
      <c r="A7131" t="s">
        <v>4</v>
      </c>
      <c r="B7131" s="4" t="s">
        <v>5</v>
      </c>
      <c r="C7131" s="4" t="s">
        <v>10</v>
      </c>
      <c r="D7131" s="4" t="s">
        <v>13</v>
      </c>
      <c r="E7131" s="4" t="s">
        <v>9</v>
      </c>
      <c r="F7131" s="4" t="s">
        <v>13</v>
      </c>
      <c r="G7131" s="4" t="s">
        <v>10</v>
      </c>
    </row>
    <row r="7132" spans="1:19">
      <c r="A7132" t="n">
        <v>67842</v>
      </c>
      <c r="B7132" s="84" t="n">
        <v>96</v>
      </c>
      <c r="C7132" s="7" t="n">
        <v>65534</v>
      </c>
      <c r="D7132" s="7" t="n">
        <v>0</v>
      </c>
      <c r="E7132" s="7" t="n">
        <v>1094713344</v>
      </c>
      <c r="F7132" s="7" t="n">
        <v>0</v>
      </c>
      <c r="G7132" s="7" t="n">
        <v>0</v>
      </c>
    </row>
    <row r="7133" spans="1:19">
      <c r="A7133" t="s">
        <v>4</v>
      </c>
      <c r="B7133" s="4" t="s">
        <v>5</v>
      </c>
      <c r="C7133" s="4" t="s">
        <v>10</v>
      </c>
      <c r="D7133" s="4" t="s">
        <v>13</v>
      </c>
    </row>
    <row r="7134" spans="1:19">
      <c r="A7134" t="n">
        <v>67853</v>
      </c>
      <c r="B7134" s="81" t="n">
        <v>56</v>
      </c>
      <c r="C7134" s="7" t="n">
        <v>65534</v>
      </c>
      <c r="D7134" s="7" t="n">
        <v>0</v>
      </c>
    </row>
    <row r="7135" spans="1:19">
      <c r="A7135" t="s">
        <v>4</v>
      </c>
      <c r="B7135" s="4" t="s">
        <v>5</v>
      </c>
    </row>
    <row r="7136" spans="1:19">
      <c r="A7136" t="n">
        <v>67857</v>
      </c>
      <c r="B7136" s="5" t="n">
        <v>1</v>
      </c>
    </row>
    <row r="7137" spans="1:7" s="3" customFormat="1" customHeight="0">
      <c r="A7137" s="3" t="s">
        <v>2</v>
      </c>
      <c r="B7137" s="3" t="s">
        <v>609</v>
      </c>
    </row>
    <row r="7138" spans="1:7">
      <c r="A7138" t="s">
        <v>4</v>
      </c>
      <c r="B7138" s="4" t="s">
        <v>5</v>
      </c>
      <c r="C7138" s="4" t="s">
        <v>10</v>
      </c>
      <c r="D7138" s="4" t="s">
        <v>13</v>
      </c>
      <c r="E7138" s="4" t="s">
        <v>6</v>
      </c>
      <c r="F7138" s="4" t="s">
        <v>27</v>
      </c>
      <c r="G7138" s="4" t="s">
        <v>27</v>
      </c>
      <c r="H7138" s="4" t="s">
        <v>27</v>
      </c>
    </row>
    <row r="7139" spans="1:7">
      <c r="A7139" t="n">
        <v>67860</v>
      </c>
      <c r="B7139" s="64" t="n">
        <v>48</v>
      </c>
      <c r="C7139" s="7" t="n">
        <v>65534</v>
      </c>
      <c r="D7139" s="7" t="n">
        <v>0</v>
      </c>
      <c r="E7139" s="7" t="s">
        <v>314</v>
      </c>
      <c r="F7139" s="7" t="n">
        <v>-1</v>
      </c>
      <c r="G7139" s="7" t="n">
        <v>1</v>
      </c>
      <c r="H7139" s="7" t="n">
        <v>0</v>
      </c>
    </row>
    <row r="7140" spans="1:7">
      <c r="A7140" t="s">
        <v>4</v>
      </c>
      <c r="B7140" s="4" t="s">
        <v>5</v>
      </c>
      <c r="C7140" s="4" t="s">
        <v>10</v>
      </c>
    </row>
    <row r="7141" spans="1:7">
      <c r="A7141" t="n">
        <v>67884</v>
      </c>
      <c r="B7141" s="43" t="n">
        <v>16</v>
      </c>
      <c r="C7141" s="7" t="n">
        <v>2200</v>
      </c>
    </row>
    <row r="7142" spans="1:7">
      <c r="A7142" t="s">
        <v>4</v>
      </c>
      <c r="B7142" s="4" t="s">
        <v>5</v>
      </c>
      <c r="C7142" s="4" t="s">
        <v>13</v>
      </c>
      <c r="D7142" s="4" t="s">
        <v>10</v>
      </c>
      <c r="E7142" s="4" t="s">
        <v>13</v>
      </c>
    </row>
    <row r="7143" spans="1:7">
      <c r="A7143" t="n">
        <v>67887</v>
      </c>
      <c r="B7143" s="29" t="n">
        <v>39</v>
      </c>
      <c r="C7143" s="7" t="n">
        <v>14</v>
      </c>
      <c r="D7143" s="7" t="n">
        <v>65534</v>
      </c>
      <c r="E7143" s="7" t="n">
        <v>107</v>
      </c>
    </row>
    <row r="7144" spans="1:7">
      <c r="A7144" t="s">
        <v>4</v>
      </c>
      <c r="B7144" s="4" t="s">
        <v>5</v>
      </c>
      <c r="C7144" s="4" t="s">
        <v>10</v>
      </c>
      <c r="D7144" s="4" t="s">
        <v>9</v>
      </c>
      <c r="E7144" s="4" t="s">
        <v>9</v>
      </c>
      <c r="F7144" s="4" t="s">
        <v>9</v>
      </c>
    </row>
    <row r="7145" spans="1:7">
      <c r="A7145" t="n">
        <v>67892</v>
      </c>
      <c r="B7145" s="85" t="n">
        <v>156</v>
      </c>
      <c r="C7145" s="7" t="n">
        <v>65534</v>
      </c>
      <c r="D7145" s="7" t="n">
        <v>0</v>
      </c>
      <c r="E7145" s="7" t="n">
        <v>0</v>
      </c>
      <c r="F7145" s="7" t="n">
        <v>-1065353216</v>
      </c>
    </row>
    <row r="7146" spans="1:7">
      <c r="A7146" t="s">
        <v>4</v>
      </c>
      <c r="B7146" s="4" t="s">
        <v>5</v>
      </c>
      <c r="C7146" s="4" t="s">
        <v>13</v>
      </c>
      <c r="D7146" s="4" t="s">
        <v>10</v>
      </c>
      <c r="E7146" s="4" t="s">
        <v>10</v>
      </c>
      <c r="F7146" s="4" t="s">
        <v>10</v>
      </c>
      <c r="G7146" s="4" t="s">
        <v>10</v>
      </c>
      <c r="H7146" s="4" t="s">
        <v>10</v>
      </c>
      <c r="I7146" s="4" t="s">
        <v>6</v>
      </c>
      <c r="J7146" s="4" t="s">
        <v>27</v>
      </c>
      <c r="K7146" s="4" t="s">
        <v>27</v>
      </c>
      <c r="L7146" s="4" t="s">
        <v>27</v>
      </c>
      <c r="M7146" s="4" t="s">
        <v>9</v>
      </c>
      <c r="N7146" s="4" t="s">
        <v>9</v>
      </c>
      <c r="O7146" s="4" t="s">
        <v>27</v>
      </c>
      <c r="P7146" s="4" t="s">
        <v>27</v>
      </c>
      <c r="Q7146" s="4" t="s">
        <v>27</v>
      </c>
      <c r="R7146" s="4" t="s">
        <v>27</v>
      </c>
      <c r="S7146" s="4" t="s">
        <v>13</v>
      </c>
    </row>
    <row r="7147" spans="1:7">
      <c r="A7147" t="n">
        <v>67907</v>
      </c>
      <c r="B7147" s="29" t="n">
        <v>39</v>
      </c>
      <c r="C7147" s="7" t="n">
        <v>12</v>
      </c>
      <c r="D7147" s="7" t="n">
        <v>65533</v>
      </c>
      <c r="E7147" s="7" t="n">
        <v>210</v>
      </c>
      <c r="F7147" s="7" t="n">
        <v>0</v>
      </c>
      <c r="G7147" s="7" t="n">
        <v>65534</v>
      </c>
      <c r="H7147" s="7" t="n">
        <v>259</v>
      </c>
      <c r="I7147" s="7" t="s">
        <v>498</v>
      </c>
      <c r="J7147" s="7" t="n">
        <v>0</v>
      </c>
      <c r="K7147" s="7" t="n">
        <v>0</v>
      </c>
      <c r="L7147" s="7" t="n">
        <v>0</v>
      </c>
      <c r="M7147" s="7" t="n">
        <v>0</v>
      </c>
      <c r="N7147" s="7" t="n">
        <v>0</v>
      </c>
      <c r="O7147" s="7" t="n">
        <v>0</v>
      </c>
      <c r="P7147" s="7" t="n">
        <v>1</v>
      </c>
      <c r="Q7147" s="7" t="n">
        <v>1</v>
      </c>
      <c r="R7147" s="7" t="n">
        <v>1</v>
      </c>
      <c r="S7147" s="7" t="n">
        <v>111</v>
      </c>
    </row>
    <row r="7148" spans="1:7">
      <c r="A7148" t="s">
        <v>4</v>
      </c>
      <c r="B7148" s="4" t="s">
        <v>5</v>
      </c>
      <c r="C7148" s="4" t="s">
        <v>13</v>
      </c>
      <c r="D7148" s="4" t="s">
        <v>10</v>
      </c>
      <c r="E7148" s="4" t="s">
        <v>10</v>
      </c>
      <c r="F7148" s="4" t="s">
        <v>10</v>
      </c>
      <c r="G7148" s="4" t="s">
        <v>10</v>
      </c>
      <c r="H7148" s="4" t="s">
        <v>10</v>
      </c>
      <c r="I7148" s="4" t="s">
        <v>6</v>
      </c>
      <c r="J7148" s="4" t="s">
        <v>27</v>
      </c>
      <c r="K7148" s="4" t="s">
        <v>27</v>
      </c>
      <c r="L7148" s="4" t="s">
        <v>27</v>
      </c>
      <c r="M7148" s="4" t="s">
        <v>9</v>
      </c>
      <c r="N7148" s="4" t="s">
        <v>9</v>
      </c>
      <c r="O7148" s="4" t="s">
        <v>27</v>
      </c>
      <c r="P7148" s="4" t="s">
        <v>27</v>
      </c>
      <c r="Q7148" s="4" t="s">
        <v>27</v>
      </c>
      <c r="R7148" s="4" t="s">
        <v>27</v>
      </c>
      <c r="S7148" s="4" t="s">
        <v>13</v>
      </c>
    </row>
    <row r="7149" spans="1:7">
      <c r="A7149" t="n">
        <v>67966</v>
      </c>
      <c r="B7149" s="29" t="n">
        <v>39</v>
      </c>
      <c r="C7149" s="7" t="n">
        <v>12</v>
      </c>
      <c r="D7149" s="7" t="n">
        <v>65533</v>
      </c>
      <c r="E7149" s="7" t="n">
        <v>210</v>
      </c>
      <c r="F7149" s="7" t="n">
        <v>0</v>
      </c>
      <c r="G7149" s="7" t="n">
        <v>65534</v>
      </c>
      <c r="H7149" s="7" t="n">
        <v>259</v>
      </c>
      <c r="I7149" s="7" t="s">
        <v>499</v>
      </c>
      <c r="J7149" s="7" t="n">
        <v>0</v>
      </c>
      <c r="K7149" s="7" t="n">
        <v>0</v>
      </c>
      <c r="L7149" s="7" t="n">
        <v>0</v>
      </c>
      <c r="M7149" s="7" t="n">
        <v>0</v>
      </c>
      <c r="N7149" s="7" t="n">
        <v>0</v>
      </c>
      <c r="O7149" s="7" t="n">
        <v>0</v>
      </c>
      <c r="P7149" s="7" t="n">
        <v>1</v>
      </c>
      <c r="Q7149" s="7" t="n">
        <v>1</v>
      </c>
      <c r="R7149" s="7" t="n">
        <v>1</v>
      </c>
      <c r="S7149" s="7" t="n">
        <v>112</v>
      </c>
    </row>
    <row r="7150" spans="1:7">
      <c r="A7150" t="s">
        <v>4</v>
      </c>
      <c r="B7150" s="4" t="s">
        <v>5</v>
      </c>
      <c r="C7150" s="4" t="s">
        <v>10</v>
      </c>
      <c r="D7150" s="4" t="s">
        <v>13</v>
      </c>
      <c r="E7150" s="4" t="s">
        <v>6</v>
      </c>
      <c r="F7150" s="4" t="s">
        <v>27</v>
      </c>
      <c r="G7150" s="4" t="s">
        <v>27</v>
      </c>
      <c r="H7150" s="4" t="s">
        <v>27</v>
      </c>
    </row>
    <row r="7151" spans="1:7">
      <c r="A7151" t="n">
        <v>68025</v>
      </c>
      <c r="B7151" s="64" t="n">
        <v>48</v>
      </c>
      <c r="C7151" s="7" t="n">
        <v>65534</v>
      </c>
      <c r="D7151" s="7" t="n">
        <v>0</v>
      </c>
      <c r="E7151" s="7" t="s">
        <v>436</v>
      </c>
      <c r="F7151" s="7" t="n">
        <v>-1</v>
      </c>
      <c r="G7151" s="7" t="n">
        <v>1</v>
      </c>
      <c r="H7151" s="7" t="n">
        <v>0</v>
      </c>
    </row>
    <row r="7152" spans="1:7">
      <c r="A7152" t="s">
        <v>4</v>
      </c>
      <c r="B7152" s="4" t="s">
        <v>5</v>
      </c>
      <c r="C7152" s="4" t="s">
        <v>10</v>
      </c>
      <c r="D7152" s="4" t="s">
        <v>13</v>
      </c>
    </row>
    <row r="7153" spans="1:19">
      <c r="A7153" t="n">
        <v>68050</v>
      </c>
      <c r="B7153" s="84" t="n">
        <v>96</v>
      </c>
      <c r="C7153" s="7" t="n">
        <v>65534</v>
      </c>
      <c r="D7153" s="7" t="n">
        <v>1</v>
      </c>
    </row>
    <row r="7154" spans="1:19">
      <c r="A7154" t="s">
        <v>4</v>
      </c>
      <c r="B7154" s="4" t="s">
        <v>5</v>
      </c>
      <c r="C7154" s="4" t="s">
        <v>10</v>
      </c>
      <c r="D7154" s="4" t="s">
        <v>13</v>
      </c>
      <c r="E7154" s="4" t="s">
        <v>27</v>
      </c>
      <c r="F7154" s="4" t="s">
        <v>27</v>
      </c>
      <c r="G7154" s="4" t="s">
        <v>27</v>
      </c>
    </row>
    <row r="7155" spans="1:19">
      <c r="A7155" t="n">
        <v>68054</v>
      </c>
      <c r="B7155" s="84" t="n">
        <v>96</v>
      </c>
      <c r="C7155" s="7" t="n">
        <v>65534</v>
      </c>
      <c r="D7155" s="7" t="n">
        <v>2</v>
      </c>
      <c r="E7155" s="7" t="n">
        <v>105.379997253418</v>
      </c>
      <c r="F7155" s="7" t="n">
        <v>-5.44999980926514</v>
      </c>
      <c r="G7155" s="7" t="n">
        <v>-30.3899993896484</v>
      </c>
    </row>
    <row r="7156" spans="1:19">
      <c r="A7156" t="s">
        <v>4</v>
      </c>
      <c r="B7156" s="4" t="s">
        <v>5</v>
      </c>
      <c r="C7156" s="4" t="s">
        <v>10</v>
      </c>
      <c r="D7156" s="4" t="s">
        <v>13</v>
      </c>
      <c r="E7156" s="4" t="s">
        <v>27</v>
      </c>
      <c r="F7156" s="4" t="s">
        <v>27</v>
      </c>
      <c r="G7156" s="4" t="s">
        <v>27</v>
      </c>
    </row>
    <row r="7157" spans="1:19">
      <c r="A7157" t="n">
        <v>68070</v>
      </c>
      <c r="B7157" s="84" t="n">
        <v>96</v>
      </c>
      <c r="C7157" s="7" t="n">
        <v>65534</v>
      </c>
      <c r="D7157" s="7" t="n">
        <v>2</v>
      </c>
      <c r="E7157" s="7" t="n">
        <v>174.490005493164</v>
      </c>
      <c r="F7157" s="7" t="n">
        <v>-2.63000011444092</v>
      </c>
      <c r="G7157" s="7" t="n">
        <v>-30.5900001525879</v>
      </c>
    </row>
    <row r="7158" spans="1:19">
      <c r="A7158" t="s">
        <v>4</v>
      </c>
      <c r="B7158" s="4" t="s">
        <v>5</v>
      </c>
      <c r="C7158" s="4" t="s">
        <v>10</v>
      </c>
      <c r="D7158" s="4" t="s">
        <v>13</v>
      </c>
      <c r="E7158" s="4" t="s">
        <v>27</v>
      </c>
      <c r="F7158" s="4" t="s">
        <v>27</v>
      </c>
      <c r="G7158" s="4" t="s">
        <v>27</v>
      </c>
    </row>
    <row r="7159" spans="1:19">
      <c r="A7159" t="n">
        <v>68086</v>
      </c>
      <c r="B7159" s="84" t="n">
        <v>96</v>
      </c>
      <c r="C7159" s="7" t="n">
        <v>65534</v>
      </c>
      <c r="D7159" s="7" t="n">
        <v>2</v>
      </c>
      <c r="E7159" s="7" t="n">
        <v>247.009994506836</v>
      </c>
      <c r="F7159" s="7" t="n">
        <v>-0.370000004768372</v>
      </c>
      <c r="G7159" s="7" t="n">
        <v>-32.9000015258789</v>
      </c>
    </row>
    <row r="7160" spans="1:19">
      <c r="A7160" t="s">
        <v>4</v>
      </c>
      <c r="B7160" s="4" t="s">
        <v>5</v>
      </c>
      <c r="C7160" s="4" t="s">
        <v>10</v>
      </c>
      <c r="D7160" s="4" t="s">
        <v>13</v>
      </c>
      <c r="E7160" s="4" t="s">
        <v>27</v>
      </c>
      <c r="F7160" s="4" t="s">
        <v>27</v>
      </c>
      <c r="G7160" s="4" t="s">
        <v>27</v>
      </c>
    </row>
    <row r="7161" spans="1:19">
      <c r="A7161" t="n">
        <v>68102</v>
      </c>
      <c r="B7161" s="84" t="n">
        <v>96</v>
      </c>
      <c r="C7161" s="7" t="n">
        <v>65534</v>
      </c>
      <c r="D7161" s="7" t="n">
        <v>2</v>
      </c>
      <c r="E7161" s="7" t="n">
        <v>298.239990234375</v>
      </c>
      <c r="F7161" s="7" t="n">
        <v>2.03999996185303</v>
      </c>
      <c r="G7161" s="7" t="n">
        <v>1.6599999666214</v>
      </c>
    </row>
    <row r="7162" spans="1:19">
      <c r="A7162" t="s">
        <v>4</v>
      </c>
      <c r="B7162" s="4" t="s">
        <v>5</v>
      </c>
      <c r="C7162" s="4" t="s">
        <v>10</v>
      </c>
      <c r="D7162" s="4" t="s">
        <v>13</v>
      </c>
      <c r="E7162" s="4" t="s">
        <v>9</v>
      </c>
      <c r="F7162" s="4" t="s">
        <v>13</v>
      </c>
      <c r="G7162" s="4" t="s">
        <v>10</v>
      </c>
    </row>
    <row r="7163" spans="1:19">
      <c r="A7163" t="n">
        <v>68118</v>
      </c>
      <c r="B7163" s="84" t="n">
        <v>96</v>
      </c>
      <c r="C7163" s="7" t="n">
        <v>65534</v>
      </c>
      <c r="D7163" s="7" t="n">
        <v>0</v>
      </c>
      <c r="E7163" s="7" t="n">
        <v>1094713344</v>
      </c>
      <c r="F7163" s="7" t="n">
        <v>0</v>
      </c>
      <c r="G7163" s="7" t="n">
        <v>0</v>
      </c>
    </row>
    <row r="7164" spans="1:19">
      <c r="A7164" t="s">
        <v>4</v>
      </c>
      <c r="B7164" s="4" t="s">
        <v>5</v>
      </c>
      <c r="C7164" s="4" t="s">
        <v>10</v>
      </c>
      <c r="D7164" s="4" t="s">
        <v>13</v>
      </c>
    </row>
    <row r="7165" spans="1:19">
      <c r="A7165" t="n">
        <v>68129</v>
      </c>
      <c r="B7165" s="81" t="n">
        <v>56</v>
      </c>
      <c r="C7165" s="7" t="n">
        <v>65534</v>
      </c>
      <c r="D7165" s="7" t="n">
        <v>0</v>
      </c>
    </row>
    <row r="7166" spans="1:19">
      <c r="A7166" t="s">
        <v>4</v>
      </c>
      <c r="B7166" s="4" t="s">
        <v>5</v>
      </c>
    </row>
    <row r="7167" spans="1:19">
      <c r="A7167" t="n">
        <v>68133</v>
      </c>
      <c r="B7167" s="5" t="n">
        <v>1</v>
      </c>
    </row>
    <row r="7168" spans="1:19" s="3" customFormat="1" customHeight="0">
      <c r="A7168" s="3" t="s">
        <v>2</v>
      </c>
      <c r="B7168" s="3" t="s">
        <v>610</v>
      </c>
    </row>
    <row r="7169" spans="1:7">
      <c r="A7169" t="s">
        <v>4</v>
      </c>
      <c r="B7169" s="4" t="s">
        <v>5</v>
      </c>
      <c r="C7169" s="4" t="s">
        <v>13</v>
      </c>
      <c r="D7169" s="4" t="s">
        <v>13</v>
      </c>
      <c r="E7169" s="4" t="s">
        <v>13</v>
      </c>
      <c r="F7169" s="4" t="s">
        <v>13</v>
      </c>
    </row>
    <row r="7170" spans="1:7">
      <c r="A7170" t="n">
        <v>68136</v>
      </c>
      <c r="B7170" s="9" t="n">
        <v>14</v>
      </c>
      <c r="C7170" s="7" t="n">
        <v>2</v>
      </c>
      <c r="D7170" s="7" t="n">
        <v>0</v>
      </c>
      <c r="E7170" s="7" t="n">
        <v>0</v>
      </c>
      <c r="F7170" s="7" t="n">
        <v>0</v>
      </c>
    </row>
    <row r="7171" spans="1:7">
      <c r="A7171" t="s">
        <v>4</v>
      </c>
      <c r="B7171" s="4" t="s">
        <v>5</v>
      </c>
      <c r="C7171" s="4" t="s">
        <v>13</v>
      </c>
      <c r="D7171" s="26" t="s">
        <v>67</v>
      </c>
      <c r="E7171" s="4" t="s">
        <v>5</v>
      </c>
      <c r="F7171" s="4" t="s">
        <v>13</v>
      </c>
      <c r="G7171" s="4" t="s">
        <v>10</v>
      </c>
      <c r="H7171" s="26" t="s">
        <v>68</v>
      </c>
      <c r="I7171" s="4" t="s">
        <v>13</v>
      </c>
      <c r="J7171" s="4" t="s">
        <v>9</v>
      </c>
      <c r="K7171" s="4" t="s">
        <v>13</v>
      </c>
      <c r="L7171" s="4" t="s">
        <v>13</v>
      </c>
      <c r="M7171" s="26" t="s">
        <v>67</v>
      </c>
      <c r="N7171" s="4" t="s">
        <v>5</v>
      </c>
      <c r="O7171" s="4" t="s">
        <v>13</v>
      </c>
      <c r="P7171" s="4" t="s">
        <v>10</v>
      </c>
      <c r="Q7171" s="26" t="s">
        <v>68</v>
      </c>
      <c r="R7171" s="4" t="s">
        <v>13</v>
      </c>
      <c r="S7171" s="4" t="s">
        <v>9</v>
      </c>
      <c r="T7171" s="4" t="s">
        <v>13</v>
      </c>
      <c r="U7171" s="4" t="s">
        <v>13</v>
      </c>
      <c r="V7171" s="4" t="s">
        <v>13</v>
      </c>
      <c r="W7171" s="4" t="s">
        <v>26</v>
      </c>
    </row>
    <row r="7172" spans="1:7">
      <c r="A7172" t="n">
        <v>68141</v>
      </c>
      <c r="B7172" s="13" t="n">
        <v>5</v>
      </c>
      <c r="C7172" s="7" t="n">
        <v>28</v>
      </c>
      <c r="D7172" s="26" t="s">
        <v>3</v>
      </c>
      <c r="E7172" s="12" t="n">
        <v>162</v>
      </c>
      <c r="F7172" s="7" t="n">
        <v>3</v>
      </c>
      <c r="G7172" s="7" t="n">
        <v>4157</v>
      </c>
      <c r="H7172" s="26" t="s">
        <v>3</v>
      </c>
      <c r="I7172" s="7" t="n">
        <v>0</v>
      </c>
      <c r="J7172" s="7" t="n">
        <v>1</v>
      </c>
      <c r="K7172" s="7" t="n">
        <v>2</v>
      </c>
      <c r="L7172" s="7" t="n">
        <v>28</v>
      </c>
      <c r="M7172" s="26" t="s">
        <v>3</v>
      </c>
      <c r="N7172" s="12" t="n">
        <v>162</v>
      </c>
      <c r="O7172" s="7" t="n">
        <v>3</v>
      </c>
      <c r="P7172" s="7" t="n">
        <v>4157</v>
      </c>
      <c r="Q7172" s="26" t="s">
        <v>3</v>
      </c>
      <c r="R7172" s="7" t="n">
        <v>0</v>
      </c>
      <c r="S7172" s="7" t="n">
        <v>2</v>
      </c>
      <c r="T7172" s="7" t="n">
        <v>2</v>
      </c>
      <c r="U7172" s="7" t="n">
        <v>11</v>
      </c>
      <c r="V7172" s="7" t="n">
        <v>1</v>
      </c>
      <c r="W7172" s="14" t="n">
        <f t="normal" ca="1">A7176</f>
        <v>0</v>
      </c>
    </row>
    <row r="7173" spans="1:7">
      <c r="A7173" t="s">
        <v>4</v>
      </c>
      <c r="B7173" s="4" t="s">
        <v>5</v>
      </c>
      <c r="C7173" s="4" t="s">
        <v>13</v>
      </c>
      <c r="D7173" s="4" t="s">
        <v>10</v>
      </c>
      <c r="E7173" s="4" t="s">
        <v>27</v>
      </c>
    </row>
    <row r="7174" spans="1:7">
      <c r="A7174" t="n">
        <v>68170</v>
      </c>
      <c r="B7174" s="40" t="n">
        <v>58</v>
      </c>
      <c r="C7174" s="7" t="n">
        <v>0</v>
      </c>
      <c r="D7174" s="7" t="n">
        <v>0</v>
      </c>
      <c r="E7174" s="7" t="n">
        <v>1</v>
      </c>
    </row>
    <row r="7175" spans="1:7">
      <c r="A7175" t="s">
        <v>4</v>
      </c>
      <c r="B7175" s="4" t="s">
        <v>5</v>
      </c>
      <c r="C7175" s="4" t="s">
        <v>13</v>
      </c>
      <c r="D7175" s="26" t="s">
        <v>67</v>
      </c>
      <c r="E7175" s="4" t="s">
        <v>5</v>
      </c>
      <c r="F7175" s="4" t="s">
        <v>13</v>
      </c>
      <c r="G7175" s="4" t="s">
        <v>10</v>
      </c>
      <c r="H7175" s="26" t="s">
        <v>68</v>
      </c>
      <c r="I7175" s="4" t="s">
        <v>13</v>
      </c>
      <c r="J7175" s="4" t="s">
        <v>9</v>
      </c>
      <c r="K7175" s="4" t="s">
        <v>13</v>
      </c>
      <c r="L7175" s="4" t="s">
        <v>13</v>
      </c>
      <c r="M7175" s="26" t="s">
        <v>67</v>
      </c>
      <c r="N7175" s="4" t="s">
        <v>5</v>
      </c>
      <c r="O7175" s="4" t="s">
        <v>13</v>
      </c>
      <c r="P7175" s="4" t="s">
        <v>10</v>
      </c>
      <c r="Q7175" s="26" t="s">
        <v>68</v>
      </c>
      <c r="R7175" s="4" t="s">
        <v>13</v>
      </c>
      <c r="S7175" s="4" t="s">
        <v>9</v>
      </c>
      <c r="T7175" s="4" t="s">
        <v>13</v>
      </c>
      <c r="U7175" s="4" t="s">
        <v>13</v>
      </c>
      <c r="V7175" s="4" t="s">
        <v>13</v>
      </c>
      <c r="W7175" s="4" t="s">
        <v>26</v>
      </c>
    </row>
    <row r="7176" spans="1:7">
      <c r="A7176" t="n">
        <v>68178</v>
      </c>
      <c r="B7176" s="13" t="n">
        <v>5</v>
      </c>
      <c r="C7176" s="7" t="n">
        <v>28</v>
      </c>
      <c r="D7176" s="26" t="s">
        <v>3</v>
      </c>
      <c r="E7176" s="12" t="n">
        <v>162</v>
      </c>
      <c r="F7176" s="7" t="n">
        <v>3</v>
      </c>
      <c r="G7176" s="7" t="n">
        <v>4157</v>
      </c>
      <c r="H7176" s="26" t="s">
        <v>3</v>
      </c>
      <c r="I7176" s="7" t="n">
        <v>0</v>
      </c>
      <c r="J7176" s="7" t="n">
        <v>1</v>
      </c>
      <c r="K7176" s="7" t="n">
        <v>3</v>
      </c>
      <c r="L7176" s="7" t="n">
        <v>28</v>
      </c>
      <c r="M7176" s="26" t="s">
        <v>3</v>
      </c>
      <c r="N7176" s="12" t="n">
        <v>162</v>
      </c>
      <c r="O7176" s="7" t="n">
        <v>3</v>
      </c>
      <c r="P7176" s="7" t="n">
        <v>4157</v>
      </c>
      <c r="Q7176" s="26" t="s">
        <v>3</v>
      </c>
      <c r="R7176" s="7" t="n">
        <v>0</v>
      </c>
      <c r="S7176" s="7" t="n">
        <v>2</v>
      </c>
      <c r="T7176" s="7" t="n">
        <v>3</v>
      </c>
      <c r="U7176" s="7" t="n">
        <v>9</v>
      </c>
      <c r="V7176" s="7" t="n">
        <v>1</v>
      </c>
      <c r="W7176" s="14" t="n">
        <f t="normal" ca="1">A7186</f>
        <v>0</v>
      </c>
    </row>
    <row r="7177" spans="1:7">
      <c r="A7177" t="s">
        <v>4</v>
      </c>
      <c r="B7177" s="4" t="s">
        <v>5</v>
      </c>
      <c r="C7177" s="4" t="s">
        <v>13</v>
      </c>
      <c r="D7177" s="26" t="s">
        <v>67</v>
      </c>
      <c r="E7177" s="4" t="s">
        <v>5</v>
      </c>
      <c r="F7177" s="4" t="s">
        <v>10</v>
      </c>
      <c r="G7177" s="4" t="s">
        <v>13</v>
      </c>
      <c r="H7177" s="4" t="s">
        <v>13</v>
      </c>
      <c r="I7177" s="4" t="s">
        <v>6</v>
      </c>
      <c r="J7177" s="26" t="s">
        <v>68</v>
      </c>
      <c r="K7177" s="4" t="s">
        <v>13</v>
      </c>
      <c r="L7177" s="4" t="s">
        <v>13</v>
      </c>
      <c r="M7177" s="26" t="s">
        <v>67</v>
      </c>
      <c r="N7177" s="4" t="s">
        <v>5</v>
      </c>
      <c r="O7177" s="4" t="s">
        <v>13</v>
      </c>
      <c r="P7177" s="26" t="s">
        <v>68</v>
      </c>
      <c r="Q7177" s="4" t="s">
        <v>13</v>
      </c>
      <c r="R7177" s="4" t="s">
        <v>9</v>
      </c>
      <c r="S7177" s="4" t="s">
        <v>13</v>
      </c>
      <c r="T7177" s="4" t="s">
        <v>13</v>
      </c>
      <c r="U7177" s="4" t="s">
        <v>13</v>
      </c>
      <c r="V7177" s="26" t="s">
        <v>67</v>
      </c>
      <c r="W7177" s="4" t="s">
        <v>5</v>
      </c>
      <c r="X7177" s="4" t="s">
        <v>13</v>
      </c>
      <c r="Y7177" s="26" t="s">
        <v>68</v>
      </c>
      <c r="Z7177" s="4" t="s">
        <v>13</v>
      </c>
      <c r="AA7177" s="4" t="s">
        <v>9</v>
      </c>
      <c r="AB7177" s="4" t="s">
        <v>13</v>
      </c>
      <c r="AC7177" s="4" t="s">
        <v>13</v>
      </c>
      <c r="AD7177" s="4" t="s">
        <v>13</v>
      </c>
      <c r="AE7177" s="4" t="s">
        <v>26</v>
      </c>
    </row>
    <row r="7178" spans="1:7">
      <c r="A7178" t="n">
        <v>68207</v>
      </c>
      <c r="B7178" s="13" t="n">
        <v>5</v>
      </c>
      <c r="C7178" s="7" t="n">
        <v>28</v>
      </c>
      <c r="D7178" s="26" t="s">
        <v>3</v>
      </c>
      <c r="E7178" s="67" t="n">
        <v>47</v>
      </c>
      <c r="F7178" s="7" t="n">
        <v>61456</v>
      </c>
      <c r="G7178" s="7" t="n">
        <v>2</v>
      </c>
      <c r="H7178" s="7" t="n">
        <v>0</v>
      </c>
      <c r="I7178" s="7" t="s">
        <v>313</v>
      </c>
      <c r="J7178" s="26" t="s">
        <v>3</v>
      </c>
      <c r="K7178" s="7" t="n">
        <v>8</v>
      </c>
      <c r="L7178" s="7" t="n">
        <v>28</v>
      </c>
      <c r="M7178" s="26" t="s">
        <v>3</v>
      </c>
      <c r="N7178" s="8" t="n">
        <v>74</v>
      </c>
      <c r="O7178" s="7" t="n">
        <v>65</v>
      </c>
      <c r="P7178" s="26" t="s">
        <v>3</v>
      </c>
      <c r="Q7178" s="7" t="n">
        <v>0</v>
      </c>
      <c r="R7178" s="7" t="n">
        <v>1</v>
      </c>
      <c r="S7178" s="7" t="n">
        <v>3</v>
      </c>
      <c r="T7178" s="7" t="n">
        <v>9</v>
      </c>
      <c r="U7178" s="7" t="n">
        <v>28</v>
      </c>
      <c r="V7178" s="26" t="s">
        <v>3</v>
      </c>
      <c r="W7178" s="8" t="n">
        <v>74</v>
      </c>
      <c r="X7178" s="7" t="n">
        <v>65</v>
      </c>
      <c r="Y7178" s="26" t="s">
        <v>3</v>
      </c>
      <c r="Z7178" s="7" t="n">
        <v>0</v>
      </c>
      <c r="AA7178" s="7" t="n">
        <v>2</v>
      </c>
      <c r="AB7178" s="7" t="n">
        <v>3</v>
      </c>
      <c r="AC7178" s="7" t="n">
        <v>9</v>
      </c>
      <c r="AD7178" s="7" t="n">
        <v>1</v>
      </c>
      <c r="AE7178" s="14" t="n">
        <f t="normal" ca="1">A7182</f>
        <v>0</v>
      </c>
    </row>
    <row r="7179" spans="1:7">
      <c r="A7179" t="s">
        <v>4</v>
      </c>
      <c r="B7179" s="4" t="s">
        <v>5</v>
      </c>
      <c r="C7179" s="4" t="s">
        <v>10</v>
      </c>
      <c r="D7179" s="4" t="s">
        <v>13</v>
      </c>
      <c r="E7179" s="4" t="s">
        <v>13</v>
      </c>
      <c r="F7179" s="4" t="s">
        <v>6</v>
      </c>
    </row>
    <row r="7180" spans="1:7">
      <c r="A7180" t="n">
        <v>68255</v>
      </c>
      <c r="B7180" s="67" t="n">
        <v>47</v>
      </c>
      <c r="C7180" s="7" t="n">
        <v>61456</v>
      </c>
      <c r="D7180" s="7" t="n">
        <v>0</v>
      </c>
      <c r="E7180" s="7" t="n">
        <v>0</v>
      </c>
      <c r="F7180" s="7" t="s">
        <v>314</v>
      </c>
    </row>
    <row r="7181" spans="1:7">
      <c r="A7181" t="s">
        <v>4</v>
      </c>
      <c r="B7181" s="4" t="s">
        <v>5</v>
      </c>
      <c r="C7181" s="4" t="s">
        <v>13</v>
      </c>
      <c r="D7181" s="4" t="s">
        <v>10</v>
      </c>
      <c r="E7181" s="4" t="s">
        <v>27</v>
      </c>
    </row>
    <row r="7182" spans="1:7">
      <c r="A7182" t="n">
        <v>68268</v>
      </c>
      <c r="B7182" s="40" t="n">
        <v>58</v>
      </c>
      <c r="C7182" s="7" t="n">
        <v>0</v>
      </c>
      <c r="D7182" s="7" t="n">
        <v>300</v>
      </c>
      <c r="E7182" s="7" t="n">
        <v>1</v>
      </c>
    </row>
    <row r="7183" spans="1:7">
      <c r="A7183" t="s">
        <v>4</v>
      </c>
      <c r="B7183" s="4" t="s">
        <v>5</v>
      </c>
      <c r="C7183" s="4" t="s">
        <v>13</v>
      </c>
      <c r="D7183" s="4" t="s">
        <v>10</v>
      </c>
    </row>
    <row r="7184" spans="1:7">
      <c r="A7184" t="n">
        <v>68276</v>
      </c>
      <c r="B7184" s="40" t="n">
        <v>58</v>
      </c>
      <c r="C7184" s="7" t="n">
        <v>255</v>
      </c>
      <c r="D7184" s="7" t="n">
        <v>0</v>
      </c>
    </row>
    <row r="7185" spans="1:31">
      <c r="A7185" t="s">
        <v>4</v>
      </c>
      <c r="B7185" s="4" t="s">
        <v>5</v>
      </c>
      <c r="C7185" s="4" t="s">
        <v>13</v>
      </c>
      <c r="D7185" s="4" t="s">
        <v>13</v>
      </c>
      <c r="E7185" s="4" t="s">
        <v>13</v>
      </c>
      <c r="F7185" s="4" t="s">
        <v>13</v>
      </c>
    </row>
    <row r="7186" spans="1:31">
      <c r="A7186" t="n">
        <v>68280</v>
      </c>
      <c r="B7186" s="9" t="n">
        <v>14</v>
      </c>
      <c r="C7186" s="7" t="n">
        <v>0</v>
      </c>
      <c r="D7186" s="7" t="n">
        <v>0</v>
      </c>
      <c r="E7186" s="7" t="n">
        <v>0</v>
      </c>
      <c r="F7186" s="7" t="n">
        <v>64</v>
      </c>
    </row>
    <row r="7187" spans="1:31">
      <c r="A7187" t="s">
        <v>4</v>
      </c>
      <c r="B7187" s="4" t="s">
        <v>5</v>
      </c>
      <c r="C7187" s="4" t="s">
        <v>13</v>
      </c>
      <c r="D7187" s="4" t="s">
        <v>10</v>
      </c>
    </row>
    <row r="7188" spans="1:31">
      <c r="A7188" t="n">
        <v>68285</v>
      </c>
      <c r="B7188" s="35" t="n">
        <v>22</v>
      </c>
      <c r="C7188" s="7" t="n">
        <v>0</v>
      </c>
      <c r="D7188" s="7" t="n">
        <v>4157</v>
      </c>
    </row>
    <row r="7189" spans="1:31">
      <c r="A7189" t="s">
        <v>4</v>
      </c>
      <c r="B7189" s="4" t="s">
        <v>5</v>
      </c>
      <c r="C7189" s="4" t="s">
        <v>13</v>
      </c>
      <c r="D7189" s="4" t="s">
        <v>10</v>
      </c>
    </row>
    <row r="7190" spans="1:31">
      <c r="A7190" t="n">
        <v>68289</v>
      </c>
      <c r="B7190" s="40" t="n">
        <v>58</v>
      </c>
      <c r="C7190" s="7" t="n">
        <v>5</v>
      </c>
      <c r="D7190" s="7" t="n">
        <v>300</v>
      </c>
    </row>
    <row r="7191" spans="1:31">
      <c r="A7191" t="s">
        <v>4</v>
      </c>
      <c r="B7191" s="4" t="s">
        <v>5</v>
      </c>
      <c r="C7191" s="4" t="s">
        <v>27</v>
      </c>
      <c r="D7191" s="4" t="s">
        <v>10</v>
      </c>
    </row>
    <row r="7192" spans="1:31">
      <c r="A7192" t="n">
        <v>68293</v>
      </c>
      <c r="B7192" s="41" t="n">
        <v>103</v>
      </c>
      <c r="C7192" s="7" t="n">
        <v>0</v>
      </c>
      <c r="D7192" s="7" t="n">
        <v>300</v>
      </c>
    </row>
    <row r="7193" spans="1:31">
      <c r="A7193" t="s">
        <v>4</v>
      </c>
      <c r="B7193" s="4" t="s">
        <v>5</v>
      </c>
      <c r="C7193" s="4" t="s">
        <v>13</v>
      </c>
    </row>
    <row r="7194" spans="1:31">
      <c r="A7194" t="n">
        <v>68300</v>
      </c>
      <c r="B7194" s="32" t="n">
        <v>64</v>
      </c>
      <c r="C7194" s="7" t="n">
        <v>7</v>
      </c>
    </row>
    <row r="7195" spans="1:31">
      <c r="A7195" t="s">
        <v>4</v>
      </c>
      <c r="B7195" s="4" t="s">
        <v>5</v>
      </c>
      <c r="C7195" s="4" t="s">
        <v>13</v>
      </c>
      <c r="D7195" s="4" t="s">
        <v>10</v>
      </c>
    </row>
    <row r="7196" spans="1:31">
      <c r="A7196" t="n">
        <v>68302</v>
      </c>
      <c r="B7196" s="69" t="n">
        <v>72</v>
      </c>
      <c r="C7196" s="7" t="n">
        <v>5</v>
      </c>
      <c r="D7196" s="7" t="n">
        <v>0</v>
      </c>
    </row>
    <row r="7197" spans="1:31">
      <c r="A7197" t="s">
        <v>4</v>
      </c>
      <c r="B7197" s="4" t="s">
        <v>5</v>
      </c>
      <c r="C7197" s="4" t="s">
        <v>13</v>
      </c>
      <c r="D7197" s="26" t="s">
        <v>67</v>
      </c>
      <c r="E7197" s="4" t="s">
        <v>5</v>
      </c>
      <c r="F7197" s="4" t="s">
        <v>13</v>
      </c>
      <c r="G7197" s="4" t="s">
        <v>10</v>
      </c>
      <c r="H7197" s="26" t="s">
        <v>68</v>
      </c>
      <c r="I7197" s="4" t="s">
        <v>13</v>
      </c>
      <c r="J7197" s="4" t="s">
        <v>9</v>
      </c>
      <c r="K7197" s="4" t="s">
        <v>13</v>
      </c>
      <c r="L7197" s="4" t="s">
        <v>13</v>
      </c>
      <c r="M7197" s="4" t="s">
        <v>26</v>
      </c>
    </row>
    <row r="7198" spans="1:31">
      <c r="A7198" t="n">
        <v>68306</v>
      </c>
      <c r="B7198" s="13" t="n">
        <v>5</v>
      </c>
      <c r="C7198" s="7" t="n">
        <v>28</v>
      </c>
      <c r="D7198" s="26" t="s">
        <v>3</v>
      </c>
      <c r="E7198" s="12" t="n">
        <v>162</v>
      </c>
      <c r="F7198" s="7" t="n">
        <v>4</v>
      </c>
      <c r="G7198" s="7" t="n">
        <v>4157</v>
      </c>
      <c r="H7198" s="26" t="s">
        <v>3</v>
      </c>
      <c r="I7198" s="7" t="n">
        <v>0</v>
      </c>
      <c r="J7198" s="7" t="n">
        <v>1</v>
      </c>
      <c r="K7198" s="7" t="n">
        <v>2</v>
      </c>
      <c r="L7198" s="7" t="n">
        <v>1</v>
      </c>
      <c r="M7198" s="14" t="n">
        <f t="normal" ca="1">A7204</f>
        <v>0</v>
      </c>
    </row>
    <row r="7199" spans="1:31">
      <c r="A7199" t="s">
        <v>4</v>
      </c>
      <c r="B7199" s="4" t="s">
        <v>5</v>
      </c>
      <c r="C7199" s="4" t="s">
        <v>13</v>
      </c>
      <c r="D7199" s="4" t="s">
        <v>6</v>
      </c>
    </row>
    <row r="7200" spans="1:31">
      <c r="A7200" t="n">
        <v>68323</v>
      </c>
      <c r="B7200" s="11" t="n">
        <v>2</v>
      </c>
      <c r="C7200" s="7" t="n">
        <v>10</v>
      </c>
      <c r="D7200" s="7" t="s">
        <v>315</v>
      </c>
    </row>
    <row r="7201" spans="1:13">
      <c r="A7201" t="s">
        <v>4</v>
      </c>
      <c r="B7201" s="4" t="s">
        <v>5</v>
      </c>
      <c r="C7201" s="4" t="s">
        <v>10</v>
      </c>
    </row>
    <row r="7202" spans="1:13">
      <c r="A7202" t="n">
        <v>68340</v>
      </c>
      <c r="B7202" s="43" t="n">
        <v>16</v>
      </c>
      <c r="C7202" s="7" t="n">
        <v>0</v>
      </c>
    </row>
    <row r="7203" spans="1:13">
      <c r="A7203" t="s">
        <v>4</v>
      </c>
      <c r="B7203" s="4" t="s">
        <v>5</v>
      </c>
      <c r="C7203" s="4" t="s">
        <v>10</v>
      </c>
      <c r="D7203" s="4" t="s">
        <v>6</v>
      </c>
      <c r="E7203" s="4" t="s">
        <v>6</v>
      </c>
      <c r="F7203" s="4" t="s">
        <v>6</v>
      </c>
      <c r="G7203" s="4" t="s">
        <v>13</v>
      </c>
      <c r="H7203" s="4" t="s">
        <v>9</v>
      </c>
      <c r="I7203" s="4" t="s">
        <v>27</v>
      </c>
      <c r="J7203" s="4" t="s">
        <v>27</v>
      </c>
      <c r="K7203" s="4" t="s">
        <v>27</v>
      </c>
      <c r="L7203" s="4" t="s">
        <v>27</v>
      </c>
      <c r="M7203" s="4" t="s">
        <v>27</v>
      </c>
      <c r="N7203" s="4" t="s">
        <v>27</v>
      </c>
      <c r="O7203" s="4" t="s">
        <v>27</v>
      </c>
      <c r="P7203" s="4" t="s">
        <v>6</v>
      </c>
      <c r="Q7203" s="4" t="s">
        <v>6</v>
      </c>
      <c r="R7203" s="4" t="s">
        <v>9</v>
      </c>
      <c r="S7203" s="4" t="s">
        <v>13</v>
      </c>
      <c r="T7203" s="4" t="s">
        <v>9</v>
      </c>
      <c r="U7203" s="4" t="s">
        <v>9</v>
      </c>
      <c r="V7203" s="4" t="s">
        <v>10</v>
      </c>
    </row>
    <row r="7204" spans="1:13">
      <c r="A7204" t="n">
        <v>68343</v>
      </c>
      <c r="B7204" s="21" t="n">
        <v>19</v>
      </c>
      <c r="C7204" s="7" t="n">
        <v>7032</v>
      </c>
      <c r="D7204" s="7" t="s">
        <v>318</v>
      </c>
      <c r="E7204" s="7" t="s">
        <v>319</v>
      </c>
      <c r="F7204" s="7" t="s">
        <v>21</v>
      </c>
      <c r="G7204" s="7" t="n">
        <v>0</v>
      </c>
      <c r="H7204" s="7" t="n">
        <v>1</v>
      </c>
      <c r="I7204" s="7" t="n">
        <v>0</v>
      </c>
      <c r="J7204" s="7" t="n">
        <v>0</v>
      </c>
      <c r="K7204" s="7" t="n">
        <v>0</v>
      </c>
      <c r="L7204" s="7" t="n">
        <v>0</v>
      </c>
      <c r="M7204" s="7" t="n">
        <v>1</v>
      </c>
      <c r="N7204" s="7" t="n">
        <v>1.60000002384186</v>
      </c>
      <c r="O7204" s="7" t="n">
        <v>0.0900000035762787</v>
      </c>
      <c r="P7204" s="7" t="s">
        <v>21</v>
      </c>
      <c r="Q7204" s="7" t="s">
        <v>21</v>
      </c>
      <c r="R7204" s="7" t="n">
        <v>-1</v>
      </c>
      <c r="S7204" s="7" t="n">
        <v>0</v>
      </c>
      <c r="T7204" s="7" t="n">
        <v>0</v>
      </c>
      <c r="U7204" s="7" t="n">
        <v>0</v>
      </c>
      <c r="V7204" s="7" t="n">
        <v>0</v>
      </c>
    </row>
    <row r="7205" spans="1:13">
      <c r="A7205" t="s">
        <v>4</v>
      </c>
      <c r="B7205" s="4" t="s">
        <v>5</v>
      </c>
      <c r="C7205" s="4" t="s">
        <v>10</v>
      </c>
      <c r="D7205" s="4" t="s">
        <v>6</v>
      </c>
      <c r="E7205" s="4" t="s">
        <v>6</v>
      </c>
      <c r="F7205" s="4" t="s">
        <v>6</v>
      </c>
      <c r="G7205" s="4" t="s">
        <v>13</v>
      </c>
      <c r="H7205" s="4" t="s">
        <v>9</v>
      </c>
      <c r="I7205" s="4" t="s">
        <v>27</v>
      </c>
      <c r="J7205" s="4" t="s">
        <v>27</v>
      </c>
      <c r="K7205" s="4" t="s">
        <v>27</v>
      </c>
      <c r="L7205" s="4" t="s">
        <v>27</v>
      </c>
      <c r="M7205" s="4" t="s">
        <v>27</v>
      </c>
      <c r="N7205" s="4" t="s">
        <v>27</v>
      </c>
      <c r="O7205" s="4" t="s">
        <v>27</v>
      </c>
      <c r="P7205" s="4" t="s">
        <v>6</v>
      </c>
      <c r="Q7205" s="4" t="s">
        <v>6</v>
      </c>
      <c r="R7205" s="4" t="s">
        <v>9</v>
      </c>
      <c r="S7205" s="4" t="s">
        <v>13</v>
      </c>
      <c r="T7205" s="4" t="s">
        <v>9</v>
      </c>
      <c r="U7205" s="4" t="s">
        <v>9</v>
      </c>
      <c r="V7205" s="4" t="s">
        <v>10</v>
      </c>
    </row>
    <row r="7206" spans="1:13">
      <c r="A7206" t="n">
        <v>68413</v>
      </c>
      <c r="B7206" s="21" t="n">
        <v>19</v>
      </c>
      <c r="C7206" s="7" t="n">
        <v>7007</v>
      </c>
      <c r="D7206" s="7" t="s">
        <v>403</v>
      </c>
      <c r="E7206" s="7" t="s">
        <v>404</v>
      </c>
      <c r="F7206" s="7" t="s">
        <v>21</v>
      </c>
      <c r="G7206" s="7" t="n">
        <v>0</v>
      </c>
      <c r="H7206" s="7" t="n">
        <v>1</v>
      </c>
      <c r="I7206" s="7" t="n">
        <v>0</v>
      </c>
      <c r="J7206" s="7" t="n">
        <v>0</v>
      </c>
      <c r="K7206" s="7" t="n">
        <v>0</v>
      </c>
      <c r="L7206" s="7" t="n">
        <v>0</v>
      </c>
      <c r="M7206" s="7" t="n">
        <v>1</v>
      </c>
      <c r="N7206" s="7" t="n">
        <v>1.60000002384186</v>
      </c>
      <c r="O7206" s="7" t="n">
        <v>0.0900000035762787</v>
      </c>
      <c r="P7206" s="7" t="s">
        <v>21</v>
      </c>
      <c r="Q7206" s="7" t="s">
        <v>21</v>
      </c>
      <c r="R7206" s="7" t="n">
        <v>-1</v>
      </c>
      <c r="S7206" s="7" t="n">
        <v>0</v>
      </c>
      <c r="T7206" s="7" t="n">
        <v>0</v>
      </c>
      <c r="U7206" s="7" t="n">
        <v>0</v>
      </c>
      <c r="V7206" s="7" t="n">
        <v>0</v>
      </c>
    </row>
    <row r="7207" spans="1:13">
      <c r="A7207" t="s">
        <v>4</v>
      </c>
      <c r="B7207" s="4" t="s">
        <v>5</v>
      </c>
      <c r="C7207" s="4" t="s">
        <v>10</v>
      </c>
      <c r="D7207" s="4" t="s">
        <v>6</v>
      </c>
      <c r="E7207" s="4" t="s">
        <v>6</v>
      </c>
      <c r="F7207" s="4" t="s">
        <v>6</v>
      </c>
      <c r="G7207" s="4" t="s">
        <v>13</v>
      </c>
      <c r="H7207" s="4" t="s">
        <v>9</v>
      </c>
      <c r="I7207" s="4" t="s">
        <v>27</v>
      </c>
      <c r="J7207" s="4" t="s">
        <v>27</v>
      </c>
      <c r="K7207" s="4" t="s">
        <v>27</v>
      </c>
      <c r="L7207" s="4" t="s">
        <v>27</v>
      </c>
      <c r="M7207" s="4" t="s">
        <v>27</v>
      </c>
      <c r="N7207" s="4" t="s">
        <v>27</v>
      </c>
      <c r="O7207" s="4" t="s">
        <v>27</v>
      </c>
      <c r="P7207" s="4" t="s">
        <v>6</v>
      </c>
      <c r="Q7207" s="4" t="s">
        <v>6</v>
      </c>
      <c r="R7207" s="4" t="s">
        <v>9</v>
      </c>
      <c r="S7207" s="4" t="s">
        <v>13</v>
      </c>
      <c r="T7207" s="4" t="s">
        <v>9</v>
      </c>
      <c r="U7207" s="4" t="s">
        <v>9</v>
      </c>
      <c r="V7207" s="4" t="s">
        <v>10</v>
      </c>
    </row>
    <row r="7208" spans="1:13">
      <c r="A7208" t="n">
        <v>68502</v>
      </c>
      <c r="B7208" s="21" t="n">
        <v>19</v>
      </c>
      <c r="C7208" s="7" t="n">
        <v>5300</v>
      </c>
      <c r="D7208" s="7" t="s">
        <v>405</v>
      </c>
      <c r="E7208" s="7" t="s">
        <v>406</v>
      </c>
      <c r="F7208" s="7" t="s">
        <v>21</v>
      </c>
      <c r="G7208" s="7" t="n">
        <v>0</v>
      </c>
      <c r="H7208" s="7" t="n">
        <v>1</v>
      </c>
      <c r="I7208" s="7" t="n">
        <v>0</v>
      </c>
      <c r="J7208" s="7" t="n">
        <v>0</v>
      </c>
      <c r="K7208" s="7" t="n">
        <v>0</v>
      </c>
      <c r="L7208" s="7" t="n">
        <v>0</v>
      </c>
      <c r="M7208" s="7" t="n">
        <v>1</v>
      </c>
      <c r="N7208" s="7" t="n">
        <v>1.60000002384186</v>
      </c>
      <c r="O7208" s="7" t="n">
        <v>0.0900000035762787</v>
      </c>
      <c r="P7208" s="7" t="s">
        <v>21</v>
      </c>
      <c r="Q7208" s="7" t="s">
        <v>21</v>
      </c>
      <c r="R7208" s="7" t="n">
        <v>-1</v>
      </c>
      <c r="S7208" s="7" t="n">
        <v>0</v>
      </c>
      <c r="T7208" s="7" t="n">
        <v>0</v>
      </c>
      <c r="U7208" s="7" t="n">
        <v>0</v>
      </c>
      <c r="V7208" s="7" t="n">
        <v>0</v>
      </c>
    </row>
    <row r="7209" spans="1:13">
      <c r="A7209" t="s">
        <v>4</v>
      </c>
      <c r="B7209" s="4" t="s">
        <v>5</v>
      </c>
      <c r="C7209" s="4" t="s">
        <v>10</v>
      </c>
      <c r="D7209" s="4" t="s">
        <v>6</v>
      </c>
      <c r="E7209" s="4" t="s">
        <v>6</v>
      </c>
      <c r="F7209" s="4" t="s">
        <v>6</v>
      </c>
      <c r="G7209" s="4" t="s">
        <v>13</v>
      </c>
      <c r="H7209" s="4" t="s">
        <v>9</v>
      </c>
      <c r="I7209" s="4" t="s">
        <v>27</v>
      </c>
      <c r="J7209" s="4" t="s">
        <v>27</v>
      </c>
      <c r="K7209" s="4" t="s">
        <v>27</v>
      </c>
      <c r="L7209" s="4" t="s">
        <v>27</v>
      </c>
      <c r="M7209" s="4" t="s">
        <v>27</v>
      </c>
      <c r="N7209" s="4" t="s">
        <v>27</v>
      </c>
      <c r="O7209" s="4" t="s">
        <v>27</v>
      </c>
      <c r="P7209" s="4" t="s">
        <v>6</v>
      </c>
      <c r="Q7209" s="4" t="s">
        <v>6</v>
      </c>
      <c r="R7209" s="4" t="s">
        <v>9</v>
      </c>
      <c r="S7209" s="4" t="s">
        <v>13</v>
      </c>
      <c r="T7209" s="4" t="s">
        <v>9</v>
      </c>
      <c r="U7209" s="4" t="s">
        <v>9</v>
      </c>
      <c r="V7209" s="4" t="s">
        <v>10</v>
      </c>
    </row>
    <row r="7210" spans="1:13">
      <c r="A7210" t="n">
        <v>68581</v>
      </c>
      <c r="B7210" s="21" t="n">
        <v>19</v>
      </c>
      <c r="C7210" s="7" t="n">
        <v>1620</v>
      </c>
      <c r="D7210" s="7" t="s">
        <v>611</v>
      </c>
      <c r="E7210" s="7" t="s">
        <v>408</v>
      </c>
      <c r="F7210" s="7" t="s">
        <v>21</v>
      </c>
      <c r="G7210" s="7" t="n">
        <v>0</v>
      </c>
      <c r="H7210" s="7" t="n">
        <v>1</v>
      </c>
      <c r="I7210" s="7" t="n">
        <v>0</v>
      </c>
      <c r="J7210" s="7" t="n">
        <v>0</v>
      </c>
      <c r="K7210" s="7" t="n">
        <v>0</v>
      </c>
      <c r="L7210" s="7" t="n">
        <v>0</v>
      </c>
      <c r="M7210" s="7" t="n">
        <v>1</v>
      </c>
      <c r="N7210" s="7" t="n">
        <v>1.60000002384186</v>
      </c>
      <c r="O7210" s="7" t="n">
        <v>0.0900000035762787</v>
      </c>
      <c r="P7210" s="7" t="s">
        <v>21</v>
      </c>
      <c r="Q7210" s="7" t="s">
        <v>21</v>
      </c>
      <c r="R7210" s="7" t="n">
        <v>-1</v>
      </c>
      <c r="S7210" s="7" t="n">
        <v>0</v>
      </c>
      <c r="T7210" s="7" t="n">
        <v>0</v>
      </c>
      <c r="U7210" s="7" t="n">
        <v>0</v>
      </c>
      <c r="V7210" s="7" t="n">
        <v>0</v>
      </c>
    </row>
    <row r="7211" spans="1:13">
      <c r="A7211" t="s">
        <v>4</v>
      </c>
      <c r="B7211" s="4" t="s">
        <v>5</v>
      </c>
      <c r="C7211" s="4" t="s">
        <v>10</v>
      </c>
      <c r="D7211" s="4" t="s">
        <v>6</v>
      </c>
      <c r="E7211" s="4" t="s">
        <v>6</v>
      </c>
      <c r="F7211" s="4" t="s">
        <v>6</v>
      </c>
      <c r="G7211" s="4" t="s">
        <v>13</v>
      </c>
      <c r="H7211" s="4" t="s">
        <v>9</v>
      </c>
      <c r="I7211" s="4" t="s">
        <v>27</v>
      </c>
      <c r="J7211" s="4" t="s">
        <v>27</v>
      </c>
      <c r="K7211" s="4" t="s">
        <v>27</v>
      </c>
      <c r="L7211" s="4" t="s">
        <v>27</v>
      </c>
      <c r="M7211" s="4" t="s">
        <v>27</v>
      </c>
      <c r="N7211" s="4" t="s">
        <v>27</v>
      </c>
      <c r="O7211" s="4" t="s">
        <v>27</v>
      </c>
      <c r="P7211" s="4" t="s">
        <v>6</v>
      </c>
      <c r="Q7211" s="4" t="s">
        <v>6</v>
      </c>
      <c r="R7211" s="4" t="s">
        <v>9</v>
      </c>
      <c r="S7211" s="4" t="s">
        <v>13</v>
      </c>
      <c r="T7211" s="4" t="s">
        <v>9</v>
      </c>
      <c r="U7211" s="4" t="s">
        <v>9</v>
      </c>
      <c r="V7211" s="4" t="s">
        <v>10</v>
      </c>
    </row>
    <row r="7212" spans="1:13">
      <c r="A7212" t="n">
        <v>68670</v>
      </c>
      <c r="B7212" s="21" t="n">
        <v>19</v>
      </c>
      <c r="C7212" s="7" t="n">
        <v>1621</v>
      </c>
      <c r="D7212" s="7" t="s">
        <v>407</v>
      </c>
      <c r="E7212" s="7" t="s">
        <v>408</v>
      </c>
      <c r="F7212" s="7" t="s">
        <v>21</v>
      </c>
      <c r="G7212" s="7" t="n">
        <v>0</v>
      </c>
      <c r="H7212" s="7" t="n">
        <v>1</v>
      </c>
      <c r="I7212" s="7" t="n">
        <v>0</v>
      </c>
      <c r="J7212" s="7" t="n">
        <v>0</v>
      </c>
      <c r="K7212" s="7" t="n">
        <v>0</v>
      </c>
      <c r="L7212" s="7" t="n">
        <v>0</v>
      </c>
      <c r="M7212" s="7" t="n">
        <v>1</v>
      </c>
      <c r="N7212" s="7" t="n">
        <v>1.60000002384186</v>
      </c>
      <c r="O7212" s="7" t="n">
        <v>0.0900000035762787</v>
      </c>
      <c r="P7212" s="7" t="s">
        <v>21</v>
      </c>
      <c r="Q7212" s="7" t="s">
        <v>21</v>
      </c>
      <c r="R7212" s="7" t="n">
        <v>-1</v>
      </c>
      <c r="S7212" s="7" t="n">
        <v>0</v>
      </c>
      <c r="T7212" s="7" t="n">
        <v>0</v>
      </c>
      <c r="U7212" s="7" t="n">
        <v>0</v>
      </c>
      <c r="V7212" s="7" t="n">
        <v>0</v>
      </c>
    </row>
    <row r="7213" spans="1:13">
      <c r="A7213" t="s">
        <v>4</v>
      </c>
      <c r="B7213" s="4" t="s">
        <v>5</v>
      </c>
      <c r="C7213" s="4" t="s">
        <v>10</v>
      </c>
      <c r="D7213" s="4" t="s">
        <v>6</v>
      </c>
      <c r="E7213" s="4" t="s">
        <v>6</v>
      </c>
      <c r="F7213" s="4" t="s">
        <v>6</v>
      </c>
      <c r="G7213" s="4" t="s">
        <v>13</v>
      </c>
      <c r="H7213" s="4" t="s">
        <v>9</v>
      </c>
      <c r="I7213" s="4" t="s">
        <v>27</v>
      </c>
      <c r="J7213" s="4" t="s">
        <v>27</v>
      </c>
      <c r="K7213" s="4" t="s">
        <v>27</v>
      </c>
      <c r="L7213" s="4" t="s">
        <v>27</v>
      </c>
      <c r="M7213" s="4" t="s">
        <v>27</v>
      </c>
      <c r="N7213" s="4" t="s">
        <v>27</v>
      </c>
      <c r="O7213" s="4" t="s">
        <v>27</v>
      </c>
      <c r="P7213" s="4" t="s">
        <v>6</v>
      </c>
      <c r="Q7213" s="4" t="s">
        <v>6</v>
      </c>
      <c r="R7213" s="4" t="s">
        <v>9</v>
      </c>
      <c r="S7213" s="4" t="s">
        <v>13</v>
      </c>
      <c r="T7213" s="4" t="s">
        <v>9</v>
      </c>
      <c r="U7213" s="4" t="s">
        <v>9</v>
      </c>
      <c r="V7213" s="4" t="s">
        <v>10</v>
      </c>
    </row>
    <row r="7214" spans="1:13">
      <c r="A7214" t="n">
        <v>68755</v>
      </c>
      <c r="B7214" s="21" t="n">
        <v>19</v>
      </c>
      <c r="C7214" s="7" t="n">
        <v>1622</v>
      </c>
      <c r="D7214" s="7" t="s">
        <v>409</v>
      </c>
      <c r="E7214" s="7" t="s">
        <v>408</v>
      </c>
      <c r="F7214" s="7" t="s">
        <v>21</v>
      </c>
      <c r="G7214" s="7" t="n">
        <v>0</v>
      </c>
      <c r="H7214" s="7" t="n">
        <v>1</v>
      </c>
      <c r="I7214" s="7" t="n">
        <v>0</v>
      </c>
      <c r="J7214" s="7" t="n">
        <v>0</v>
      </c>
      <c r="K7214" s="7" t="n">
        <v>0</v>
      </c>
      <c r="L7214" s="7" t="n">
        <v>0</v>
      </c>
      <c r="M7214" s="7" t="n">
        <v>1</v>
      </c>
      <c r="N7214" s="7" t="n">
        <v>1.60000002384186</v>
      </c>
      <c r="O7214" s="7" t="n">
        <v>0.0900000035762787</v>
      </c>
      <c r="P7214" s="7" t="s">
        <v>21</v>
      </c>
      <c r="Q7214" s="7" t="s">
        <v>21</v>
      </c>
      <c r="R7214" s="7" t="n">
        <v>-1</v>
      </c>
      <c r="S7214" s="7" t="n">
        <v>0</v>
      </c>
      <c r="T7214" s="7" t="n">
        <v>0</v>
      </c>
      <c r="U7214" s="7" t="n">
        <v>0</v>
      </c>
      <c r="V7214" s="7" t="n">
        <v>0</v>
      </c>
    </row>
    <row r="7215" spans="1:13">
      <c r="A7215" t="s">
        <v>4</v>
      </c>
      <c r="B7215" s="4" t="s">
        <v>5</v>
      </c>
      <c r="C7215" s="4" t="s">
        <v>10</v>
      </c>
      <c r="D7215" s="4" t="s">
        <v>6</v>
      </c>
      <c r="E7215" s="4" t="s">
        <v>6</v>
      </c>
      <c r="F7215" s="4" t="s">
        <v>6</v>
      </c>
      <c r="G7215" s="4" t="s">
        <v>13</v>
      </c>
      <c r="H7215" s="4" t="s">
        <v>9</v>
      </c>
      <c r="I7215" s="4" t="s">
        <v>27</v>
      </c>
      <c r="J7215" s="4" t="s">
        <v>27</v>
      </c>
      <c r="K7215" s="4" t="s">
        <v>27</v>
      </c>
      <c r="L7215" s="4" t="s">
        <v>27</v>
      </c>
      <c r="M7215" s="4" t="s">
        <v>27</v>
      </c>
      <c r="N7215" s="4" t="s">
        <v>27</v>
      </c>
      <c r="O7215" s="4" t="s">
        <v>27</v>
      </c>
      <c r="P7215" s="4" t="s">
        <v>6</v>
      </c>
      <c r="Q7215" s="4" t="s">
        <v>6</v>
      </c>
      <c r="R7215" s="4" t="s">
        <v>9</v>
      </c>
      <c r="S7215" s="4" t="s">
        <v>13</v>
      </c>
      <c r="T7215" s="4" t="s">
        <v>9</v>
      </c>
      <c r="U7215" s="4" t="s">
        <v>9</v>
      </c>
      <c r="V7215" s="4" t="s">
        <v>10</v>
      </c>
    </row>
    <row r="7216" spans="1:13">
      <c r="A7216" t="n">
        <v>68844</v>
      </c>
      <c r="B7216" s="21" t="n">
        <v>19</v>
      </c>
      <c r="C7216" s="7" t="n">
        <v>1590</v>
      </c>
      <c r="D7216" s="7" t="s">
        <v>430</v>
      </c>
      <c r="E7216" s="7" t="s">
        <v>431</v>
      </c>
      <c r="F7216" s="7" t="s">
        <v>21</v>
      </c>
      <c r="G7216" s="7" t="n">
        <v>0</v>
      </c>
      <c r="H7216" s="7" t="n">
        <v>1</v>
      </c>
      <c r="I7216" s="7" t="n">
        <v>0</v>
      </c>
      <c r="J7216" s="7" t="n">
        <v>0</v>
      </c>
      <c r="K7216" s="7" t="n">
        <v>0</v>
      </c>
      <c r="L7216" s="7" t="n">
        <v>0</v>
      </c>
      <c r="M7216" s="7" t="n">
        <v>0</v>
      </c>
      <c r="N7216" s="7" t="n">
        <v>0</v>
      </c>
      <c r="O7216" s="7" t="n">
        <v>0</v>
      </c>
      <c r="P7216" s="7" t="s">
        <v>21</v>
      </c>
      <c r="Q7216" s="7" t="s">
        <v>21</v>
      </c>
      <c r="R7216" s="7" t="n">
        <v>-1</v>
      </c>
      <c r="S7216" s="7" t="n">
        <v>0</v>
      </c>
      <c r="T7216" s="7" t="n">
        <v>0</v>
      </c>
      <c r="U7216" s="7" t="n">
        <v>0</v>
      </c>
      <c r="V7216" s="7" t="n">
        <v>0</v>
      </c>
    </row>
    <row r="7217" spans="1:22">
      <c r="A7217" t="s">
        <v>4</v>
      </c>
      <c r="B7217" s="4" t="s">
        <v>5</v>
      </c>
      <c r="C7217" s="4" t="s">
        <v>10</v>
      </c>
      <c r="D7217" s="4" t="s">
        <v>13</v>
      </c>
      <c r="E7217" s="4" t="s">
        <v>13</v>
      </c>
      <c r="F7217" s="4" t="s">
        <v>6</v>
      </c>
    </row>
    <row r="7218" spans="1:22">
      <c r="A7218" t="n">
        <v>68919</v>
      </c>
      <c r="B7218" s="18" t="n">
        <v>20</v>
      </c>
      <c r="C7218" s="7" t="n">
        <v>0</v>
      </c>
      <c r="D7218" s="7" t="n">
        <v>3</v>
      </c>
      <c r="E7218" s="7" t="n">
        <v>10</v>
      </c>
      <c r="F7218" s="7" t="s">
        <v>322</v>
      </c>
    </row>
    <row r="7219" spans="1:22">
      <c r="A7219" t="s">
        <v>4</v>
      </c>
      <c r="B7219" s="4" t="s">
        <v>5</v>
      </c>
      <c r="C7219" s="4" t="s">
        <v>10</v>
      </c>
    </row>
    <row r="7220" spans="1:22">
      <c r="A7220" t="n">
        <v>68937</v>
      </c>
      <c r="B7220" s="43" t="n">
        <v>16</v>
      </c>
      <c r="C7220" s="7" t="n">
        <v>0</v>
      </c>
    </row>
    <row r="7221" spans="1:22">
      <c r="A7221" t="s">
        <v>4</v>
      </c>
      <c r="B7221" s="4" t="s">
        <v>5</v>
      </c>
      <c r="C7221" s="4" t="s">
        <v>10</v>
      </c>
      <c r="D7221" s="4" t="s">
        <v>13</v>
      </c>
      <c r="E7221" s="4" t="s">
        <v>13</v>
      </c>
      <c r="F7221" s="4" t="s">
        <v>6</v>
      </c>
    </row>
    <row r="7222" spans="1:22">
      <c r="A7222" t="n">
        <v>68940</v>
      </c>
      <c r="B7222" s="18" t="n">
        <v>20</v>
      </c>
      <c r="C7222" s="7" t="n">
        <v>7032</v>
      </c>
      <c r="D7222" s="7" t="n">
        <v>3</v>
      </c>
      <c r="E7222" s="7" t="n">
        <v>10</v>
      </c>
      <c r="F7222" s="7" t="s">
        <v>322</v>
      </c>
    </row>
    <row r="7223" spans="1:22">
      <c r="A7223" t="s">
        <v>4</v>
      </c>
      <c r="B7223" s="4" t="s">
        <v>5</v>
      </c>
      <c r="C7223" s="4" t="s">
        <v>10</v>
      </c>
    </row>
    <row r="7224" spans="1:22">
      <c r="A7224" t="n">
        <v>68958</v>
      </c>
      <c r="B7224" s="43" t="n">
        <v>16</v>
      </c>
      <c r="C7224" s="7" t="n">
        <v>0</v>
      </c>
    </row>
    <row r="7225" spans="1:22">
      <c r="A7225" t="s">
        <v>4</v>
      </c>
      <c r="B7225" s="4" t="s">
        <v>5</v>
      </c>
      <c r="C7225" s="4" t="s">
        <v>10</v>
      </c>
      <c r="D7225" s="4" t="s">
        <v>13</v>
      </c>
      <c r="E7225" s="4" t="s">
        <v>13</v>
      </c>
      <c r="F7225" s="4" t="s">
        <v>6</v>
      </c>
    </row>
    <row r="7226" spans="1:22">
      <c r="A7226" t="n">
        <v>68961</v>
      </c>
      <c r="B7226" s="18" t="n">
        <v>20</v>
      </c>
      <c r="C7226" s="7" t="n">
        <v>61489</v>
      </c>
      <c r="D7226" s="7" t="n">
        <v>3</v>
      </c>
      <c r="E7226" s="7" t="n">
        <v>10</v>
      </c>
      <c r="F7226" s="7" t="s">
        <v>322</v>
      </c>
    </row>
    <row r="7227" spans="1:22">
      <c r="A7227" t="s">
        <v>4</v>
      </c>
      <c r="B7227" s="4" t="s">
        <v>5</v>
      </c>
      <c r="C7227" s="4" t="s">
        <v>10</v>
      </c>
    </row>
    <row r="7228" spans="1:22">
      <c r="A7228" t="n">
        <v>68979</v>
      </c>
      <c r="B7228" s="43" t="n">
        <v>16</v>
      </c>
      <c r="C7228" s="7" t="n">
        <v>0</v>
      </c>
    </row>
    <row r="7229" spans="1:22">
      <c r="A7229" t="s">
        <v>4</v>
      </c>
      <c r="B7229" s="4" t="s">
        <v>5</v>
      </c>
      <c r="C7229" s="4" t="s">
        <v>10</v>
      </c>
      <c r="D7229" s="4" t="s">
        <v>13</v>
      </c>
      <c r="E7229" s="4" t="s">
        <v>13</v>
      </c>
      <c r="F7229" s="4" t="s">
        <v>6</v>
      </c>
    </row>
    <row r="7230" spans="1:22">
      <c r="A7230" t="n">
        <v>68982</v>
      </c>
      <c r="B7230" s="18" t="n">
        <v>20</v>
      </c>
      <c r="C7230" s="7" t="n">
        <v>61490</v>
      </c>
      <c r="D7230" s="7" t="n">
        <v>3</v>
      </c>
      <c r="E7230" s="7" t="n">
        <v>10</v>
      </c>
      <c r="F7230" s="7" t="s">
        <v>322</v>
      </c>
    </row>
    <row r="7231" spans="1:22">
      <c r="A7231" t="s">
        <v>4</v>
      </c>
      <c r="B7231" s="4" t="s">
        <v>5</v>
      </c>
      <c r="C7231" s="4" t="s">
        <v>10</v>
      </c>
    </row>
    <row r="7232" spans="1:22">
      <c r="A7232" t="n">
        <v>69000</v>
      </c>
      <c r="B7232" s="43" t="n">
        <v>16</v>
      </c>
      <c r="C7232" s="7" t="n">
        <v>0</v>
      </c>
    </row>
    <row r="7233" spans="1:6">
      <c r="A7233" t="s">
        <v>4</v>
      </c>
      <c r="B7233" s="4" t="s">
        <v>5</v>
      </c>
      <c r="C7233" s="4" t="s">
        <v>10</v>
      </c>
      <c r="D7233" s="4" t="s">
        <v>13</v>
      </c>
      <c r="E7233" s="4" t="s">
        <v>13</v>
      </c>
      <c r="F7233" s="4" t="s">
        <v>6</v>
      </c>
    </row>
    <row r="7234" spans="1:6">
      <c r="A7234" t="n">
        <v>69003</v>
      </c>
      <c r="B7234" s="18" t="n">
        <v>20</v>
      </c>
      <c r="C7234" s="7" t="n">
        <v>61488</v>
      </c>
      <c r="D7234" s="7" t="n">
        <v>3</v>
      </c>
      <c r="E7234" s="7" t="n">
        <v>10</v>
      </c>
      <c r="F7234" s="7" t="s">
        <v>322</v>
      </c>
    </row>
    <row r="7235" spans="1:6">
      <c r="A7235" t="s">
        <v>4</v>
      </c>
      <c r="B7235" s="4" t="s">
        <v>5</v>
      </c>
      <c r="C7235" s="4" t="s">
        <v>10</v>
      </c>
    </row>
    <row r="7236" spans="1:6">
      <c r="A7236" t="n">
        <v>69021</v>
      </c>
      <c r="B7236" s="43" t="n">
        <v>16</v>
      </c>
      <c r="C7236" s="7" t="n">
        <v>0</v>
      </c>
    </row>
    <row r="7237" spans="1:6">
      <c r="A7237" t="s">
        <v>4</v>
      </c>
      <c r="B7237" s="4" t="s">
        <v>5</v>
      </c>
      <c r="C7237" s="4" t="s">
        <v>10</v>
      </c>
      <c r="D7237" s="4" t="s">
        <v>13</v>
      </c>
      <c r="E7237" s="4" t="s">
        <v>13</v>
      </c>
      <c r="F7237" s="4" t="s">
        <v>6</v>
      </c>
    </row>
    <row r="7238" spans="1:6">
      <c r="A7238" t="n">
        <v>69024</v>
      </c>
      <c r="B7238" s="18" t="n">
        <v>20</v>
      </c>
      <c r="C7238" s="7" t="n">
        <v>7007</v>
      </c>
      <c r="D7238" s="7" t="n">
        <v>3</v>
      </c>
      <c r="E7238" s="7" t="n">
        <v>10</v>
      </c>
      <c r="F7238" s="7" t="s">
        <v>322</v>
      </c>
    </row>
    <row r="7239" spans="1:6">
      <c r="A7239" t="s">
        <v>4</v>
      </c>
      <c r="B7239" s="4" t="s">
        <v>5</v>
      </c>
      <c r="C7239" s="4" t="s">
        <v>10</v>
      </c>
    </row>
    <row r="7240" spans="1:6">
      <c r="A7240" t="n">
        <v>69042</v>
      </c>
      <c r="B7240" s="43" t="n">
        <v>16</v>
      </c>
      <c r="C7240" s="7" t="n">
        <v>0</v>
      </c>
    </row>
    <row r="7241" spans="1:6">
      <c r="A7241" t="s">
        <v>4</v>
      </c>
      <c r="B7241" s="4" t="s">
        <v>5</v>
      </c>
      <c r="C7241" s="4" t="s">
        <v>10</v>
      </c>
      <c r="D7241" s="4" t="s">
        <v>13</v>
      </c>
      <c r="E7241" s="4" t="s">
        <v>13</v>
      </c>
      <c r="F7241" s="4" t="s">
        <v>6</v>
      </c>
    </row>
    <row r="7242" spans="1:6">
      <c r="A7242" t="n">
        <v>69045</v>
      </c>
      <c r="B7242" s="18" t="n">
        <v>20</v>
      </c>
      <c r="C7242" s="7" t="n">
        <v>5300</v>
      </c>
      <c r="D7242" s="7" t="n">
        <v>3</v>
      </c>
      <c r="E7242" s="7" t="n">
        <v>10</v>
      </c>
      <c r="F7242" s="7" t="s">
        <v>322</v>
      </c>
    </row>
    <row r="7243" spans="1:6">
      <c r="A7243" t="s">
        <v>4</v>
      </c>
      <c r="B7243" s="4" t="s">
        <v>5</v>
      </c>
      <c r="C7243" s="4" t="s">
        <v>10</v>
      </c>
    </row>
    <row r="7244" spans="1:6">
      <c r="A7244" t="n">
        <v>69063</v>
      </c>
      <c r="B7244" s="43" t="n">
        <v>16</v>
      </c>
      <c r="C7244" s="7" t="n">
        <v>0</v>
      </c>
    </row>
    <row r="7245" spans="1:6">
      <c r="A7245" t="s">
        <v>4</v>
      </c>
      <c r="B7245" s="4" t="s">
        <v>5</v>
      </c>
      <c r="C7245" s="4" t="s">
        <v>10</v>
      </c>
      <c r="D7245" s="4" t="s">
        <v>13</v>
      </c>
      <c r="E7245" s="4" t="s">
        <v>13</v>
      </c>
      <c r="F7245" s="4" t="s">
        <v>6</v>
      </c>
    </row>
    <row r="7246" spans="1:6">
      <c r="A7246" t="n">
        <v>69066</v>
      </c>
      <c r="B7246" s="18" t="n">
        <v>20</v>
      </c>
      <c r="C7246" s="7" t="n">
        <v>1620</v>
      </c>
      <c r="D7246" s="7" t="n">
        <v>3</v>
      </c>
      <c r="E7246" s="7" t="n">
        <v>10</v>
      </c>
      <c r="F7246" s="7" t="s">
        <v>322</v>
      </c>
    </row>
    <row r="7247" spans="1:6">
      <c r="A7247" t="s">
        <v>4</v>
      </c>
      <c r="B7247" s="4" t="s">
        <v>5</v>
      </c>
      <c r="C7247" s="4" t="s">
        <v>10</v>
      </c>
    </row>
    <row r="7248" spans="1:6">
      <c r="A7248" t="n">
        <v>69084</v>
      </c>
      <c r="B7248" s="43" t="n">
        <v>16</v>
      </c>
      <c r="C7248" s="7" t="n">
        <v>0</v>
      </c>
    </row>
    <row r="7249" spans="1:6">
      <c r="A7249" t="s">
        <v>4</v>
      </c>
      <c r="B7249" s="4" t="s">
        <v>5</v>
      </c>
      <c r="C7249" s="4" t="s">
        <v>10</v>
      </c>
      <c r="D7249" s="4" t="s">
        <v>13</v>
      </c>
      <c r="E7249" s="4" t="s">
        <v>13</v>
      </c>
      <c r="F7249" s="4" t="s">
        <v>6</v>
      </c>
    </row>
    <row r="7250" spans="1:6">
      <c r="A7250" t="n">
        <v>69087</v>
      </c>
      <c r="B7250" s="18" t="n">
        <v>20</v>
      </c>
      <c r="C7250" s="7" t="n">
        <v>1621</v>
      </c>
      <c r="D7250" s="7" t="n">
        <v>3</v>
      </c>
      <c r="E7250" s="7" t="n">
        <v>10</v>
      </c>
      <c r="F7250" s="7" t="s">
        <v>322</v>
      </c>
    </row>
    <row r="7251" spans="1:6">
      <c r="A7251" t="s">
        <v>4</v>
      </c>
      <c r="B7251" s="4" t="s">
        <v>5</v>
      </c>
      <c r="C7251" s="4" t="s">
        <v>10</v>
      </c>
    </row>
    <row r="7252" spans="1:6">
      <c r="A7252" t="n">
        <v>69105</v>
      </c>
      <c r="B7252" s="43" t="n">
        <v>16</v>
      </c>
      <c r="C7252" s="7" t="n">
        <v>0</v>
      </c>
    </row>
    <row r="7253" spans="1:6">
      <c r="A7253" t="s">
        <v>4</v>
      </c>
      <c r="B7253" s="4" t="s">
        <v>5</v>
      </c>
      <c r="C7253" s="4" t="s">
        <v>10</v>
      </c>
      <c r="D7253" s="4" t="s">
        <v>13</v>
      </c>
      <c r="E7253" s="4" t="s">
        <v>13</v>
      </c>
      <c r="F7253" s="4" t="s">
        <v>6</v>
      </c>
    </row>
    <row r="7254" spans="1:6">
      <c r="A7254" t="n">
        <v>69108</v>
      </c>
      <c r="B7254" s="18" t="n">
        <v>20</v>
      </c>
      <c r="C7254" s="7" t="n">
        <v>1622</v>
      </c>
      <c r="D7254" s="7" t="n">
        <v>3</v>
      </c>
      <c r="E7254" s="7" t="n">
        <v>10</v>
      </c>
      <c r="F7254" s="7" t="s">
        <v>322</v>
      </c>
    </row>
    <row r="7255" spans="1:6">
      <c r="A7255" t="s">
        <v>4</v>
      </c>
      <c r="B7255" s="4" t="s">
        <v>5</v>
      </c>
      <c r="C7255" s="4" t="s">
        <v>10</v>
      </c>
    </row>
    <row r="7256" spans="1:6">
      <c r="A7256" t="n">
        <v>69126</v>
      </c>
      <c r="B7256" s="43" t="n">
        <v>16</v>
      </c>
      <c r="C7256" s="7" t="n">
        <v>0</v>
      </c>
    </row>
    <row r="7257" spans="1:6">
      <c r="A7257" t="s">
        <v>4</v>
      </c>
      <c r="B7257" s="4" t="s">
        <v>5</v>
      </c>
      <c r="C7257" s="4" t="s">
        <v>10</v>
      </c>
      <c r="D7257" s="4" t="s">
        <v>13</v>
      </c>
      <c r="E7257" s="4" t="s">
        <v>13</v>
      </c>
      <c r="F7257" s="4" t="s">
        <v>6</v>
      </c>
    </row>
    <row r="7258" spans="1:6">
      <c r="A7258" t="n">
        <v>69129</v>
      </c>
      <c r="B7258" s="18" t="n">
        <v>20</v>
      </c>
      <c r="C7258" s="7" t="n">
        <v>1590</v>
      </c>
      <c r="D7258" s="7" t="n">
        <v>3</v>
      </c>
      <c r="E7258" s="7" t="n">
        <v>10</v>
      </c>
      <c r="F7258" s="7" t="s">
        <v>322</v>
      </c>
    </row>
    <row r="7259" spans="1:6">
      <c r="A7259" t="s">
        <v>4</v>
      </c>
      <c r="B7259" s="4" t="s">
        <v>5</v>
      </c>
      <c r="C7259" s="4" t="s">
        <v>10</v>
      </c>
    </row>
    <row r="7260" spans="1:6">
      <c r="A7260" t="n">
        <v>69147</v>
      </c>
      <c r="B7260" s="43" t="n">
        <v>16</v>
      </c>
      <c r="C7260" s="7" t="n">
        <v>0</v>
      </c>
    </row>
    <row r="7261" spans="1:6">
      <c r="A7261" t="s">
        <v>4</v>
      </c>
      <c r="B7261" s="4" t="s">
        <v>5</v>
      </c>
      <c r="C7261" s="4" t="s">
        <v>10</v>
      </c>
      <c r="D7261" s="4" t="s">
        <v>13</v>
      </c>
    </row>
    <row r="7262" spans="1:6">
      <c r="A7262" t="n">
        <v>69150</v>
      </c>
      <c r="B7262" s="59" t="n">
        <v>21</v>
      </c>
      <c r="C7262" s="7" t="n">
        <v>65533</v>
      </c>
      <c r="D7262" s="7" t="n">
        <v>1</v>
      </c>
    </row>
    <row r="7263" spans="1:6">
      <c r="A7263" t="s">
        <v>4</v>
      </c>
      <c r="B7263" s="4" t="s">
        <v>5</v>
      </c>
      <c r="C7263" s="4" t="s">
        <v>10</v>
      </c>
      <c r="D7263" s="4" t="s">
        <v>27</v>
      </c>
      <c r="E7263" s="4" t="s">
        <v>27</v>
      </c>
      <c r="F7263" s="4" t="s">
        <v>27</v>
      </c>
      <c r="G7263" s="4" t="s">
        <v>27</v>
      </c>
    </row>
    <row r="7264" spans="1:6">
      <c r="A7264" t="n">
        <v>69154</v>
      </c>
      <c r="B7264" s="57" t="n">
        <v>46</v>
      </c>
      <c r="C7264" s="7" t="n">
        <v>7007</v>
      </c>
      <c r="D7264" s="7" t="n">
        <v>-335.549987792969</v>
      </c>
      <c r="E7264" s="7" t="n">
        <v>18.3700008392334</v>
      </c>
      <c r="F7264" s="7" t="n">
        <v>412.779998779297</v>
      </c>
      <c r="G7264" s="7" t="n">
        <v>134.399993896484</v>
      </c>
    </row>
    <row r="7265" spans="1:7">
      <c r="A7265" t="s">
        <v>4</v>
      </c>
      <c r="B7265" s="4" t="s">
        <v>5</v>
      </c>
      <c r="C7265" s="4" t="s">
        <v>10</v>
      </c>
      <c r="D7265" s="4" t="s">
        <v>27</v>
      </c>
      <c r="E7265" s="4" t="s">
        <v>27</v>
      </c>
      <c r="F7265" s="4" t="s">
        <v>27</v>
      </c>
      <c r="G7265" s="4" t="s">
        <v>27</v>
      </c>
    </row>
    <row r="7266" spans="1:7">
      <c r="A7266" t="n">
        <v>69173</v>
      </c>
      <c r="B7266" s="57" t="n">
        <v>46</v>
      </c>
      <c r="C7266" s="7" t="n">
        <v>5300</v>
      </c>
      <c r="D7266" s="7" t="n">
        <v>-335.589996337891</v>
      </c>
      <c r="E7266" s="7" t="n">
        <v>18.4400005340576</v>
      </c>
      <c r="F7266" s="7" t="n">
        <v>413.950012207031</v>
      </c>
      <c r="G7266" s="7" t="n">
        <v>140.199996948242</v>
      </c>
    </row>
    <row r="7267" spans="1:7">
      <c r="A7267" t="s">
        <v>4</v>
      </c>
      <c r="B7267" s="4" t="s">
        <v>5</v>
      </c>
      <c r="C7267" s="4" t="s">
        <v>10</v>
      </c>
      <c r="D7267" s="4" t="s">
        <v>27</v>
      </c>
      <c r="E7267" s="4" t="s">
        <v>27</v>
      </c>
      <c r="F7267" s="4" t="s">
        <v>27</v>
      </c>
      <c r="G7267" s="4" t="s">
        <v>27</v>
      </c>
    </row>
    <row r="7268" spans="1:7">
      <c r="A7268" t="n">
        <v>69192</v>
      </c>
      <c r="B7268" s="57" t="n">
        <v>46</v>
      </c>
      <c r="C7268" s="7" t="n">
        <v>1590</v>
      </c>
      <c r="D7268" s="7" t="n">
        <v>-446</v>
      </c>
      <c r="E7268" s="7" t="n">
        <v>28.7000007629395</v>
      </c>
      <c r="F7268" s="7" t="n">
        <v>459.5</v>
      </c>
      <c r="G7268" s="7" t="n">
        <v>0</v>
      </c>
    </row>
    <row r="7269" spans="1:7">
      <c r="A7269" t="s">
        <v>4</v>
      </c>
      <c r="B7269" s="4" t="s">
        <v>5</v>
      </c>
      <c r="C7269" s="4" t="s">
        <v>10</v>
      </c>
      <c r="D7269" s="4" t="s">
        <v>27</v>
      </c>
      <c r="E7269" s="4" t="s">
        <v>27</v>
      </c>
      <c r="F7269" s="4" t="s">
        <v>27</v>
      </c>
      <c r="G7269" s="4" t="s">
        <v>27</v>
      </c>
    </row>
    <row r="7270" spans="1:7">
      <c r="A7270" t="n">
        <v>69211</v>
      </c>
      <c r="B7270" s="57" t="n">
        <v>46</v>
      </c>
      <c r="C7270" s="7" t="n">
        <v>0</v>
      </c>
      <c r="D7270" s="7" t="n">
        <v>-328.220001220703</v>
      </c>
      <c r="E7270" s="7" t="n">
        <v>17.6700000762939</v>
      </c>
      <c r="F7270" s="7" t="n">
        <v>406.140014648438</v>
      </c>
      <c r="G7270" s="7" t="n">
        <v>294.899993896484</v>
      </c>
    </row>
    <row r="7271" spans="1:7">
      <c r="A7271" t="s">
        <v>4</v>
      </c>
      <c r="B7271" s="4" t="s">
        <v>5</v>
      </c>
      <c r="C7271" s="4" t="s">
        <v>10</v>
      </c>
      <c r="D7271" s="4" t="s">
        <v>27</v>
      </c>
      <c r="E7271" s="4" t="s">
        <v>27</v>
      </c>
      <c r="F7271" s="4" t="s">
        <v>27</v>
      </c>
      <c r="G7271" s="4" t="s">
        <v>27</v>
      </c>
    </row>
    <row r="7272" spans="1:7">
      <c r="A7272" t="n">
        <v>69230</v>
      </c>
      <c r="B7272" s="57" t="n">
        <v>46</v>
      </c>
      <c r="C7272" s="7" t="n">
        <v>61489</v>
      </c>
      <c r="D7272" s="7" t="n">
        <v>-326.040008544922</v>
      </c>
      <c r="E7272" s="7" t="n">
        <v>17.5</v>
      </c>
      <c r="F7272" s="7" t="n">
        <v>404.260009765625</v>
      </c>
      <c r="G7272" s="7" t="n">
        <v>292</v>
      </c>
    </row>
    <row r="7273" spans="1:7">
      <c r="A7273" t="s">
        <v>4</v>
      </c>
      <c r="B7273" s="4" t="s">
        <v>5</v>
      </c>
      <c r="C7273" s="4" t="s">
        <v>10</v>
      </c>
      <c r="D7273" s="4" t="s">
        <v>27</v>
      </c>
      <c r="E7273" s="4" t="s">
        <v>27</v>
      </c>
      <c r="F7273" s="4" t="s">
        <v>27</v>
      </c>
      <c r="G7273" s="4" t="s">
        <v>27</v>
      </c>
    </row>
    <row r="7274" spans="1:7">
      <c r="A7274" t="n">
        <v>69249</v>
      </c>
      <c r="B7274" s="57" t="n">
        <v>46</v>
      </c>
      <c r="C7274" s="7" t="n">
        <v>61490</v>
      </c>
      <c r="D7274" s="7" t="n">
        <v>-325.940002441406</v>
      </c>
      <c r="E7274" s="7" t="n">
        <v>17.6200008392334</v>
      </c>
      <c r="F7274" s="7" t="n">
        <v>406.109985351563</v>
      </c>
      <c r="G7274" s="7" t="n">
        <v>297.700012207031</v>
      </c>
    </row>
    <row r="7275" spans="1:7">
      <c r="A7275" t="s">
        <v>4</v>
      </c>
      <c r="B7275" s="4" t="s">
        <v>5</v>
      </c>
      <c r="C7275" s="4" t="s">
        <v>10</v>
      </c>
      <c r="D7275" s="4" t="s">
        <v>27</v>
      </c>
      <c r="E7275" s="4" t="s">
        <v>27</v>
      </c>
      <c r="F7275" s="4" t="s">
        <v>27</v>
      </c>
      <c r="G7275" s="4" t="s">
        <v>27</v>
      </c>
    </row>
    <row r="7276" spans="1:7">
      <c r="A7276" t="n">
        <v>69268</v>
      </c>
      <c r="B7276" s="57" t="n">
        <v>46</v>
      </c>
      <c r="C7276" s="7" t="n">
        <v>61488</v>
      </c>
      <c r="D7276" s="7" t="n">
        <v>-324.640014648438</v>
      </c>
      <c r="E7276" s="7" t="n">
        <v>17.4699993133545</v>
      </c>
      <c r="F7276" s="7" t="n">
        <v>404.670013427734</v>
      </c>
      <c r="G7276" s="7" t="n">
        <v>294.899993896484</v>
      </c>
    </row>
    <row r="7277" spans="1:7">
      <c r="A7277" t="s">
        <v>4</v>
      </c>
      <c r="B7277" s="4" t="s">
        <v>5</v>
      </c>
      <c r="C7277" s="4" t="s">
        <v>10</v>
      </c>
      <c r="D7277" s="4" t="s">
        <v>27</v>
      </c>
      <c r="E7277" s="4" t="s">
        <v>27</v>
      </c>
      <c r="F7277" s="4" t="s">
        <v>27</v>
      </c>
      <c r="G7277" s="4" t="s">
        <v>27</v>
      </c>
    </row>
    <row r="7278" spans="1:7">
      <c r="A7278" t="n">
        <v>69287</v>
      </c>
      <c r="B7278" s="57" t="n">
        <v>46</v>
      </c>
      <c r="C7278" s="7" t="n">
        <v>7032</v>
      </c>
      <c r="D7278" s="7" t="n">
        <v>-324.359985351563</v>
      </c>
      <c r="E7278" s="7" t="n">
        <v>17.3600006103516</v>
      </c>
      <c r="F7278" s="7" t="n">
        <v>403.190002441406</v>
      </c>
      <c r="G7278" s="7" t="n">
        <v>297.700012207031</v>
      </c>
    </row>
    <row r="7279" spans="1:7">
      <c r="A7279" t="s">
        <v>4</v>
      </c>
      <c r="B7279" s="4" t="s">
        <v>5</v>
      </c>
      <c r="C7279" s="4" t="s">
        <v>10</v>
      </c>
      <c r="D7279" s="4" t="s">
        <v>27</v>
      </c>
      <c r="E7279" s="4" t="s">
        <v>27</v>
      </c>
      <c r="F7279" s="4" t="s">
        <v>27</v>
      </c>
      <c r="G7279" s="4" t="s">
        <v>27</v>
      </c>
    </row>
    <row r="7280" spans="1:7">
      <c r="A7280" t="n">
        <v>69306</v>
      </c>
      <c r="B7280" s="57" t="n">
        <v>46</v>
      </c>
      <c r="C7280" s="7" t="n">
        <v>1620</v>
      </c>
      <c r="D7280" s="7" t="n">
        <v>-343.260009765625</v>
      </c>
      <c r="E7280" s="7" t="n">
        <v>19.1499996185303</v>
      </c>
      <c r="F7280" s="7" t="n">
        <v>419.359985351563</v>
      </c>
      <c r="G7280" s="7" t="n">
        <v>269.100006103516</v>
      </c>
    </row>
    <row r="7281" spans="1:7">
      <c r="A7281" t="s">
        <v>4</v>
      </c>
      <c r="B7281" s="4" t="s">
        <v>5</v>
      </c>
      <c r="C7281" s="4" t="s">
        <v>10</v>
      </c>
      <c r="D7281" s="4" t="s">
        <v>27</v>
      </c>
      <c r="E7281" s="4" t="s">
        <v>27</v>
      </c>
      <c r="F7281" s="4" t="s">
        <v>27</v>
      </c>
      <c r="G7281" s="4" t="s">
        <v>27</v>
      </c>
    </row>
    <row r="7282" spans="1:7">
      <c r="A7282" t="n">
        <v>69325</v>
      </c>
      <c r="B7282" s="57" t="n">
        <v>46</v>
      </c>
      <c r="C7282" s="7" t="n">
        <v>1621</v>
      </c>
      <c r="D7282" s="7" t="n">
        <v>-344.579986572266</v>
      </c>
      <c r="E7282" s="7" t="n">
        <v>18.8899993896484</v>
      </c>
      <c r="F7282" s="7" t="n">
        <v>415.790008544922</v>
      </c>
      <c r="G7282" s="7" t="n">
        <v>350.299987792969</v>
      </c>
    </row>
    <row r="7283" spans="1:7">
      <c r="A7283" t="s">
        <v>4</v>
      </c>
      <c r="B7283" s="4" t="s">
        <v>5</v>
      </c>
      <c r="C7283" s="4" t="s">
        <v>10</v>
      </c>
      <c r="D7283" s="4" t="s">
        <v>27</v>
      </c>
      <c r="E7283" s="4" t="s">
        <v>27</v>
      </c>
      <c r="F7283" s="4" t="s">
        <v>27</v>
      </c>
      <c r="G7283" s="4" t="s">
        <v>27</v>
      </c>
    </row>
    <row r="7284" spans="1:7">
      <c r="A7284" t="n">
        <v>69344</v>
      </c>
      <c r="B7284" s="57" t="n">
        <v>46</v>
      </c>
      <c r="C7284" s="7" t="n">
        <v>1622</v>
      </c>
      <c r="D7284" s="7" t="n">
        <v>-343.570007324219</v>
      </c>
      <c r="E7284" s="7" t="n">
        <v>18.9500007629395</v>
      </c>
      <c r="F7284" s="7" t="n">
        <v>416.709991455078</v>
      </c>
      <c r="G7284" s="7" t="n">
        <v>243.300003051758</v>
      </c>
    </row>
    <row r="7285" spans="1:7">
      <c r="A7285" t="s">
        <v>4</v>
      </c>
      <c r="B7285" s="4" t="s">
        <v>5</v>
      </c>
      <c r="C7285" s="4" t="s">
        <v>10</v>
      </c>
      <c r="D7285" s="4" t="s">
        <v>9</v>
      </c>
    </row>
    <row r="7286" spans="1:7">
      <c r="A7286" t="n">
        <v>69363</v>
      </c>
      <c r="B7286" s="61" t="n">
        <v>43</v>
      </c>
      <c r="C7286" s="7" t="n">
        <v>7007</v>
      </c>
      <c r="D7286" s="7" t="n">
        <v>128</v>
      </c>
    </row>
    <row r="7287" spans="1:7">
      <c r="A7287" t="s">
        <v>4</v>
      </c>
      <c r="B7287" s="4" t="s">
        <v>5</v>
      </c>
      <c r="C7287" s="4" t="s">
        <v>10</v>
      </c>
      <c r="D7287" s="4" t="s">
        <v>9</v>
      </c>
    </row>
    <row r="7288" spans="1:7">
      <c r="A7288" t="n">
        <v>69370</v>
      </c>
      <c r="B7288" s="61" t="n">
        <v>43</v>
      </c>
      <c r="C7288" s="7" t="n">
        <v>5300</v>
      </c>
      <c r="D7288" s="7" t="n">
        <v>128</v>
      </c>
    </row>
    <row r="7289" spans="1:7">
      <c r="A7289" t="s">
        <v>4</v>
      </c>
      <c r="B7289" s="4" t="s">
        <v>5</v>
      </c>
      <c r="C7289" s="4" t="s">
        <v>13</v>
      </c>
      <c r="D7289" s="4" t="s">
        <v>10</v>
      </c>
      <c r="E7289" s="4" t="s">
        <v>13</v>
      </c>
      <c r="F7289" s="4" t="s">
        <v>6</v>
      </c>
      <c r="G7289" s="4" t="s">
        <v>6</v>
      </c>
      <c r="H7289" s="4" t="s">
        <v>6</v>
      </c>
      <c r="I7289" s="4" t="s">
        <v>6</v>
      </c>
      <c r="J7289" s="4" t="s">
        <v>6</v>
      </c>
      <c r="K7289" s="4" t="s">
        <v>6</v>
      </c>
      <c r="L7289" s="4" t="s">
        <v>6</v>
      </c>
      <c r="M7289" s="4" t="s">
        <v>6</v>
      </c>
      <c r="N7289" s="4" t="s">
        <v>6</v>
      </c>
      <c r="O7289" s="4" t="s">
        <v>6</v>
      </c>
      <c r="P7289" s="4" t="s">
        <v>6</v>
      </c>
      <c r="Q7289" s="4" t="s">
        <v>6</v>
      </c>
      <c r="R7289" s="4" t="s">
        <v>6</v>
      </c>
      <c r="S7289" s="4" t="s">
        <v>6</v>
      </c>
      <c r="T7289" s="4" t="s">
        <v>6</v>
      </c>
      <c r="U7289" s="4" t="s">
        <v>6</v>
      </c>
    </row>
    <row r="7290" spans="1:7">
      <c r="A7290" t="n">
        <v>69377</v>
      </c>
      <c r="B7290" s="63" t="n">
        <v>36</v>
      </c>
      <c r="C7290" s="7" t="n">
        <v>8</v>
      </c>
      <c r="D7290" s="7" t="n">
        <v>5300</v>
      </c>
      <c r="E7290" s="7" t="n">
        <v>0</v>
      </c>
      <c r="F7290" s="7" t="s">
        <v>447</v>
      </c>
      <c r="G7290" s="7" t="s">
        <v>21</v>
      </c>
      <c r="H7290" s="7" t="s">
        <v>21</v>
      </c>
      <c r="I7290" s="7" t="s">
        <v>21</v>
      </c>
      <c r="J7290" s="7" t="s">
        <v>21</v>
      </c>
      <c r="K7290" s="7" t="s">
        <v>21</v>
      </c>
      <c r="L7290" s="7" t="s">
        <v>21</v>
      </c>
      <c r="M7290" s="7" t="s">
        <v>21</v>
      </c>
      <c r="N7290" s="7" t="s">
        <v>21</v>
      </c>
      <c r="O7290" s="7" t="s">
        <v>21</v>
      </c>
      <c r="P7290" s="7" t="s">
        <v>21</v>
      </c>
      <c r="Q7290" s="7" t="s">
        <v>21</v>
      </c>
      <c r="R7290" s="7" t="s">
        <v>21</v>
      </c>
      <c r="S7290" s="7" t="s">
        <v>21</v>
      </c>
      <c r="T7290" s="7" t="s">
        <v>21</v>
      </c>
      <c r="U7290" s="7" t="s">
        <v>21</v>
      </c>
    </row>
    <row r="7291" spans="1:7">
      <c r="A7291" t="s">
        <v>4</v>
      </c>
      <c r="B7291" s="4" t="s">
        <v>5</v>
      </c>
      <c r="C7291" s="4" t="s">
        <v>13</v>
      </c>
      <c r="D7291" s="4" t="s">
        <v>10</v>
      </c>
      <c r="E7291" s="4" t="s">
        <v>13</v>
      </c>
      <c r="F7291" s="4" t="s">
        <v>6</v>
      </c>
      <c r="G7291" s="4" t="s">
        <v>6</v>
      </c>
      <c r="H7291" s="4" t="s">
        <v>6</v>
      </c>
      <c r="I7291" s="4" t="s">
        <v>6</v>
      </c>
      <c r="J7291" s="4" t="s">
        <v>6</v>
      </c>
      <c r="K7291" s="4" t="s">
        <v>6</v>
      </c>
      <c r="L7291" s="4" t="s">
        <v>6</v>
      </c>
      <c r="M7291" s="4" t="s">
        <v>6</v>
      </c>
      <c r="N7291" s="4" t="s">
        <v>6</v>
      </c>
      <c r="O7291" s="4" t="s">
        <v>6</v>
      </c>
      <c r="P7291" s="4" t="s">
        <v>6</v>
      </c>
      <c r="Q7291" s="4" t="s">
        <v>6</v>
      </c>
      <c r="R7291" s="4" t="s">
        <v>6</v>
      </c>
      <c r="S7291" s="4" t="s">
        <v>6</v>
      </c>
      <c r="T7291" s="4" t="s">
        <v>6</v>
      </c>
      <c r="U7291" s="4" t="s">
        <v>6</v>
      </c>
    </row>
    <row r="7292" spans="1:7">
      <c r="A7292" t="n">
        <v>69409</v>
      </c>
      <c r="B7292" s="63" t="n">
        <v>36</v>
      </c>
      <c r="C7292" s="7" t="n">
        <v>8</v>
      </c>
      <c r="D7292" s="7" t="n">
        <v>1620</v>
      </c>
      <c r="E7292" s="7" t="n">
        <v>0</v>
      </c>
      <c r="F7292" s="7" t="s">
        <v>612</v>
      </c>
      <c r="G7292" s="7" t="s">
        <v>449</v>
      </c>
      <c r="H7292" s="7" t="s">
        <v>613</v>
      </c>
      <c r="I7292" s="7" t="s">
        <v>448</v>
      </c>
      <c r="J7292" s="7" t="s">
        <v>447</v>
      </c>
      <c r="K7292" s="7" t="s">
        <v>21</v>
      </c>
      <c r="L7292" s="7" t="s">
        <v>21</v>
      </c>
      <c r="M7292" s="7" t="s">
        <v>21</v>
      </c>
      <c r="N7292" s="7" t="s">
        <v>21</v>
      </c>
      <c r="O7292" s="7" t="s">
        <v>21</v>
      </c>
      <c r="P7292" s="7" t="s">
        <v>21</v>
      </c>
      <c r="Q7292" s="7" t="s">
        <v>21</v>
      </c>
      <c r="R7292" s="7" t="s">
        <v>21</v>
      </c>
      <c r="S7292" s="7" t="s">
        <v>21</v>
      </c>
      <c r="T7292" s="7" t="s">
        <v>21</v>
      </c>
      <c r="U7292" s="7" t="s">
        <v>21</v>
      </c>
    </row>
    <row r="7293" spans="1:7">
      <c r="A7293" t="s">
        <v>4</v>
      </c>
      <c r="B7293" s="4" t="s">
        <v>5</v>
      </c>
      <c r="C7293" s="4" t="s">
        <v>13</v>
      </c>
      <c r="D7293" s="4" t="s">
        <v>10</v>
      </c>
      <c r="E7293" s="4" t="s">
        <v>13</v>
      </c>
      <c r="F7293" s="4" t="s">
        <v>6</v>
      </c>
      <c r="G7293" s="4" t="s">
        <v>6</v>
      </c>
      <c r="H7293" s="4" t="s">
        <v>6</v>
      </c>
      <c r="I7293" s="4" t="s">
        <v>6</v>
      </c>
      <c r="J7293" s="4" t="s">
        <v>6</v>
      </c>
      <c r="K7293" s="4" t="s">
        <v>6</v>
      </c>
      <c r="L7293" s="4" t="s">
        <v>6</v>
      </c>
      <c r="M7293" s="4" t="s">
        <v>6</v>
      </c>
      <c r="N7293" s="4" t="s">
        <v>6</v>
      </c>
      <c r="O7293" s="4" t="s">
        <v>6</v>
      </c>
      <c r="P7293" s="4" t="s">
        <v>6</v>
      </c>
      <c r="Q7293" s="4" t="s">
        <v>6</v>
      </c>
      <c r="R7293" s="4" t="s">
        <v>6</v>
      </c>
      <c r="S7293" s="4" t="s">
        <v>6</v>
      </c>
      <c r="T7293" s="4" t="s">
        <v>6</v>
      </c>
      <c r="U7293" s="4" t="s">
        <v>6</v>
      </c>
    </row>
    <row r="7294" spans="1:7">
      <c r="A7294" t="n">
        <v>69479</v>
      </c>
      <c r="B7294" s="63" t="n">
        <v>36</v>
      </c>
      <c r="C7294" s="7" t="n">
        <v>8</v>
      </c>
      <c r="D7294" s="7" t="n">
        <v>1621</v>
      </c>
      <c r="E7294" s="7" t="n">
        <v>0</v>
      </c>
      <c r="F7294" s="7" t="s">
        <v>612</v>
      </c>
      <c r="G7294" s="7" t="s">
        <v>449</v>
      </c>
      <c r="H7294" s="7" t="s">
        <v>613</v>
      </c>
      <c r="I7294" s="7" t="s">
        <v>448</v>
      </c>
      <c r="J7294" s="7" t="s">
        <v>447</v>
      </c>
      <c r="K7294" s="7" t="s">
        <v>21</v>
      </c>
      <c r="L7294" s="7" t="s">
        <v>21</v>
      </c>
      <c r="M7294" s="7" t="s">
        <v>21</v>
      </c>
      <c r="N7294" s="7" t="s">
        <v>21</v>
      </c>
      <c r="O7294" s="7" t="s">
        <v>21</v>
      </c>
      <c r="P7294" s="7" t="s">
        <v>21</v>
      </c>
      <c r="Q7294" s="7" t="s">
        <v>21</v>
      </c>
      <c r="R7294" s="7" t="s">
        <v>21</v>
      </c>
      <c r="S7294" s="7" t="s">
        <v>21</v>
      </c>
      <c r="T7294" s="7" t="s">
        <v>21</v>
      </c>
      <c r="U7294" s="7" t="s">
        <v>21</v>
      </c>
    </row>
    <row r="7295" spans="1:7">
      <c r="A7295" t="s">
        <v>4</v>
      </c>
      <c r="B7295" s="4" t="s">
        <v>5</v>
      </c>
      <c r="C7295" s="4" t="s">
        <v>13</v>
      </c>
      <c r="D7295" s="4" t="s">
        <v>10</v>
      </c>
      <c r="E7295" s="4" t="s">
        <v>13</v>
      </c>
      <c r="F7295" s="4" t="s">
        <v>6</v>
      </c>
      <c r="G7295" s="4" t="s">
        <v>6</v>
      </c>
      <c r="H7295" s="4" t="s">
        <v>6</v>
      </c>
      <c r="I7295" s="4" t="s">
        <v>6</v>
      </c>
      <c r="J7295" s="4" t="s">
        <v>6</v>
      </c>
      <c r="K7295" s="4" t="s">
        <v>6</v>
      </c>
      <c r="L7295" s="4" t="s">
        <v>6</v>
      </c>
      <c r="M7295" s="4" t="s">
        <v>6</v>
      </c>
      <c r="N7295" s="4" t="s">
        <v>6</v>
      </c>
      <c r="O7295" s="4" t="s">
        <v>6</v>
      </c>
      <c r="P7295" s="4" t="s">
        <v>6</v>
      </c>
      <c r="Q7295" s="4" t="s">
        <v>6</v>
      </c>
      <c r="R7295" s="4" t="s">
        <v>6</v>
      </c>
      <c r="S7295" s="4" t="s">
        <v>6</v>
      </c>
      <c r="T7295" s="4" t="s">
        <v>6</v>
      </c>
      <c r="U7295" s="4" t="s">
        <v>6</v>
      </c>
    </row>
    <row r="7296" spans="1:7">
      <c r="A7296" t="n">
        <v>69549</v>
      </c>
      <c r="B7296" s="63" t="n">
        <v>36</v>
      </c>
      <c r="C7296" s="7" t="n">
        <v>8</v>
      </c>
      <c r="D7296" s="7" t="n">
        <v>1622</v>
      </c>
      <c r="E7296" s="7" t="n">
        <v>0</v>
      </c>
      <c r="F7296" s="7" t="s">
        <v>612</v>
      </c>
      <c r="G7296" s="7" t="s">
        <v>449</v>
      </c>
      <c r="H7296" s="7" t="s">
        <v>613</v>
      </c>
      <c r="I7296" s="7" t="s">
        <v>448</v>
      </c>
      <c r="J7296" s="7" t="s">
        <v>447</v>
      </c>
      <c r="K7296" s="7" t="s">
        <v>21</v>
      </c>
      <c r="L7296" s="7" t="s">
        <v>21</v>
      </c>
      <c r="M7296" s="7" t="s">
        <v>21</v>
      </c>
      <c r="N7296" s="7" t="s">
        <v>21</v>
      </c>
      <c r="O7296" s="7" t="s">
        <v>21</v>
      </c>
      <c r="P7296" s="7" t="s">
        <v>21</v>
      </c>
      <c r="Q7296" s="7" t="s">
        <v>21</v>
      </c>
      <c r="R7296" s="7" t="s">
        <v>21</v>
      </c>
      <c r="S7296" s="7" t="s">
        <v>21</v>
      </c>
      <c r="T7296" s="7" t="s">
        <v>21</v>
      </c>
      <c r="U7296" s="7" t="s">
        <v>21</v>
      </c>
    </row>
    <row r="7297" spans="1:21">
      <c r="A7297" t="s">
        <v>4</v>
      </c>
      <c r="B7297" s="4" t="s">
        <v>5</v>
      </c>
      <c r="C7297" s="4" t="s">
        <v>13</v>
      </c>
      <c r="D7297" s="4" t="s">
        <v>10</v>
      </c>
      <c r="E7297" s="4" t="s">
        <v>13</v>
      </c>
      <c r="F7297" s="4" t="s">
        <v>6</v>
      </c>
      <c r="G7297" s="4" t="s">
        <v>6</v>
      </c>
      <c r="H7297" s="4" t="s">
        <v>6</v>
      </c>
      <c r="I7297" s="4" t="s">
        <v>6</v>
      </c>
      <c r="J7297" s="4" t="s">
        <v>6</v>
      </c>
      <c r="K7297" s="4" t="s">
        <v>6</v>
      </c>
      <c r="L7297" s="4" t="s">
        <v>6</v>
      </c>
      <c r="M7297" s="4" t="s">
        <v>6</v>
      </c>
      <c r="N7297" s="4" t="s">
        <v>6</v>
      </c>
      <c r="O7297" s="4" t="s">
        <v>6</v>
      </c>
      <c r="P7297" s="4" t="s">
        <v>6</v>
      </c>
      <c r="Q7297" s="4" t="s">
        <v>6</v>
      </c>
      <c r="R7297" s="4" t="s">
        <v>6</v>
      </c>
      <c r="S7297" s="4" t="s">
        <v>6</v>
      </c>
      <c r="T7297" s="4" t="s">
        <v>6</v>
      </c>
      <c r="U7297" s="4" t="s">
        <v>6</v>
      </c>
    </row>
    <row r="7298" spans="1:21">
      <c r="A7298" t="n">
        <v>69619</v>
      </c>
      <c r="B7298" s="63" t="n">
        <v>36</v>
      </c>
      <c r="C7298" s="7" t="n">
        <v>8</v>
      </c>
      <c r="D7298" s="7" t="n">
        <v>0</v>
      </c>
      <c r="E7298" s="7" t="n">
        <v>0</v>
      </c>
      <c r="F7298" s="7" t="s">
        <v>614</v>
      </c>
      <c r="G7298" s="7" t="s">
        <v>21</v>
      </c>
      <c r="H7298" s="7" t="s">
        <v>21</v>
      </c>
      <c r="I7298" s="7" t="s">
        <v>21</v>
      </c>
      <c r="J7298" s="7" t="s">
        <v>21</v>
      </c>
      <c r="K7298" s="7" t="s">
        <v>21</v>
      </c>
      <c r="L7298" s="7" t="s">
        <v>21</v>
      </c>
      <c r="M7298" s="7" t="s">
        <v>21</v>
      </c>
      <c r="N7298" s="7" t="s">
        <v>21</v>
      </c>
      <c r="O7298" s="7" t="s">
        <v>21</v>
      </c>
      <c r="P7298" s="7" t="s">
        <v>21</v>
      </c>
      <c r="Q7298" s="7" t="s">
        <v>21</v>
      </c>
      <c r="R7298" s="7" t="s">
        <v>21</v>
      </c>
      <c r="S7298" s="7" t="s">
        <v>21</v>
      </c>
      <c r="T7298" s="7" t="s">
        <v>21</v>
      </c>
      <c r="U7298" s="7" t="s">
        <v>21</v>
      </c>
    </row>
    <row r="7299" spans="1:21">
      <c r="A7299" t="s">
        <v>4</v>
      </c>
      <c r="B7299" s="4" t="s">
        <v>5</v>
      </c>
      <c r="C7299" s="4" t="s">
        <v>13</v>
      </c>
      <c r="D7299" s="4" t="s">
        <v>10</v>
      </c>
      <c r="E7299" s="4" t="s">
        <v>13</v>
      </c>
      <c r="F7299" s="4" t="s">
        <v>6</v>
      </c>
      <c r="G7299" s="4" t="s">
        <v>6</v>
      </c>
      <c r="H7299" s="4" t="s">
        <v>6</v>
      </c>
      <c r="I7299" s="4" t="s">
        <v>6</v>
      </c>
      <c r="J7299" s="4" t="s">
        <v>6</v>
      </c>
      <c r="K7299" s="4" t="s">
        <v>6</v>
      </c>
      <c r="L7299" s="4" t="s">
        <v>6</v>
      </c>
      <c r="M7299" s="4" t="s">
        <v>6</v>
      </c>
      <c r="N7299" s="4" t="s">
        <v>6</v>
      </c>
      <c r="O7299" s="4" t="s">
        <v>6</v>
      </c>
      <c r="P7299" s="4" t="s">
        <v>6</v>
      </c>
      <c r="Q7299" s="4" t="s">
        <v>6</v>
      </c>
      <c r="R7299" s="4" t="s">
        <v>6</v>
      </c>
      <c r="S7299" s="4" t="s">
        <v>6</v>
      </c>
      <c r="T7299" s="4" t="s">
        <v>6</v>
      </c>
      <c r="U7299" s="4" t="s">
        <v>6</v>
      </c>
    </row>
    <row r="7300" spans="1:21">
      <c r="A7300" t="n">
        <v>69651</v>
      </c>
      <c r="B7300" s="63" t="n">
        <v>36</v>
      </c>
      <c r="C7300" s="7" t="n">
        <v>8</v>
      </c>
      <c r="D7300" s="7" t="n">
        <v>61488</v>
      </c>
      <c r="E7300" s="7" t="n">
        <v>0</v>
      </c>
      <c r="F7300" s="7" t="s">
        <v>615</v>
      </c>
      <c r="G7300" s="7" t="s">
        <v>21</v>
      </c>
      <c r="H7300" s="7" t="s">
        <v>21</v>
      </c>
      <c r="I7300" s="7" t="s">
        <v>21</v>
      </c>
      <c r="J7300" s="7" t="s">
        <v>21</v>
      </c>
      <c r="K7300" s="7" t="s">
        <v>21</v>
      </c>
      <c r="L7300" s="7" t="s">
        <v>21</v>
      </c>
      <c r="M7300" s="7" t="s">
        <v>21</v>
      </c>
      <c r="N7300" s="7" t="s">
        <v>21</v>
      </c>
      <c r="O7300" s="7" t="s">
        <v>21</v>
      </c>
      <c r="P7300" s="7" t="s">
        <v>21</v>
      </c>
      <c r="Q7300" s="7" t="s">
        <v>21</v>
      </c>
      <c r="R7300" s="7" t="s">
        <v>21</v>
      </c>
      <c r="S7300" s="7" t="s">
        <v>21</v>
      </c>
      <c r="T7300" s="7" t="s">
        <v>21</v>
      </c>
      <c r="U7300" s="7" t="s">
        <v>21</v>
      </c>
    </row>
    <row r="7301" spans="1:21">
      <c r="A7301" t="s">
        <v>4</v>
      </c>
      <c r="B7301" s="4" t="s">
        <v>5</v>
      </c>
      <c r="C7301" s="4" t="s">
        <v>13</v>
      </c>
      <c r="D7301" s="4" t="s">
        <v>10</v>
      </c>
      <c r="E7301" s="4" t="s">
        <v>13</v>
      </c>
      <c r="F7301" s="4" t="s">
        <v>6</v>
      </c>
      <c r="G7301" s="4" t="s">
        <v>6</v>
      </c>
      <c r="H7301" s="4" t="s">
        <v>6</v>
      </c>
      <c r="I7301" s="4" t="s">
        <v>6</v>
      </c>
      <c r="J7301" s="4" t="s">
        <v>6</v>
      </c>
      <c r="K7301" s="4" t="s">
        <v>6</v>
      </c>
      <c r="L7301" s="4" t="s">
        <v>6</v>
      </c>
      <c r="M7301" s="4" t="s">
        <v>6</v>
      </c>
      <c r="N7301" s="4" t="s">
        <v>6</v>
      </c>
      <c r="O7301" s="4" t="s">
        <v>6</v>
      </c>
      <c r="P7301" s="4" t="s">
        <v>6</v>
      </c>
      <c r="Q7301" s="4" t="s">
        <v>6</v>
      </c>
      <c r="R7301" s="4" t="s">
        <v>6</v>
      </c>
      <c r="S7301" s="4" t="s">
        <v>6</v>
      </c>
      <c r="T7301" s="4" t="s">
        <v>6</v>
      </c>
      <c r="U7301" s="4" t="s">
        <v>6</v>
      </c>
    </row>
    <row r="7302" spans="1:21">
      <c r="A7302" t="n">
        <v>69683</v>
      </c>
      <c r="B7302" s="63" t="n">
        <v>36</v>
      </c>
      <c r="C7302" s="7" t="n">
        <v>8</v>
      </c>
      <c r="D7302" s="7" t="n">
        <v>7007</v>
      </c>
      <c r="E7302" s="7" t="n">
        <v>0</v>
      </c>
      <c r="F7302" s="7" t="s">
        <v>447</v>
      </c>
      <c r="G7302" s="7" t="s">
        <v>21</v>
      </c>
      <c r="H7302" s="7" t="s">
        <v>21</v>
      </c>
      <c r="I7302" s="7" t="s">
        <v>21</v>
      </c>
      <c r="J7302" s="7" t="s">
        <v>21</v>
      </c>
      <c r="K7302" s="7" t="s">
        <v>21</v>
      </c>
      <c r="L7302" s="7" t="s">
        <v>21</v>
      </c>
      <c r="M7302" s="7" t="s">
        <v>21</v>
      </c>
      <c r="N7302" s="7" t="s">
        <v>21</v>
      </c>
      <c r="O7302" s="7" t="s">
        <v>21</v>
      </c>
      <c r="P7302" s="7" t="s">
        <v>21</v>
      </c>
      <c r="Q7302" s="7" t="s">
        <v>21</v>
      </c>
      <c r="R7302" s="7" t="s">
        <v>21</v>
      </c>
      <c r="S7302" s="7" t="s">
        <v>21</v>
      </c>
      <c r="T7302" s="7" t="s">
        <v>21</v>
      </c>
      <c r="U7302" s="7" t="s">
        <v>21</v>
      </c>
    </row>
    <row r="7303" spans="1:21">
      <c r="A7303" t="s">
        <v>4</v>
      </c>
      <c r="B7303" s="4" t="s">
        <v>5</v>
      </c>
      <c r="C7303" s="4" t="s">
        <v>10</v>
      </c>
      <c r="D7303" s="4" t="s">
        <v>13</v>
      </c>
      <c r="E7303" s="4" t="s">
        <v>6</v>
      </c>
      <c r="F7303" s="4" t="s">
        <v>27</v>
      </c>
      <c r="G7303" s="4" t="s">
        <v>27</v>
      </c>
      <c r="H7303" s="4" t="s">
        <v>27</v>
      </c>
    </row>
    <row r="7304" spans="1:21">
      <c r="A7304" t="n">
        <v>69715</v>
      </c>
      <c r="B7304" s="64" t="n">
        <v>48</v>
      </c>
      <c r="C7304" s="7" t="n">
        <v>1620</v>
      </c>
      <c r="D7304" s="7" t="n">
        <v>0</v>
      </c>
      <c r="E7304" s="7" t="s">
        <v>450</v>
      </c>
      <c r="F7304" s="7" t="n">
        <v>-1</v>
      </c>
      <c r="G7304" s="7" t="n">
        <v>1</v>
      </c>
      <c r="H7304" s="7" t="n">
        <v>0</v>
      </c>
    </row>
    <row r="7305" spans="1:21">
      <c r="A7305" t="s">
        <v>4</v>
      </c>
      <c r="B7305" s="4" t="s">
        <v>5</v>
      </c>
      <c r="C7305" s="4" t="s">
        <v>10</v>
      </c>
      <c r="D7305" s="4" t="s">
        <v>13</v>
      </c>
      <c r="E7305" s="4" t="s">
        <v>6</v>
      </c>
      <c r="F7305" s="4" t="s">
        <v>27</v>
      </c>
      <c r="G7305" s="4" t="s">
        <v>27</v>
      </c>
      <c r="H7305" s="4" t="s">
        <v>27</v>
      </c>
    </row>
    <row r="7306" spans="1:21">
      <c r="A7306" t="n">
        <v>69747</v>
      </c>
      <c r="B7306" s="64" t="n">
        <v>48</v>
      </c>
      <c r="C7306" s="7" t="n">
        <v>1621</v>
      </c>
      <c r="D7306" s="7" t="n">
        <v>0</v>
      </c>
      <c r="E7306" s="7" t="s">
        <v>450</v>
      </c>
      <c r="F7306" s="7" t="n">
        <v>-1</v>
      </c>
      <c r="G7306" s="7" t="n">
        <v>1</v>
      </c>
      <c r="H7306" s="7" t="n">
        <v>0</v>
      </c>
    </row>
    <row r="7307" spans="1:21">
      <c r="A7307" t="s">
        <v>4</v>
      </c>
      <c r="B7307" s="4" t="s">
        <v>5</v>
      </c>
      <c r="C7307" s="4" t="s">
        <v>10</v>
      </c>
      <c r="D7307" s="4" t="s">
        <v>13</v>
      </c>
      <c r="E7307" s="4" t="s">
        <v>6</v>
      </c>
      <c r="F7307" s="4" t="s">
        <v>27</v>
      </c>
      <c r="G7307" s="4" t="s">
        <v>27</v>
      </c>
      <c r="H7307" s="4" t="s">
        <v>27</v>
      </c>
    </row>
    <row r="7308" spans="1:21">
      <c r="A7308" t="n">
        <v>69779</v>
      </c>
      <c r="B7308" s="64" t="n">
        <v>48</v>
      </c>
      <c r="C7308" s="7" t="n">
        <v>1622</v>
      </c>
      <c r="D7308" s="7" t="n">
        <v>0</v>
      </c>
      <c r="E7308" s="7" t="s">
        <v>450</v>
      </c>
      <c r="F7308" s="7" t="n">
        <v>-1</v>
      </c>
      <c r="G7308" s="7" t="n">
        <v>1</v>
      </c>
      <c r="H7308" s="7" t="n">
        <v>0</v>
      </c>
    </row>
    <row r="7309" spans="1:21">
      <c r="A7309" t="s">
        <v>4</v>
      </c>
      <c r="B7309" s="4" t="s">
        <v>5</v>
      </c>
      <c r="C7309" s="4" t="s">
        <v>10</v>
      </c>
      <c r="D7309" s="4" t="s">
        <v>13</v>
      </c>
      <c r="E7309" s="4" t="s">
        <v>6</v>
      </c>
      <c r="F7309" s="4" t="s">
        <v>27</v>
      </c>
      <c r="G7309" s="4" t="s">
        <v>27</v>
      </c>
      <c r="H7309" s="4" t="s">
        <v>27</v>
      </c>
    </row>
    <row r="7310" spans="1:21">
      <c r="A7310" t="n">
        <v>69811</v>
      </c>
      <c r="B7310" s="64" t="n">
        <v>48</v>
      </c>
      <c r="C7310" s="7" t="n">
        <v>1620</v>
      </c>
      <c r="D7310" s="7" t="n">
        <v>0</v>
      </c>
      <c r="E7310" s="7" t="s">
        <v>449</v>
      </c>
      <c r="F7310" s="7" t="n">
        <v>-1</v>
      </c>
      <c r="G7310" s="7" t="n">
        <v>1</v>
      </c>
      <c r="H7310" s="7" t="n">
        <v>0</v>
      </c>
    </row>
    <row r="7311" spans="1:21">
      <c r="A7311" t="s">
        <v>4</v>
      </c>
      <c r="B7311" s="4" t="s">
        <v>5</v>
      </c>
      <c r="C7311" s="4" t="s">
        <v>10</v>
      </c>
      <c r="D7311" s="4" t="s">
        <v>13</v>
      </c>
      <c r="E7311" s="4" t="s">
        <v>6</v>
      </c>
      <c r="F7311" s="4" t="s">
        <v>27</v>
      </c>
      <c r="G7311" s="4" t="s">
        <v>27</v>
      </c>
      <c r="H7311" s="4" t="s">
        <v>27</v>
      </c>
    </row>
    <row r="7312" spans="1:21">
      <c r="A7312" t="n">
        <v>69837</v>
      </c>
      <c r="B7312" s="64" t="n">
        <v>48</v>
      </c>
      <c r="C7312" s="7" t="n">
        <v>1621</v>
      </c>
      <c r="D7312" s="7" t="n">
        <v>0</v>
      </c>
      <c r="E7312" s="7" t="s">
        <v>449</v>
      </c>
      <c r="F7312" s="7" t="n">
        <v>-1</v>
      </c>
      <c r="G7312" s="7" t="n">
        <v>1</v>
      </c>
      <c r="H7312" s="7" t="n">
        <v>0</v>
      </c>
    </row>
    <row r="7313" spans="1:21">
      <c r="A7313" t="s">
        <v>4</v>
      </c>
      <c r="B7313" s="4" t="s">
        <v>5</v>
      </c>
      <c r="C7313" s="4" t="s">
        <v>10</v>
      </c>
      <c r="D7313" s="4" t="s">
        <v>13</v>
      </c>
      <c r="E7313" s="4" t="s">
        <v>6</v>
      </c>
      <c r="F7313" s="4" t="s">
        <v>27</v>
      </c>
      <c r="G7313" s="4" t="s">
        <v>27</v>
      </c>
      <c r="H7313" s="4" t="s">
        <v>27</v>
      </c>
    </row>
    <row r="7314" spans="1:21">
      <c r="A7314" t="n">
        <v>69863</v>
      </c>
      <c r="B7314" s="64" t="n">
        <v>48</v>
      </c>
      <c r="C7314" s="7" t="n">
        <v>1622</v>
      </c>
      <c r="D7314" s="7" t="n">
        <v>0</v>
      </c>
      <c r="E7314" s="7" t="s">
        <v>449</v>
      </c>
      <c r="F7314" s="7" t="n">
        <v>-1</v>
      </c>
      <c r="G7314" s="7" t="n">
        <v>1</v>
      </c>
      <c r="H7314" s="7" t="n">
        <v>0</v>
      </c>
    </row>
    <row r="7315" spans="1:21">
      <c r="A7315" t="s">
        <v>4</v>
      </c>
      <c r="B7315" s="4" t="s">
        <v>5</v>
      </c>
      <c r="C7315" s="4" t="s">
        <v>13</v>
      </c>
      <c r="D7315" s="4" t="s">
        <v>10</v>
      </c>
      <c r="E7315" s="4" t="s">
        <v>13</v>
      </c>
    </row>
    <row r="7316" spans="1:21">
      <c r="A7316" t="n">
        <v>69889</v>
      </c>
      <c r="B7316" s="19" t="n">
        <v>49</v>
      </c>
      <c r="C7316" s="7" t="n">
        <v>1</v>
      </c>
      <c r="D7316" s="7" t="n">
        <v>4000</v>
      </c>
      <c r="E7316" s="7" t="n">
        <v>0</v>
      </c>
    </row>
    <row r="7317" spans="1:21">
      <c r="A7317" t="s">
        <v>4</v>
      </c>
      <c r="B7317" s="4" t="s">
        <v>5</v>
      </c>
      <c r="C7317" s="4" t="s">
        <v>13</v>
      </c>
      <c r="D7317" s="4" t="s">
        <v>13</v>
      </c>
      <c r="E7317" s="4" t="s">
        <v>27</v>
      </c>
      <c r="F7317" s="4" t="s">
        <v>27</v>
      </c>
      <c r="G7317" s="4" t="s">
        <v>27</v>
      </c>
      <c r="H7317" s="4" t="s">
        <v>10</v>
      </c>
    </row>
    <row r="7318" spans="1:21">
      <c r="A7318" t="n">
        <v>69894</v>
      </c>
      <c r="B7318" s="34" t="n">
        <v>45</v>
      </c>
      <c r="C7318" s="7" t="n">
        <v>2</v>
      </c>
      <c r="D7318" s="7" t="n">
        <v>3</v>
      </c>
      <c r="E7318" s="7" t="n">
        <v>-329.100006103516</v>
      </c>
      <c r="F7318" s="7" t="n">
        <v>19.1299991607666</v>
      </c>
      <c r="G7318" s="7" t="n">
        <v>406.559997558594</v>
      </c>
      <c r="H7318" s="7" t="n">
        <v>0</v>
      </c>
    </row>
    <row r="7319" spans="1:21">
      <c r="A7319" t="s">
        <v>4</v>
      </c>
      <c r="B7319" s="4" t="s">
        <v>5</v>
      </c>
      <c r="C7319" s="4" t="s">
        <v>13</v>
      </c>
      <c r="D7319" s="4" t="s">
        <v>13</v>
      </c>
      <c r="E7319" s="4" t="s">
        <v>27</v>
      </c>
      <c r="F7319" s="4" t="s">
        <v>27</v>
      </c>
      <c r="G7319" s="4" t="s">
        <v>27</v>
      </c>
      <c r="H7319" s="4" t="s">
        <v>10</v>
      </c>
      <c r="I7319" s="4" t="s">
        <v>13</v>
      </c>
    </row>
    <row r="7320" spans="1:21">
      <c r="A7320" t="n">
        <v>69911</v>
      </c>
      <c r="B7320" s="34" t="n">
        <v>45</v>
      </c>
      <c r="C7320" s="7" t="n">
        <v>4</v>
      </c>
      <c r="D7320" s="7" t="n">
        <v>3</v>
      </c>
      <c r="E7320" s="7" t="n">
        <v>355</v>
      </c>
      <c r="F7320" s="7" t="n">
        <v>24.7900009155273</v>
      </c>
      <c r="G7320" s="7" t="n">
        <v>0</v>
      </c>
      <c r="H7320" s="7" t="n">
        <v>0</v>
      </c>
      <c r="I7320" s="7" t="n">
        <v>0</v>
      </c>
    </row>
    <row r="7321" spans="1:21">
      <c r="A7321" t="s">
        <v>4</v>
      </c>
      <c r="B7321" s="4" t="s">
        <v>5</v>
      </c>
      <c r="C7321" s="4" t="s">
        <v>13</v>
      </c>
      <c r="D7321" s="4" t="s">
        <v>13</v>
      </c>
      <c r="E7321" s="4" t="s">
        <v>27</v>
      </c>
      <c r="F7321" s="4" t="s">
        <v>10</v>
      </c>
    </row>
    <row r="7322" spans="1:21">
      <c r="A7322" t="n">
        <v>69929</v>
      </c>
      <c r="B7322" s="34" t="n">
        <v>45</v>
      </c>
      <c r="C7322" s="7" t="n">
        <v>5</v>
      </c>
      <c r="D7322" s="7" t="n">
        <v>3</v>
      </c>
      <c r="E7322" s="7" t="n">
        <v>2.70000004768372</v>
      </c>
      <c r="F7322" s="7" t="n">
        <v>0</v>
      </c>
    </row>
    <row r="7323" spans="1:21">
      <c r="A7323" t="s">
        <v>4</v>
      </c>
      <c r="B7323" s="4" t="s">
        <v>5</v>
      </c>
      <c r="C7323" s="4" t="s">
        <v>13</v>
      </c>
      <c r="D7323" s="4" t="s">
        <v>13</v>
      </c>
      <c r="E7323" s="4" t="s">
        <v>27</v>
      </c>
      <c r="F7323" s="4" t="s">
        <v>10</v>
      </c>
    </row>
    <row r="7324" spans="1:21">
      <c r="A7324" t="n">
        <v>69938</v>
      </c>
      <c r="B7324" s="34" t="n">
        <v>45</v>
      </c>
      <c r="C7324" s="7" t="n">
        <v>11</v>
      </c>
      <c r="D7324" s="7" t="n">
        <v>3</v>
      </c>
      <c r="E7324" s="7" t="n">
        <v>35</v>
      </c>
      <c r="F7324" s="7" t="n">
        <v>0</v>
      </c>
    </row>
    <row r="7325" spans="1:21">
      <c r="A7325" t="s">
        <v>4</v>
      </c>
      <c r="B7325" s="4" t="s">
        <v>5</v>
      </c>
      <c r="C7325" s="4" t="s">
        <v>13</v>
      </c>
      <c r="D7325" s="4" t="s">
        <v>13</v>
      </c>
      <c r="E7325" s="4" t="s">
        <v>27</v>
      </c>
      <c r="F7325" s="4" t="s">
        <v>27</v>
      </c>
      <c r="G7325" s="4" t="s">
        <v>27</v>
      </c>
      <c r="H7325" s="4" t="s">
        <v>10</v>
      </c>
    </row>
    <row r="7326" spans="1:21">
      <c r="A7326" t="n">
        <v>69947</v>
      </c>
      <c r="B7326" s="34" t="n">
        <v>45</v>
      </c>
      <c r="C7326" s="7" t="n">
        <v>2</v>
      </c>
      <c r="D7326" s="7" t="n">
        <v>3</v>
      </c>
      <c r="E7326" s="7" t="n">
        <v>-329.720001220703</v>
      </c>
      <c r="F7326" s="7" t="n">
        <v>18.9400005340576</v>
      </c>
      <c r="G7326" s="7" t="n">
        <v>407.799987792969</v>
      </c>
      <c r="H7326" s="7" t="n">
        <v>5000</v>
      </c>
    </row>
    <row r="7327" spans="1:21">
      <c r="A7327" t="s">
        <v>4</v>
      </c>
      <c r="B7327" s="4" t="s">
        <v>5</v>
      </c>
      <c r="C7327" s="4" t="s">
        <v>13</v>
      </c>
      <c r="D7327" s="4" t="s">
        <v>13</v>
      </c>
      <c r="E7327" s="4" t="s">
        <v>27</v>
      </c>
      <c r="F7327" s="4" t="s">
        <v>27</v>
      </c>
      <c r="G7327" s="4" t="s">
        <v>27</v>
      </c>
      <c r="H7327" s="4" t="s">
        <v>10</v>
      </c>
      <c r="I7327" s="4" t="s">
        <v>13</v>
      </c>
    </row>
    <row r="7328" spans="1:21">
      <c r="A7328" t="n">
        <v>69964</v>
      </c>
      <c r="B7328" s="34" t="n">
        <v>45</v>
      </c>
      <c r="C7328" s="7" t="n">
        <v>4</v>
      </c>
      <c r="D7328" s="7" t="n">
        <v>3</v>
      </c>
      <c r="E7328" s="7" t="n">
        <v>353.239990234375</v>
      </c>
      <c r="F7328" s="7" t="n">
        <v>100.48999786377</v>
      </c>
      <c r="G7328" s="7" t="n">
        <v>0</v>
      </c>
      <c r="H7328" s="7" t="n">
        <v>5000</v>
      </c>
      <c r="I7328" s="7" t="n">
        <v>1</v>
      </c>
    </row>
    <row r="7329" spans="1:9">
      <c r="A7329" t="s">
        <v>4</v>
      </c>
      <c r="B7329" s="4" t="s">
        <v>5</v>
      </c>
      <c r="C7329" s="4" t="s">
        <v>13</v>
      </c>
      <c r="D7329" s="4" t="s">
        <v>13</v>
      </c>
      <c r="E7329" s="4" t="s">
        <v>27</v>
      </c>
      <c r="F7329" s="4" t="s">
        <v>10</v>
      </c>
    </row>
    <row r="7330" spans="1:9">
      <c r="A7330" t="n">
        <v>69982</v>
      </c>
      <c r="B7330" s="34" t="n">
        <v>45</v>
      </c>
      <c r="C7330" s="7" t="n">
        <v>5</v>
      </c>
      <c r="D7330" s="7" t="n">
        <v>3</v>
      </c>
      <c r="E7330" s="7" t="n">
        <v>3.90000009536743</v>
      </c>
      <c r="F7330" s="7" t="n">
        <v>5000</v>
      </c>
    </row>
    <row r="7331" spans="1:9">
      <c r="A7331" t="s">
        <v>4</v>
      </c>
      <c r="B7331" s="4" t="s">
        <v>5</v>
      </c>
      <c r="C7331" s="4" t="s">
        <v>13</v>
      </c>
      <c r="D7331" s="4" t="s">
        <v>13</v>
      </c>
      <c r="E7331" s="4" t="s">
        <v>27</v>
      </c>
      <c r="F7331" s="4" t="s">
        <v>10</v>
      </c>
    </row>
    <row r="7332" spans="1:9">
      <c r="A7332" t="n">
        <v>69991</v>
      </c>
      <c r="B7332" s="34" t="n">
        <v>45</v>
      </c>
      <c r="C7332" s="7" t="n">
        <v>11</v>
      </c>
      <c r="D7332" s="7" t="n">
        <v>3</v>
      </c>
      <c r="E7332" s="7" t="n">
        <v>35</v>
      </c>
      <c r="F7332" s="7" t="n">
        <v>5000</v>
      </c>
    </row>
    <row r="7333" spans="1:9">
      <c r="A7333" t="s">
        <v>4</v>
      </c>
      <c r="B7333" s="4" t="s">
        <v>5</v>
      </c>
      <c r="C7333" s="4" t="s">
        <v>13</v>
      </c>
    </row>
    <row r="7334" spans="1:9">
      <c r="A7334" t="n">
        <v>70000</v>
      </c>
      <c r="B7334" s="70" t="n">
        <v>116</v>
      </c>
      <c r="C7334" s="7" t="n">
        <v>0</v>
      </c>
    </row>
    <row r="7335" spans="1:9">
      <c r="A7335" t="s">
        <v>4</v>
      </c>
      <c r="B7335" s="4" t="s">
        <v>5</v>
      </c>
      <c r="C7335" s="4" t="s">
        <v>13</v>
      </c>
      <c r="D7335" s="4" t="s">
        <v>10</v>
      </c>
    </row>
    <row r="7336" spans="1:9">
      <c r="A7336" t="n">
        <v>70002</v>
      </c>
      <c r="B7336" s="70" t="n">
        <v>116</v>
      </c>
      <c r="C7336" s="7" t="n">
        <v>2</v>
      </c>
      <c r="D7336" s="7" t="n">
        <v>1</v>
      </c>
    </row>
    <row r="7337" spans="1:9">
      <c r="A7337" t="s">
        <v>4</v>
      </c>
      <c r="B7337" s="4" t="s">
        <v>5</v>
      </c>
      <c r="C7337" s="4" t="s">
        <v>13</v>
      </c>
      <c r="D7337" s="4" t="s">
        <v>9</v>
      </c>
    </row>
    <row r="7338" spans="1:9">
      <c r="A7338" t="n">
        <v>70006</v>
      </c>
      <c r="B7338" s="70" t="n">
        <v>116</v>
      </c>
      <c r="C7338" s="7" t="n">
        <v>5</v>
      </c>
      <c r="D7338" s="7" t="n">
        <v>1148846080</v>
      </c>
    </row>
    <row r="7339" spans="1:9">
      <c r="A7339" t="s">
        <v>4</v>
      </c>
      <c r="B7339" s="4" t="s">
        <v>5</v>
      </c>
      <c r="C7339" s="4" t="s">
        <v>13</v>
      </c>
      <c r="D7339" s="4" t="s">
        <v>10</v>
      </c>
    </row>
    <row r="7340" spans="1:9">
      <c r="A7340" t="n">
        <v>70012</v>
      </c>
      <c r="B7340" s="70" t="n">
        <v>116</v>
      </c>
      <c r="C7340" s="7" t="n">
        <v>6</v>
      </c>
      <c r="D7340" s="7" t="n">
        <v>1</v>
      </c>
    </row>
    <row r="7341" spans="1:9">
      <c r="A7341" t="s">
        <v>4</v>
      </c>
      <c r="B7341" s="4" t="s">
        <v>5</v>
      </c>
      <c r="C7341" s="4" t="s">
        <v>10</v>
      </c>
      <c r="D7341" s="4" t="s">
        <v>10</v>
      </c>
      <c r="E7341" s="4" t="s">
        <v>27</v>
      </c>
      <c r="F7341" s="4" t="s">
        <v>27</v>
      </c>
      <c r="G7341" s="4" t="s">
        <v>27</v>
      </c>
      <c r="H7341" s="4" t="s">
        <v>27</v>
      </c>
      <c r="I7341" s="4" t="s">
        <v>13</v>
      </c>
      <c r="J7341" s="4" t="s">
        <v>10</v>
      </c>
    </row>
    <row r="7342" spans="1:9">
      <c r="A7342" t="n">
        <v>70016</v>
      </c>
      <c r="B7342" s="82" t="n">
        <v>55</v>
      </c>
      <c r="C7342" s="7" t="n">
        <v>0</v>
      </c>
      <c r="D7342" s="7" t="n">
        <v>65533</v>
      </c>
      <c r="E7342" s="7" t="n">
        <v>-329.970001220703</v>
      </c>
      <c r="F7342" s="7" t="n">
        <v>17.7700004577637</v>
      </c>
      <c r="G7342" s="7" t="n">
        <v>406.950012207031</v>
      </c>
      <c r="H7342" s="7" t="n">
        <v>1.20000004768372</v>
      </c>
      <c r="I7342" s="7" t="n">
        <v>1</v>
      </c>
      <c r="J7342" s="7" t="n">
        <v>0</v>
      </c>
    </row>
    <row r="7343" spans="1:9">
      <c r="A7343" t="s">
        <v>4</v>
      </c>
      <c r="B7343" s="4" t="s">
        <v>5</v>
      </c>
      <c r="C7343" s="4" t="s">
        <v>10</v>
      </c>
      <c r="D7343" s="4" t="s">
        <v>10</v>
      </c>
      <c r="E7343" s="4" t="s">
        <v>27</v>
      </c>
      <c r="F7343" s="4" t="s">
        <v>27</v>
      </c>
      <c r="G7343" s="4" t="s">
        <v>27</v>
      </c>
      <c r="H7343" s="4" t="s">
        <v>27</v>
      </c>
      <c r="I7343" s="4" t="s">
        <v>13</v>
      </c>
      <c r="J7343" s="4" t="s">
        <v>10</v>
      </c>
    </row>
    <row r="7344" spans="1:9">
      <c r="A7344" t="n">
        <v>70040</v>
      </c>
      <c r="B7344" s="82" t="n">
        <v>55</v>
      </c>
      <c r="C7344" s="7" t="n">
        <v>61489</v>
      </c>
      <c r="D7344" s="7" t="n">
        <v>65533</v>
      </c>
      <c r="E7344" s="7" t="n">
        <v>-330.549987792969</v>
      </c>
      <c r="F7344" s="7" t="n">
        <v>17.7199993133545</v>
      </c>
      <c r="G7344" s="7" t="n">
        <v>406.079986572266</v>
      </c>
      <c r="H7344" s="7" t="n">
        <v>1.20000004768372</v>
      </c>
      <c r="I7344" s="7" t="n">
        <v>1</v>
      </c>
      <c r="J7344" s="7" t="n">
        <v>0</v>
      </c>
    </row>
    <row r="7345" spans="1:10">
      <c r="A7345" t="s">
        <v>4</v>
      </c>
      <c r="B7345" s="4" t="s">
        <v>5</v>
      </c>
      <c r="C7345" s="4" t="s">
        <v>10</v>
      </c>
      <c r="D7345" s="4" t="s">
        <v>10</v>
      </c>
      <c r="E7345" s="4" t="s">
        <v>27</v>
      </c>
      <c r="F7345" s="4" t="s">
        <v>27</v>
      </c>
      <c r="G7345" s="4" t="s">
        <v>27</v>
      </c>
      <c r="H7345" s="4" t="s">
        <v>27</v>
      </c>
      <c r="I7345" s="4" t="s">
        <v>13</v>
      </c>
      <c r="J7345" s="4" t="s">
        <v>10</v>
      </c>
    </row>
    <row r="7346" spans="1:10">
      <c r="A7346" t="n">
        <v>70064</v>
      </c>
      <c r="B7346" s="82" t="n">
        <v>55</v>
      </c>
      <c r="C7346" s="7" t="n">
        <v>61490</v>
      </c>
      <c r="D7346" s="7" t="n">
        <v>65533</v>
      </c>
      <c r="E7346" s="7" t="n">
        <v>-328.869995117188</v>
      </c>
      <c r="F7346" s="7" t="n">
        <v>17.8099994659424</v>
      </c>
      <c r="G7346" s="7" t="n">
        <v>407.649993896484</v>
      </c>
      <c r="H7346" s="7" t="n">
        <v>1.20000004768372</v>
      </c>
      <c r="I7346" s="7" t="n">
        <v>1</v>
      </c>
      <c r="J7346" s="7" t="n">
        <v>0</v>
      </c>
    </row>
    <row r="7347" spans="1:10">
      <c r="A7347" t="s">
        <v>4</v>
      </c>
      <c r="B7347" s="4" t="s">
        <v>5</v>
      </c>
      <c r="C7347" s="4" t="s">
        <v>10</v>
      </c>
      <c r="D7347" s="4" t="s">
        <v>10</v>
      </c>
      <c r="E7347" s="4" t="s">
        <v>27</v>
      </c>
      <c r="F7347" s="4" t="s">
        <v>27</v>
      </c>
      <c r="G7347" s="4" t="s">
        <v>27</v>
      </c>
      <c r="H7347" s="4" t="s">
        <v>27</v>
      </c>
      <c r="I7347" s="4" t="s">
        <v>13</v>
      </c>
      <c r="J7347" s="4" t="s">
        <v>10</v>
      </c>
    </row>
    <row r="7348" spans="1:10">
      <c r="A7348" t="n">
        <v>70088</v>
      </c>
      <c r="B7348" s="82" t="n">
        <v>55</v>
      </c>
      <c r="C7348" s="7" t="n">
        <v>61488</v>
      </c>
      <c r="D7348" s="7" t="n">
        <v>65533</v>
      </c>
      <c r="E7348" s="7" t="n">
        <v>-329.029998779297</v>
      </c>
      <c r="F7348" s="7" t="n">
        <v>17.7299995422363</v>
      </c>
      <c r="G7348" s="7" t="n">
        <v>406.709991455078</v>
      </c>
      <c r="H7348" s="7" t="n">
        <v>1.20000004768372</v>
      </c>
      <c r="I7348" s="7" t="n">
        <v>1</v>
      </c>
      <c r="J7348" s="7" t="n">
        <v>0</v>
      </c>
    </row>
    <row r="7349" spans="1:10">
      <c r="A7349" t="s">
        <v>4</v>
      </c>
      <c r="B7349" s="4" t="s">
        <v>5</v>
      </c>
      <c r="C7349" s="4" t="s">
        <v>10</v>
      </c>
      <c r="D7349" s="4" t="s">
        <v>10</v>
      </c>
      <c r="E7349" s="4" t="s">
        <v>27</v>
      </c>
      <c r="F7349" s="4" t="s">
        <v>27</v>
      </c>
      <c r="G7349" s="4" t="s">
        <v>27</v>
      </c>
      <c r="H7349" s="4" t="s">
        <v>27</v>
      </c>
      <c r="I7349" s="4" t="s">
        <v>13</v>
      </c>
      <c r="J7349" s="4" t="s">
        <v>10</v>
      </c>
    </row>
    <row r="7350" spans="1:10">
      <c r="A7350" t="n">
        <v>70112</v>
      </c>
      <c r="B7350" s="82" t="n">
        <v>55</v>
      </c>
      <c r="C7350" s="7" t="n">
        <v>7032</v>
      </c>
      <c r="D7350" s="7" t="n">
        <v>65533</v>
      </c>
      <c r="E7350" s="7" t="n">
        <v>-329.519989013672</v>
      </c>
      <c r="F7350" s="7" t="n">
        <v>17.6700000762939</v>
      </c>
      <c r="G7350" s="7" t="n">
        <v>405.899993896484</v>
      </c>
      <c r="H7350" s="7" t="n">
        <v>1.20000004768372</v>
      </c>
      <c r="I7350" s="7" t="n">
        <v>1</v>
      </c>
      <c r="J7350" s="7" t="n">
        <v>0</v>
      </c>
    </row>
    <row r="7351" spans="1:10">
      <c r="A7351" t="s">
        <v>4</v>
      </c>
      <c r="B7351" s="4" t="s">
        <v>5</v>
      </c>
      <c r="C7351" s="4" t="s">
        <v>13</v>
      </c>
      <c r="D7351" s="4" t="s">
        <v>10</v>
      </c>
      <c r="E7351" s="4" t="s">
        <v>27</v>
      </c>
    </row>
    <row r="7352" spans="1:10">
      <c r="A7352" t="n">
        <v>70136</v>
      </c>
      <c r="B7352" s="40" t="n">
        <v>58</v>
      </c>
      <c r="C7352" s="7" t="n">
        <v>100</v>
      </c>
      <c r="D7352" s="7" t="n">
        <v>1000</v>
      </c>
      <c r="E7352" s="7" t="n">
        <v>1</v>
      </c>
    </row>
    <row r="7353" spans="1:10">
      <c r="A7353" t="s">
        <v>4</v>
      </c>
      <c r="B7353" s="4" t="s">
        <v>5</v>
      </c>
      <c r="C7353" s="4" t="s">
        <v>13</v>
      </c>
      <c r="D7353" s="4" t="s">
        <v>10</v>
      </c>
    </row>
    <row r="7354" spans="1:10">
      <c r="A7354" t="n">
        <v>70144</v>
      </c>
      <c r="B7354" s="40" t="n">
        <v>58</v>
      </c>
      <c r="C7354" s="7" t="n">
        <v>255</v>
      </c>
      <c r="D7354" s="7" t="n">
        <v>0</v>
      </c>
    </row>
    <row r="7355" spans="1:10">
      <c r="A7355" t="s">
        <v>4</v>
      </c>
      <c r="B7355" s="4" t="s">
        <v>5</v>
      </c>
      <c r="C7355" s="4" t="s">
        <v>10</v>
      </c>
      <c r="D7355" s="4" t="s">
        <v>13</v>
      </c>
    </row>
    <row r="7356" spans="1:10">
      <c r="A7356" t="n">
        <v>70148</v>
      </c>
      <c r="B7356" s="81" t="n">
        <v>56</v>
      </c>
      <c r="C7356" s="7" t="n">
        <v>0</v>
      </c>
      <c r="D7356" s="7" t="n">
        <v>0</v>
      </c>
    </row>
    <row r="7357" spans="1:10">
      <c r="A7357" t="s">
        <v>4</v>
      </c>
      <c r="B7357" s="4" t="s">
        <v>5</v>
      </c>
      <c r="C7357" s="4" t="s">
        <v>13</v>
      </c>
      <c r="D7357" s="4" t="s">
        <v>10</v>
      </c>
    </row>
    <row r="7358" spans="1:10">
      <c r="A7358" t="n">
        <v>70152</v>
      </c>
      <c r="B7358" s="34" t="n">
        <v>45</v>
      </c>
      <c r="C7358" s="7" t="n">
        <v>7</v>
      </c>
      <c r="D7358" s="7" t="n">
        <v>255</v>
      </c>
    </row>
    <row r="7359" spans="1:10">
      <c r="A7359" t="s">
        <v>4</v>
      </c>
      <c r="B7359" s="4" t="s">
        <v>5</v>
      </c>
      <c r="C7359" s="4" t="s">
        <v>13</v>
      </c>
      <c r="D7359" s="4" t="s">
        <v>10</v>
      </c>
      <c r="E7359" s="4" t="s">
        <v>6</v>
      </c>
    </row>
    <row r="7360" spans="1:10">
      <c r="A7360" t="n">
        <v>70156</v>
      </c>
      <c r="B7360" s="42" t="n">
        <v>51</v>
      </c>
      <c r="C7360" s="7" t="n">
        <v>4</v>
      </c>
      <c r="D7360" s="7" t="n">
        <v>0</v>
      </c>
      <c r="E7360" s="7" t="s">
        <v>336</v>
      </c>
    </row>
    <row r="7361" spans="1:10">
      <c r="A7361" t="s">
        <v>4</v>
      </c>
      <c r="B7361" s="4" t="s">
        <v>5</v>
      </c>
      <c r="C7361" s="4" t="s">
        <v>10</v>
      </c>
    </row>
    <row r="7362" spans="1:10">
      <c r="A7362" t="n">
        <v>70170</v>
      </c>
      <c r="B7362" s="43" t="n">
        <v>16</v>
      </c>
      <c r="C7362" s="7" t="n">
        <v>0</v>
      </c>
    </row>
    <row r="7363" spans="1:10">
      <c r="A7363" t="s">
        <v>4</v>
      </c>
      <c r="B7363" s="4" t="s">
        <v>5</v>
      </c>
      <c r="C7363" s="4" t="s">
        <v>10</v>
      </c>
      <c r="D7363" s="4" t="s">
        <v>13</v>
      </c>
      <c r="E7363" s="4" t="s">
        <v>9</v>
      </c>
      <c r="F7363" s="4" t="s">
        <v>104</v>
      </c>
      <c r="G7363" s="4" t="s">
        <v>13</v>
      </c>
      <c r="H7363" s="4" t="s">
        <v>13</v>
      </c>
    </row>
    <row r="7364" spans="1:10">
      <c r="A7364" t="n">
        <v>70173</v>
      </c>
      <c r="B7364" s="44" t="n">
        <v>26</v>
      </c>
      <c r="C7364" s="7" t="n">
        <v>0</v>
      </c>
      <c r="D7364" s="7" t="n">
        <v>17</v>
      </c>
      <c r="E7364" s="7" t="n">
        <v>61347</v>
      </c>
      <c r="F7364" s="7" t="s">
        <v>616</v>
      </c>
      <c r="G7364" s="7" t="n">
        <v>2</v>
      </c>
      <c r="H7364" s="7" t="n">
        <v>0</v>
      </c>
    </row>
    <row r="7365" spans="1:10">
      <c r="A7365" t="s">
        <v>4</v>
      </c>
      <c r="B7365" s="4" t="s">
        <v>5</v>
      </c>
    </row>
    <row r="7366" spans="1:10">
      <c r="A7366" t="n">
        <v>70213</v>
      </c>
      <c r="B7366" s="38" t="n">
        <v>28</v>
      </c>
    </row>
    <row r="7367" spans="1:10">
      <c r="A7367" t="s">
        <v>4</v>
      </c>
      <c r="B7367" s="4" t="s">
        <v>5</v>
      </c>
      <c r="C7367" s="4" t="s">
        <v>10</v>
      </c>
      <c r="D7367" s="4" t="s">
        <v>13</v>
      </c>
    </row>
    <row r="7368" spans="1:10">
      <c r="A7368" t="n">
        <v>70214</v>
      </c>
      <c r="B7368" s="46" t="n">
        <v>89</v>
      </c>
      <c r="C7368" s="7" t="n">
        <v>65533</v>
      </c>
      <c r="D7368" s="7" t="n">
        <v>1</v>
      </c>
    </row>
    <row r="7369" spans="1:10">
      <c r="A7369" t="s">
        <v>4</v>
      </c>
      <c r="B7369" s="4" t="s">
        <v>5</v>
      </c>
      <c r="C7369" s="4" t="s">
        <v>13</v>
      </c>
      <c r="D7369" s="4" t="s">
        <v>10</v>
      </c>
      <c r="E7369" s="4" t="s">
        <v>9</v>
      </c>
      <c r="F7369" s="4" t="s">
        <v>10</v>
      </c>
      <c r="G7369" s="4" t="s">
        <v>9</v>
      </c>
      <c r="H7369" s="4" t="s">
        <v>13</v>
      </c>
    </row>
    <row r="7370" spans="1:10">
      <c r="A7370" t="n">
        <v>70218</v>
      </c>
      <c r="B7370" s="19" t="n">
        <v>49</v>
      </c>
      <c r="C7370" s="7" t="n">
        <v>0</v>
      </c>
      <c r="D7370" s="7" t="n">
        <v>520</v>
      </c>
      <c r="E7370" s="7" t="n">
        <v>1065353216</v>
      </c>
      <c r="F7370" s="7" t="n">
        <v>0</v>
      </c>
      <c r="G7370" s="7" t="n">
        <v>0</v>
      </c>
      <c r="H7370" s="7" t="n">
        <v>0</v>
      </c>
    </row>
    <row r="7371" spans="1:10">
      <c r="A7371" t="s">
        <v>4</v>
      </c>
      <c r="B7371" s="4" t="s">
        <v>5</v>
      </c>
      <c r="C7371" s="4" t="s">
        <v>13</v>
      </c>
      <c r="D7371" s="4" t="s">
        <v>13</v>
      </c>
      <c r="E7371" s="4" t="s">
        <v>13</v>
      </c>
      <c r="F7371" s="4" t="s">
        <v>13</v>
      </c>
    </row>
    <row r="7372" spans="1:10">
      <c r="A7372" t="n">
        <v>70233</v>
      </c>
      <c r="B7372" s="9" t="n">
        <v>14</v>
      </c>
      <c r="C7372" s="7" t="n">
        <v>0</v>
      </c>
      <c r="D7372" s="7" t="n">
        <v>0</v>
      </c>
      <c r="E7372" s="7" t="n">
        <v>32</v>
      </c>
      <c r="F7372" s="7" t="n">
        <v>0</v>
      </c>
    </row>
    <row r="7373" spans="1:10">
      <c r="A7373" t="s">
        <v>4</v>
      </c>
      <c r="B7373" s="4" t="s">
        <v>5</v>
      </c>
      <c r="C7373" s="4" t="s">
        <v>13</v>
      </c>
      <c r="D7373" s="4" t="s">
        <v>10</v>
      </c>
      <c r="E7373" s="4" t="s">
        <v>27</v>
      </c>
    </row>
    <row r="7374" spans="1:10">
      <c r="A7374" t="n">
        <v>70238</v>
      </c>
      <c r="B7374" s="40" t="n">
        <v>58</v>
      </c>
      <c r="C7374" s="7" t="n">
        <v>101</v>
      </c>
      <c r="D7374" s="7" t="n">
        <v>500</v>
      </c>
      <c r="E7374" s="7" t="n">
        <v>1</v>
      </c>
    </row>
    <row r="7375" spans="1:10">
      <c r="A7375" t="s">
        <v>4</v>
      </c>
      <c r="B7375" s="4" t="s">
        <v>5</v>
      </c>
      <c r="C7375" s="4" t="s">
        <v>13</v>
      </c>
      <c r="D7375" s="4" t="s">
        <v>10</v>
      </c>
    </row>
    <row r="7376" spans="1:10">
      <c r="A7376" t="n">
        <v>70246</v>
      </c>
      <c r="B7376" s="40" t="n">
        <v>58</v>
      </c>
      <c r="C7376" s="7" t="n">
        <v>254</v>
      </c>
      <c r="D7376" s="7" t="n">
        <v>0</v>
      </c>
    </row>
    <row r="7377" spans="1:8">
      <c r="A7377" t="s">
        <v>4</v>
      </c>
      <c r="B7377" s="4" t="s">
        <v>5</v>
      </c>
      <c r="C7377" s="4" t="s">
        <v>13</v>
      </c>
      <c r="D7377" s="4" t="s">
        <v>10</v>
      </c>
      <c r="E7377" s="4" t="s">
        <v>6</v>
      </c>
      <c r="F7377" s="4" t="s">
        <v>6</v>
      </c>
      <c r="G7377" s="4" t="s">
        <v>6</v>
      </c>
      <c r="H7377" s="4" t="s">
        <v>6</v>
      </c>
    </row>
    <row r="7378" spans="1:8">
      <c r="A7378" t="n">
        <v>70250</v>
      </c>
      <c r="B7378" s="42" t="n">
        <v>51</v>
      </c>
      <c r="C7378" s="7" t="n">
        <v>3</v>
      </c>
      <c r="D7378" s="7" t="n">
        <v>0</v>
      </c>
      <c r="E7378" s="7" t="s">
        <v>115</v>
      </c>
      <c r="F7378" s="7" t="s">
        <v>116</v>
      </c>
      <c r="G7378" s="7" t="s">
        <v>117</v>
      </c>
      <c r="H7378" s="7" t="s">
        <v>118</v>
      </c>
    </row>
    <row r="7379" spans="1:8">
      <c r="A7379" t="s">
        <v>4</v>
      </c>
      <c r="B7379" s="4" t="s">
        <v>5</v>
      </c>
      <c r="C7379" s="4" t="s">
        <v>13</v>
      </c>
    </row>
    <row r="7380" spans="1:8">
      <c r="A7380" t="n">
        <v>70279</v>
      </c>
      <c r="B7380" s="70" t="n">
        <v>116</v>
      </c>
      <c r="C7380" s="7" t="n">
        <v>1</v>
      </c>
    </row>
    <row r="7381" spans="1:8">
      <c r="A7381" t="s">
        <v>4</v>
      </c>
      <c r="B7381" s="4" t="s">
        <v>5</v>
      </c>
      <c r="C7381" s="4" t="s">
        <v>13</v>
      </c>
      <c r="D7381" s="4" t="s">
        <v>13</v>
      </c>
      <c r="E7381" s="4" t="s">
        <v>27</v>
      </c>
      <c r="F7381" s="4" t="s">
        <v>27</v>
      </c>
      <c r="G7381" s="4" t="s">
        <v>27</v>
      </c>
      <c r="H7381" s="4" t="s">
        <v>10</v>
      </c>
    </row>
    <row r="7382" spans="1:8">
      <c r="A7382" t="n">
        <v>70281</v>
      </c>
      <c r="B7382" s="34" t="n">
        <v>45</v>
      </c>
      <c r="C7382" s="7" t="n">
        <v>2</v>
      </c>
      <c r="D7382" s="7" t="n">
        <v>3</v>
      </c>
      <c r="E7382" s="7" t="n">
        <v>-387.540008544922</v>
      </c>
      <c r="F7382" s="7" t="n">
        <v>27.6900005340576</v>
      </c>
      <c r="G7382" s="7" t="n">
        <v>433.420013427734</v>
      </c>
      <c r="H7382" s="7" t="n">
        <v>0</v>
      </c>
    </row>
    <row r="7383" spans="1:8">
      <c r="A7383" t="s">
        <v>4</v>
      </c>
      <c r="B7383" s="4" t="s">
        <v>5</v>
      </c>
      <c r="C7383" s="4" t="s">
        <v>13</v>
      </c>
      <c r="D7383" s="4" t="s">
        <v>13</v>
      </c>
      <c r="E7383" s="4" t="s">
        <v>27</v>
      </c>
      <c r="F7383" s="4" t="s">
        <v>27</v>
      </c>
      <c r="G7383" s="4" t="s">
        <v>27</v>
      </c>
      <c r="H7383" s="4" t="s">
        <v>10</v>
      </c>
      <c r="I7383" s="4" t="s">
        <v>13</v>
      </c>
    </row>
    <row r="7384" spans="1:8">
      <c r="A7384" t="n">
        <v>70298</v>
      </c>
      <c r="B7384" s="34" t="n">
        <v>45</v>
      </c>
      <c r="C7384" s="7" t="n">
        <v>4</v>
      </c>
      <c r="D7384" s="7" t="n">
        <v>3</v>
      </c>
      <c r="E7384" s="7" t="n">
        <v>20.5799999237061</v>
      </c>
      <c r="F7384" s="7" t="n">
        <v>125.300003051758</v>
      </c>
      <c r="G7384" s="7" t="n">
        <v>0</v>
      </c>
      <c r="H7384" s="7" t="n">
        <v>0</v>
      </c>
      <c r="I7384" s="7" t="n">
        <v>0</v>
      </c>
    </row>
    <row r="7385" spans="1:8">
      <c r="A7385" t="s">
        <v>4</v>
      </c>
      <c r="B7385" s="4" t="s">
        <v>5</v>
      </c>
      <c r="C7385" s="4" t="s">
        <v>13</v>
      </c>
      <c r="D7385" s="4" t="s">
        <v>13</v>
      </c>
      <c r="E7385" s="4" t="s">
        <v>27</v>
      </c>
      <c r="F7385" s="4" t="s">
        <v>10</v>
      </c>
    </row>
    <row r="7386" spans="1:8">
      <c r="A7386" t="n">
        <v>70316</v>
      </c>
      <c r="B7386" s="34" t="n">
        <v>45</v>
      </c>
      <c r="C7386" s="7" t="n">
        <v>5</v>
      </c>
      <c r="D7386" s="7" t="n">
        <v>3</v>
      </c>
      <c r="E7386" s="7" t="n">
        <v>5.30000019073486</v>
      </c>
      <c r="F7386" s="7" t="n">
        <v>0</v>
      </c>
    </row>
    <row r="7387" spans="1:8">
      <c r="A7387" t="s">
        <v>4</v>
      </c>
      <c r="B7387" s="4" t="s">
        <v>5</v>
      </c>
      <c r="C7387" s="4" t="s">
        <v>13</v>
      </c>
      <c r="D7387" s="4" t="s">
        <v>13</v>
      </c>
      <c r="E7387" s="4" t="s">
        <v>27</v>
      </c>
      <c r="F7387" s="4" t="s">
        <v>10</v>
      </c>
    </row>
    <row r="7388" spans="1:8">
      <c r="A7388" t="n">
        <v>70325</v>
      </c>
      <c r="B7388" s="34" t="n">
        <v>45</v>
      </c>
      <c r="C7388" s="7" t="n">
        <v>11</v>
      </c>
      <c r="D7388" s="7" t="n">
        <v>3</v>
      </c>
      <c r="E7388" s="7" t="n">
        <v>35</v>
      </c>
      <c r="F7388" s="7" t="n">
        <v>0</v>
      </c>
    </row>
    <row r="7389" spans="1:8">
      <c r="A7389" t="s">
        <v>4</v>
      </c>
      <c r="B7389" s="4" t="s">
        <v>5</v>
      </c>
      <c r="C7389" s="4" t="s">
        <v>13</v>
      </c>
      <c r="D7389" s="4" t="s">
        <v>13</v>
      </c>
      <c r="E7389" s="4" t="s">
        <v>27</v>
      </c>
      <c r="F7389" s="4" t="s">
        <v>27</v>
      </c>
      <c r="G7389" s="4" t="s">
        <v>27</v>
      </c>
      <c r="H7389" s="4" t="s">
        <v>10</v>
      </c>
    </row>
    <row r="7390" spans="1:8">
      <c r="A7390" t="n">
        <v>70334</v>
      </c>
      <c r="B7390" s="34" t="n">
        <v>45</v>
      </c>
      <c r="C7390" s="7" t="n">
        <v>2</v>
      </c>
      <c r="D7390" s="7" t="n">
        <v>3</v>
      </c>
      <c r="E7390" s="7" t="n">
        <v>-399.920013427734</v>
      </c>
      <c r="F7390" s="7" t="n">
        <v>30.8700008392334</v>
      </c>
      <c r="G7390" s="7" t="n">
        <v>440.010009765625</v>
      </c>
      <c r="H7390" s="7" t="n">
        <v>8000</v>
      </c>
    </row>
    <row r="7391" spans="1:8">
      <c r="A7391" t="s">
        <v>4</v>
      </c>
      <c r="B7391" s="4" t="s">
        <v>5</v>
      </c>
      <c r="C7391" s="4" t="s">
        <v>13</v>
      </c>
      <c r="D7391" s="4" t="s">
        <v>13</v>
      </c>
      <c r="E7391" s="4" t="s">
        <v>27</v>
      </c>
      <c r="F7391" s="4" t="s">
        <v>27</v>
      </c>
      <c r="G7391" s="4" t="s">
        <v>27</v>
      </c>
      <c r="H7391" s="4" t="s">
        <v>10</v>
      </c>
      <c r="I7391" s="4" t="s">
        <v>13</v>
      </c>
    </row>
    <row r="7392" spans="1:8">
      <c r="A7392" t="n">
        <v>70351</v>
      </c>
      <c r="B7392" s="34" t="n">
        <v>45</v>
      </c>
      <c r="C7392" s="7" t="n">
        <v>4</v>
      </c>
      <c r="D7392" s="7" t="n">
        <v>3</v>
      </c>
      <c r="E7392" s="7" t="n">
        <v>334.209991455078</v>
      </c>
      <c r="F7392" s="7" t="n">
        <v>111.470001220703</v>
      </c>
      <c r="G7392" s="7" t="n">
        <v>0</v>
      </c>
      <c r="H7392" s="7" t="n">
        <v>8000</v>
      </c>
      <c r="I7392" s="7" t="n">
        <v>1</v>
      </c>
    </row>
    <row r="7393" spans="1:9">
      <c r="A7393" t="s">
        <v>4</v>
      </c>
      <c r="B7393" s="4" t="s">
        <v>5</v>
      </c>
      <c r="C7393" s="4" t="s">
        <v>13</v>
      </c>
      <c r="D7393" s="4" t="s">
        <v>13</v>
      </c>
      <c r="E7393" s="4" t="s">
        <v>27</v>
      </c>
      <c r="F7393" s="4" t="s">
        <v>10</v>
      </c>
    </row>
    <row r="7394" spans="1:9">
      <c r="A7394" t="n">
        <v>70369</v>
      </c>
      <c r="B7394" s="34" t="n">
        <v>45</v>
      </c>
      <c r="C7394" s="7" t="n">
        <v>5</v>
      </c>
      <c r="D7394" s="7" t="n">
        <v>3</v>
      </c>
      <c r="E7394" s="7" t="n">
        <v>17.7000007629395</v>
      </c>
      <c r="F7394" s="7" t="n">
        <v>8000</v>
      </c>
    </row>
    <row r="7395" spans="1:9">
      <c r="A7395" t="s">
        <v>4</v>
      </c>
      <c r="B7395" s="4" t="s">
        <v>5</v>
      </c>
      <c r="C7395" s="4" t="s">
        <v>13</v>
      </c>
      <c r="D7395" s="4" t="s">
        <v>13</v>
      </c>
      <c r="E7395" s="4" t="s">
        <v>27</v>
      </c>
      <c r="F7395" s="4" t="s">
        <v>10</v>
      </c>
    </row>
    <row r="7396" spans="1:9">
      <c r="A7396" t="n">
        <v>70378</v>
      </c>
      <c r="B7396" s="34" t="n">
        <v>45</v>
      </c>
      <c r="C7396" s="7" t="n">
        <v>11</v>
      </c>
      <c r="D7396" s="7" t="n">
        <v>3</v>
      </c>
      <c r="E7396" s="7" t="n">
        <v>35</v>
      </c>
      <c r="F7396" s="7" t="n">
        <v>8000</v>
      </c>
    </row>
    <row r="7397" spans="1:9">
      <c r="A7397" t="s">
        <v>4</v>
      </c>
      <c r="B7397" s="4" t="s">
        <v>5</v>
      </c>
      <c r="C7397" s="4" t="s">
        <v>13</v>
      </c>
      <c r="D7397" s="4" t="s">
        <v>10</v>
      </c>
    </row>
    <row r="7398" spans="1:9">
      <c r="A7398" t="n">
        <v>70387</v>
      </c>
      <c r="B7398" s="40" t="n">
        <v>58</v>
      </c>
      <c r="C7398" s="7" t="n">
        <v>255</v>
      </c>
      <c r="D7398" s="7" t="n">
        <v>0</v>
      </c>
    </row>
    <row r="7399" spans="1:9">
      <c r="A7399" t="s">
        <v>4</v>
      </c>
      <c r="B7399" s="4" t="s">
        <v>5</v>
      </c>
      <c r="C7399" s="4" t="s">
        <v>13</v>
      </c>
      <c r="D7399" s="4" t="s">
        <v>10</v>
      </c>
    </row>
    <row r="7400" spans="1:9">
      <c r="A7400" t="n">
        <v>70391</v>
      </c>
      <c r="B7400" s="34" t="n">
        <v>45</v>
      </c>
      <c r="C7400" s="7" t="n">
        <v>7</v>
      </c>
      <c r="D7400" s="7" t="n">
        <v>255</v>
      </c>
    </row>
    <row r="7401" spans="1:9">
      <c r="A7401" t="s">
        <v>4</v>
      </c>
      <c r="B7401" s="4" t="s">
        <v>5</v>
      </c>
      <c r="C7401" s="4" t="s">
        <v>10</v>
      </c>
    </row>
    <row r="7402" spans="1:9">
      <c r="A7402" t="n">
        <v>70395</v>
      </c>
      <c r="B7402" s="43" t="n">
        <v>16</v>
      </c>
      <c r="C7402" s="7" t="n">
        <v>500</v>
      </c>
    </row>
    <row r="7403" spans="1:9">
      <c r="A7403" t="s">
        <v>4</v>
      </c>
      <c r="B7403" s="4" t="s">
        <v>5</v>
      </c>
      <c r="C7403" s="4" t="s">
        <v>13</v>
      </c>
      <c r="D7403" s="4" t="s">
        <v>10</v>
      </c>
      <c r="E7403" s="4" t="s">
        <v>27</v>
      </c>
    </row>
    <row r="7404" spans="1:9">
      <c r="A7404" t="n">
        <v>70398</v>
      </c>
      <c r="B7404" s="40" t="n">
        <v>58</v>
      </c>
      <c r="C7404" s="7" t="n">
        <v>101</v>
      </c>
      <c r="D7404" s="7" t="n">
        <v>500</v>
      </c>
      <c r="E7404" s="7" t="n">
        <v>1</v>
      </c>
    </row>
    <row r="7405" spans="1:9">
      <c r="A7405" t="s">
        <v>4</v>
      </c>
      <c r="B7405" s="4" t="s">
        <v>5</v>
      </c>
      <c r="C7405" s="4" t="s">
        <v>13</v>
      </c>
      <c r="D7405" s="4" t="s">
        <v>10</v>
      </c>
    </row>
    <row r="7406" spans="1:9">
      <c r="A7406" t="n">
        <v>70406</v>
      </c>
      <c r="B7406" s="40" t="n">
        <v>58</v>
      </c>
      <c r="C7406" s="7" t="n">
        <v>254</v>
      </c>
      <c r="D7406" s="7" t="n">
        <v>0</v>
      </c>
    </row>
    <row r="7407" spans="1:9">
      <c r="A7407" t="s">
        <v>4</v>
      </c>
      <c r="B7407" s="4" t="s">
        <v>5</v>
      </c>
      <c r="C7407" s="4" t="s">
        <v>13</v>
      </c>
      <c r="D7407" s="4" t="s">
        <v>13</v>
      </c>
      <c r="E7407" s="4" t="s">
        <v>27</v>
      </c>
      <c r="F7407" s="4" t="s">
        <v>27</v>
      </c>
      <c r="G7407" s="4" t="s">
        <v>27</v>
      </c>
      <c r="H7407" s="4" t="s">
        <v>10</v>
      </c>
    </row>
    <row r="7408" spans="1:9">
      <c r="A7408" t="n">
        <v>70410</v>
      </c>
      <c r="B7408" s="34" t="n">
        <v>45</v>
      </c>
      <c r="C7408" s="7" t="n">
        <v>2</v>
      </c>
      <c r="D7408" s="7" t="n">
        <v>3</v>
      </c>
      <c r="E7408" s="7" t="n">
        <v>-330.010009765625</v>
      </c>
      <c r="F7408" s="7" t="n">
        <v>18.7199993133545</v>
      </c>
      <c r="G7408" s="7" t="n">
        <v>404.230010986328</v>
      </c>
      <c r="H7408" s="7" t="n">
        <v>0</v>
      </c>
    </row>
    <row r="7409" spans="1:8">
      <c r="A7409" t="s">
        <v>4</v>
      </c>
      <c r="B7409" s="4" t="s">
        <v>5</v>
      </c>
      <c r="C7409" s="4" t="s">
        <v>13</v>
      </c>
      <c r="D7409" s="4" t="s">
        <v>13</v>
      </c>
      <c r="E7409" s="4" t="s">
        <v>27</v>
      </c>
      <c r="F7409" s="4" t="s">
        <v>27</v>
      </c>
      <c r="G7409" s="4" t="s">
        <v>27</v>
      </c>
      <c r="H7409" s="4" t="s">
        <v>10</v>
      </c>
      <c r="I7409" s="4" t="s">
        <v>13</v>
      </c>
    </row>
    <row r="7410" spans="1:8">
      <c r="A7410" t="n">
        <v>70427</v>
      </c>
      <c r="B7410" s="34" t="n">
        <v>45</v>
      </c>
      <c r="C7410" s="7" t="n">
        <v>4</v>
      </c>
      <c r="D7410" s="7" t="n">
        <v>3</v>
      </c>
      <c r="E7410" s="7" t="n">
        <v>346.540008544922</v>
      </c>
      <c r="F7410" s="7" t="n">
        <v>119.349998474121</v>
      </c>
      <c r="G7410" s="7" t="n">
        <v>0</v>
      </c>
      <c r="H7410" s="7" t="n">
        <v>0</v>
      </c>
      <c r="I7410" s="7" t="n">
        <v>0</v>
      </c>
    </row>
    <row r="7411" spans="1:8">
      <c r="A7411" t="s">
        <v>4</v>
      </c>
      <c r="B7411" s="4" t="s">
        <v>5</v>
      </c>
      <c r="C7411" s="4" t="s">
        <v>13</v>
      </c>
      <c r="D7411" s="4" t="s">
        <v>13</v>
      </c>
      <c r="E7411" s="4" t="s">
        <v>27</v>
      </c>
      <c r="F7411" s="4" t="s">
        <v>10</v>
      </c>
    </row>
    <row r="7412" spans="1:8">
      <c r="A7412" t="n">
        <v>70445</v>
      </c>
      <c r="B7412" s="34" t="n">
        <v>45</v>
      </c>
      <c r="C7412" s="7" t="n">
        <v>5</v>
      </c>
      <c r="D7412" s="7" t="n">
        <v>3</v>
      </c>
      <c r="E7412" s="7" t="n">
        <v>2</v>
      </c>
      <c r="F7412" s="7" t="n">
        <v>0</v>
      </c>
    </row>
    <row r="7413" spans="1:8">
      <c r="A7413" t="s">
        <v>4</v>
      </c>
      <c r="B7413" s="4" t="s">
        <v>5</v>
      </c>
      <c r="C7413" s="4" t="s">
        <v>13</v>
      </c>
      <c r="D7413" s="4" t="s">
        <v>13</v>
      </c>
      <c r="E7413" s="4" t="s">
        <v>27</v>
      </c>
      <c r="F7413" s="4" t="s">
        <v>10</v>
      </c>
    </row>
    <row r="7414" spans="1:8">
      <c r="A7414" t="n">
        <v>70454</v>
      </c>
      <c r="B7414" s="34" t="n">
        <v>45</v>
      </c>
      <c r="C7414" s="7" t="n">
        <v>11</v>
      </c>
      <c r="D7414" s="7" t="n">
        <v>3</v>
      </c>
      <c r="E7414" s="7" t="n">
        <v>33.0999984741211</v>
      </c>
      <c r="F7414" s="7" t="n">
        <v>0</v>
      </c>
    </row>
    <row r="7415" spans="1:8">
      <c r="A7415" t="s">
        <v>4</v>
      </c>
      <c r="B7415" s="4" t="s">
        <v>5</v>
      </c>
      <c r="C7415" s="4" t="s">
        <v>13</v>
      </c>
      <c r="D7415" s="4" t="s">
        <v>13</v>
      </c>
      <c r="E7415" s="4" t="s">
        <v>27</v>
      </c>
      <c r="F7415" s="4" t="s">
        <v>27</v>
      </c>
      <c r="G7415" s="4" t="s">
        <v>27</v>
      </c>
      <c r="H7415" s="4" t="s">
        <v>10</v>
      </c>
    </row>
    <row r="7416" spans="1:8">
      <c r="A7416" t="n">
        <v>70463</v>
      </c>
      <c r="B7416" s="34" t="n">
        <v>45</v>
      </c>
      <c r="C7416" s="7" t="n">
        <v>2</v>
      </c>
      <c r="D7416" s="7" t="n">
        <v>3</v>
      </c>
      <c r="E7416" s="7" t="n">
        <v>-328.369995117188</v>
      </c>
      <c r="F7416" s="7" t="n">
        <v>18.7199993133545</v>
      </c>
      <c r="G7416" s="7" t="n">
        <v>405.720001220703</v>
      </c>
      <c r="H7416" s="7" t="n">
        <v>5500</v>
      </c>
    </row>
    <row r="7417" spans="1:8">
      <c r="A7417" t="s">
        <v>4</v>
      </c>
      <c r="B7417" s="4" t="s">
        <v>5</v>
      </c>
      <c r="C7417" s="4" t="s">
        <v>13</v>
      </c>
      <c r="D7417" s="4" t="s">
        <v>13</v>
      </c>
      <c r="E7417" s="4" t="s">
        <v>27</v>
      </c>
      <c r="F7417" s="4" t="s">
        <v>27</v>
      </c>
      <c r="G7417" s="4" t="s">
        <v>27</v>
      </c>
      <c r="H7417" s="4" t="s">
        <v>10</v>
      </c>
      <c r="I7417" s="4" t="s">
        <v>13</v>
      </c>
    </row>
    <row r="7418" spans="1:8">
      <c r="A7418" t="n">
        <v>70480</v>
      </c>
      <c r="B7418" s="34" t="n">
        <v>45</v>
      </c>
      <c r="C7418" s="7" t="n">
        <v>4</v>
      </c>
      <c r="D7418" s="7" t="n">
        <v>3</v>
      </c>
      <c r="E7418" s="7" t="n">
        <v>349.739990234375</v>
      </c>
      <c r="F7418" s="7" t="n">
        <v>128.710006713867</v>
      </c>
      <c r="G7418" s="7" t="n">
        <v>0</v>
      </c>
      <c r="H7418" s="7" t="n">
        <v>5500</v>
      </c>
      <c r="I7418" s="7" t="n">
        <v>1</v>
      </c>
    </row>
    <row r="7419" spans="1:8">
      <c r="A7419" t="s">
        <v>4</v>
      </c>
      <c r="B7419" s="4" t="s">
        <v>5</v>
      </c>
      <c r="C7419" s="4" t="s">
        <v>13</v>
      </c>
      <c r="D7419" s="4" t="s">
        <v>13</v>
      </c>
      <c r="E7419" s="4" t="s">
        <v>27</v>
      </c>
      <c r="F7419" s="4" t="s">
        <v>10</v>
      </c>
    </row>
    <row r="7420" spans="1:8">
      <c r="A7420" t="n">
        <v>70498</v>
      </c>
      <c r="B7420" s="34" t="n">
        <v>45</v>
      </c>
      <c r="C7420" s="7" t="n">
        <v>5</v>
      </c>
      <c r="D7420" s="7" t="n">
        <v>3</v>
      </c>
      <c r="E7420" s="7" t="n">
        <v>1.79999995231628</v>
      </c>
      <c r="F7420" s="7" t="n">
        <v>5500</v>
      </c>
    </row>
    <row r="7421" spans="1:8">
      <c r="A7421" t="s">
        <v>4</v>
      </c>
      <c r="B7421" s="4" t="s">
        <v>5</v>
      </c>
      <c r="C7421" s="4" t="s">
        <v>13</v>
      </c>
      <c r="D7421" s="4" t="s">
        <v>13</v>
      </c>
      <c r="E7421" s="4" t="s">
        <v>27</v>
      </c>
      <c r="F7421" s="4" t="s">
        <v>10</v>
      </c>
    </row>
    <row r="7422" spans="1:8">
      <c r="A7422" t="n">
        <v>70507</v>
      </c>
      <c r="B7422" s="34" t="n">
        <v>45</v>
      </c>
      <c r="C7422" s="7" t="n">
        <v>11</v>
      </c>
      <c r="D7422" s="7" t="n">
        <v>3</v>
      </c>
      <c r="E7422" s="7" t="n">
        <v>32.7000007629395</v>
      </c>
      <c r="F7422" s="7" t="n">
        <v>5500</v>
      </c>
    </row>
    <row r="7423" spans="1:8">
      <c r="A7423" t="s">
        <v>4</v>
      </c>
      <c r="B7423" s="4" t="s">
        <v>5</v>
      </c>
      <c r="C7423" s="4" t="s">
        <v>13</v>
      </c>
      <c r="D7423" s="4" t="s">
        <v>10</v>
      </c>
    </row>
    <row r="7424" spans="1:8">
      <c r="A7424" t="n">
        <v>70516</v>
      </c>
      <c r="B7424" s="40" t="n">
        <v>58</v>
      </c>
      <c r="C7424" s="7" t="n">
        <v>255</v>
      </c>
      <c r="D7424" s="7" t="n">
        <v>0</v>
      </c>
    </row>
    <row r="7425" spans="1:9">
      <c r="A7425" t="s">
        <v>4</v>
      </c>
      <c r="B7425" s="4" t="s">
        <v>5</v>
      </c>
      <c r="C7425" s="4" t="s">
        <v>13</v>
      </c>
      <c r="D7425" s="4" t="s">
        <v>10</v>
      </c>
    </row>
    <row r="7426" spans="1:9">
      <c r="A7426" t="n">
        <v>70520</v>
      </c>
      <c r="B7426" s="34" t="n">
        <v>45</v>
      </c>
      <c r="C7426" s="7" t="n">
        <v>7</v>
      </c>
      <c r="D7426" s="7" t="n">
        <v>255</v>
      </c>
    </row>
    <row r="7427" spans="1:9">
      <c r="A7427" t="s">
        <v>4</v>
      </c>
      <c r="B7427" s="4" t="s">
        <v>5</v>
      </c>
      <c r="C7427" s="4" t="s">
        <v>13</v>
      </c>
      <c r="D7427" s="4" t="s">
        <v>10</v>
      </c>
      <c r="E7427" s="4" t="s">
        <v>27</v>
      </c>
    </row>
    <row r="7428" spans="1:9">
      <c r="A7428" t="n">
        <v>70524</v>
      </c>
      <c r="B7428" s="40" t="n">
        <v>58</v>
      </c>
      <c r="C7428" s="7" t="n">
        <v>101</v>
      </c>
      <c r="D7428" s="7" t="n">
        <v>300</v>
      </c>
      <c r="E7428" s="7" t="n">
        <v>1</v>
      </c>
    </row>
    <row r="7429" spans="1:9">
      <c r="A7429" t="s">
        <v>4</v>
      </c>
      <c r="B7429" s="4" t="s">
        <v>5</v>
      </c>
      <c r="C7429" s="4" t="s">
        <v>13</v>
      </c>
      <c r="D7429" s="4" t="s">
        <v>10</v>
      </c>
    </row>
    <row r="7430" spans="1:9">
      <c r="A7430" t="n">
        <v>70532</v>
      </c>
      <c r="B7430" s="40" t="n">
        <v>58</v>
      </c>
      <c r="C7430" s="7" t="n">
        <v>254</v>
      </c>
      <c r="D7430" s="7" t="n">
        <v>0</v>
      </c>
    </row>
    <row r="7431" spans="1:9">
      <c r="A7431" t="s">
        <v>4</v>
      </c>
      <c r="B7431" s="4" t="s">
        <v>5</v>
      </c>
      <c r="C7431" s="4" t="s">
        <v>9</v>
      </c>
    </row>
    <row r="7432" spans="1:9">
      <c r="A7432" t="n">
        <v>70536</v>
      </c>
      <c r="B7432" s="45" t="n">
        <v>15</v>
      </c>
      <c r="C7432" s="7" t="n">
        <v>2097152</v>
      </c>
    </row>
    <row r="7433" spans="1:9">
      <c r="A7433" t="s">
        <v>4</v>
      </c>
      <c r="B7433" s="4" t="s">
        <v>5</v>
      </c>
      <c r="C7433" s="4" t="s">
        <v>13</v>
      </c>
      <c r="D7433" s="4" t="s">
        <v>13</v>
      </c>
      <c r="E7433" s="4" t="s">
        <v>27</v>
      </c>
      <c r="F7433" s="4" t="s">
        <v>27</v>
      </c>
      <c r="G7433" s="4" t="s">
        <v>27</v>
      </c>
      <c r="H7433" s="4" t="s">
        <v>10</v>
      </c>
    </row>
    <row r="7434" spans="1:9">
      <c r="A7434" t="n">
        <v>70541</v>
      </c>
      <c r="B7434" s="34" t="n">
        <v>45</v>
      </c>
      <c r="C7434" s="7" t="n">
        <v>2</v>
      </c>
      <c r="D7434" s="7" t="n">
        <v>3</v>
      </c>
      <c r="E7434" s="7" t="n">
        <v>-328.779998779297</v>
      </c>
      <c r="F7434" s="7" t="n">
        <v>19.2700004577637</v>
      </c>
      <c r="G7434" s="7" t="n">
        <v>406.880004882813</v>
      </c>
      <c r="H7434" s="7" t="n">
        <v>0</v>
      </c>
    </row>
    <row r="7435" spans="1:9">
      <c r="A7435" t="s">
        <v>4</v>
      </c>
      <c r="B7435" s="4" t="s">
        <v>5</v>
      </c>
      <c r="C7435" s="4" t="s">
        <v>13</v>
      </c>
      <c r="D7435" s="4" t="s">
        <v>13</v>
      </c>
      <c r="E7435" s="4" t="s">
        <v>27</v>
      </c>
      <c r="F7435" s="4" t="s">
        <v>27</v>
      </c>
      <c r="G7435" s="4" t="s">
        <v>27</v>
      </c>
      <c r="H7435" s="4" t="s">
        <v>10</v>
      </c>
      <c r="I7435" s="4" t="s">
        <v>13</v>
      </c>
    </row>
    <row r="7436" spans="1:9">
      <c r="A7436" t="n">
        <v>70558</v>
      </c>
      <c r="B7436" s="34" t="n">
        <v>45</v>
      </c>
      <c r="C7436" s="7" t="n">
        <v>4</v>
      </c>
      <c r="D7436" s="7" t="n">
        <v>3</v>
      </c>
      <c r="E7436" s="7" t="n">
        <v>356.059997558594</v>
      </c>
      <c r="F7436" s="7" t="n">
        <v>258.660003662109</v>
      </c>
      <c r="G7436" s="7" t="n">
        <v>0</v>
      </c>
      <c r="H7436" s="7" t="n">
        <v>0</v>
      </c>
      <c r="I7436" s="7" t="n">
        <v>0</v>
      </c>
    </row>
    <row r="7437" spans="1:9">
      <c r="A7437" t="s">
        <v>4</v>
      </c>
      <c r="B7437" s="4" t="s">
        <v>5</v>
      </c>
      <c r="C7437" s="4" t="s">
        <v>13</v>
      </c>
      <c r="D7437" s="4" t="s">
        <v>13</v>
      </c>
      <c r="E7437" s="4" t="s">
        <v>27</v>
      </c>
      <c r="F7437" s="4" t="s">
        <v>10</v>
      </c>
    </row>
    <row r="7438" spans="1:9">
      <c r="A7438" t="n">
        <v>70576</v>
      </c>
      <c r="B7438" s="34" t="n">
        <v>45</v>
      </c>
      <c r="C7438" s="7" t="n">
        <v>5</v>
      </c>
      <c r="D7438" s="7" t="n">
        <v>3</v>
      </c>
      <c r="E7438" s="7" t="n">
        <v>3.90000009536743</v>
      </c>
      <c r="F7438" s="7" t="n">
        <v>0</v>
      </c>
    </row>
    <row r="7439" spans="1:9">
      <c r="A7439" t="s">
        <v>4</v>
      </c>
      <c r="B7439" s="4" t="s">
        <v>5</v>
      </c>
      <c r="C7439" s="4" t="s">
        <v>13</v>
      </c>
      <c r="D7439" s="4" t="s">
        <v>13</v>
      </c>
      <c r="E7439" s="4" t="s">
        <v>27</v>
      </c>
      <c r="F7439" s="4" t="s">
        <v>10</v>
      </c>
    </row>
    <row r="7440" spans="1:9">
      <c r="A7440" t="n">
        <v>70585</v>
      </c>
      <c r="B7440" s="34" t="n">
        <v>45</v>
      </c>
      <c r="C7440" s="7" t="n">
        <v>11</v>
      </c>
      <c r="D7440" s="7" t="n">
        <v>3</v>
      </c>
      <c r="E7440" s="7" t="n">
        <v>26.3999996185303</v>
      </c>
      <c r="F7440" s="7" t="n">
        <v>0</v>
      </c>
    </row>
    <row r="7441" spans="1:9">
      <c r="A7441" t="s">
        <v>4</v>
      </c>
      <c r="B7441" s="4" t="s">
        <v>5</v>
      </c>
      <c r="C7441" s="4" t="s">
        <v>13</v>
      </c>
    </row>
    <row r="7442" spans="1:9">
      <c r="A7442" t="n">
        <v>70594</v>
      </c>
      <c r="B7442" s="70" t="n">
        <v>116</v>
      </c>
      <c r="C7442" s="7" t="n">
        <v>0</v>
      </c>
    </row>
    <row r="7443" spans="1:9">
      <c r="A7443" t="s">
        <v>4</v>
      </c>
      <c r="B7443" s="4" t="s">
        <v>5</v>
      </c>
      <c r="C7443" s="4" t="s">
        <v>13</v>
      </c>
      <c r="D7443" s="4" t="s">
        <v>10</v>
      </c>
    </row>
    <row r="7444" spans="1:9">
      <c r="A7444" t="n">
        <v>70596</v>
      </c>
      <c r="B7444" s="70" t="n">
        <v>116</v>
      </c>
      <c r="C7444" s="7" t="n">
        <v>2</v>
      </c>
      <c r="D7444" s="7" t="n">
        <v>1</v>
      </c>
    </row>
    <row r="7445" spans="1:9">
      <c r="A7445" t="s">
        <v>4</v>
      </c>
      <c r="B7445" s="4" t="s">
        <v>5</v>
      </c>
      <c r="C7445" s="4" t="s">
        <v>13</v>
      </c>
      <c r="D7445" s="4" t="s">
        <v>9</v>
      </c>
    </row>
    <row r="7446" spans="1:9">
      <c r="A7446" t="n">
        <v>70600</v>
      </c>
      <c r="B7446" s="70" t="n">
        <v>116</v>
      </c>
      <c r="C7446" s="7" t="n">
        <v>5</v>
      </c>
      <c r="D7446" s="7" t="n">
        <v>1128792064</v>
      </c>
    </row>
    <row r="7447" spans="1:9">
      <c r="A7447" t="s">
        <v>4</v>
      </c>
      <c r="B7447" s="4" t="s">
        <v>5</v>
      </c>
      <c r="C7447" s="4" t="s">
        <v>13</v>
      </c>
      <c r="D7447" s="4" t="s">
        <v>10</v>
      </c>
    </row>
    <row r="7448" spans="1:9">
      <c r="A7448" t="n">
        <v>70606</v>
      </c>
      <c r="B7448" s="70" t="n">
        <v>116</v>
      </c>
      <c r="C7448" s="7" t="n">
        <v>6</v>
      </c>
      <c r="D7448" s="7" t="n">
        <v>1</v>
      </c>
    </row>
    <row r="7449" spans="1:9">
      <c r="A7449" t="s">
        <v>4</v>
      </c>
      <c r="B7449" s="4" t="s">
        <v>5</v>
      </c>
      <c r="C7449" s="4" t="s">
        <v>10</v>
      </c>
      <c r="D7449" s="4" t="s">
        <v>27</v>
      </c>
      <c r="E7449" s="4" t="s">
        <v>27</v>
      </c>
      <c r="F7449" s="4" t="s">
        <v>13</v>
      </c>
    </row>
    <row r="7450" spans="1:9">
      <c r="A7450" t="n">
        <v>70610</v>
      </c>
      <c r="B7450" s="75" t="n">
        <v>52</v>
      </c>
      <c r="C7450" s="7" t="n">
        <v>61490</v>
      </c>
      <c r="D7450" s="7" t="n">
        <v>283.399993896484</v>
      </c>
      <c r="E7450" s="7" t="n">
        <v>0</v>
      </c>
      <c r="F7450" s="7" t="n">
        <v>0</v>
      </c>
    </row>
    <row r="7451" spans="1:9">
      <c r="A7451" t="s">
        <v>4</v>
      </c>
      <c r="B7451" s="4" t="s">
        <v>5</v>
      </c>
      <c r="C7451" s="4" t="s">
        <v>13</v>
      </c>
      <c r="D7451" s="4" t="s">
        <v>10</v>
      </c>
    </row>
    <row r="7452" spans="1:9">
      <c r="A7452" t="n">
        <v>70622</v>
      </c>
      <c r="B7452" s="40" t="n">
        <v>58</v>
      </c>
      <c r="C7452" s="7" t="n">
        <v>255</v>
      </c>
      <c r="D7452" s="7" t="n">
        <v>0</v>
      </c>
    </row>
    <row r="7453" spans="1:9">
      <c r="A7453" t="s">
        <v>4</v>
      </c>
      <c r="B7453" s="4" t="s">
        <v>5</v>
      </c>
      <c r="C7453" s="4" t="s">
        <v>13</v>
      </c>
      <c r="D7453" s="26" t="s">
        <v>67</v>
      </c>
      <c r="E7453" s="4" t="s">
        <v>5</v>
      </c>
      <c r="F7453" s="4" t="s">
        <v>13</v>
      </c>
      <c r="G7453" s="4" t="s">
        <v>10</v>
      </c>
      <c r="H7453" s="26" t="s">
        <v>68</v>
      </c>
      <c r="I7453" s="4" t="s">
        <v>13</v>
      </c>
      <c r="J7453" s="4" t="s">
        <v>26</v>
      </c>
    </row>
    <row r="7454" spans="1:9">
      <c r="A7454" t="n">
        <v>70626</v>
      </c>
      <c r="B7454" s="13" t="n">
        <v>5</v>
      </c>
      <c r="C7454" s="7" t="n">
        <v>28</v>
      </c>
      <c r="D7454" s="26" t="s">
        <v>3</v>
      </c>
      <c r="E7454" s="32" t="n">
        <v>64</v>
      </c>
      <c r="F7454" s="7" t="n">
        <v>5</v>
      </c>
      <c r="G7454" s="7" t="n">
        <v>2</v>
      </c>
      <c r="H7454" s="26" t="s">
        <v>3</v>
      </c>
      <c r="I7454" s="7" t="n">
        <v>1</v>
      </c>
      <c r="J7454" s="14" t="n">
        <f t="normal" ca="1">A7466</f>
        <v>0</v>
      </c>
    </row>
    <row r="7455" spans="1:9">
      <c r="A7455" t="s">
        <v>4</v>
      </c>
      <c r="B7455" s="4" t="s">
        <v>5</v>
      </c>
      <c r="C7455" s="4" t="s">
        <v>13</v>
      </c>
      <c r="D7455" s="4" t="s">
        <v>10</v>
      </c>
      <c r="E7455" s="4" t="s">
        <v>6</v>
      </c>
    </row>
    <row r="7456" spans="1:9">
      <c r="A7456" t="n">
        <v>70637</v>
      </c>
      <c r="B7456" s="42" t="n">
        <v>51</v>
      </c>
      <c r="C7456" s="7" t="n">
        <v>4</v>
      </c>
      <c r="D7456" s="7" t="n">
        <v>2</v>
      </c>
      <c r="E7456" s="7" t="s">
        <v>331</v>
      </c>
    </row>
    <row r="7457" spans="1:10">
      <c r="A7457" t="s">
        <v>4</v>
      </c>
      <c r="B7457" s="4" t="s">
        <v>5</v>
      </c>
      <c r="C7457" s="4" t="s">
        <v>10</v>
      </c>
    </row>
    <row r="7458" spans="1:10">
      <c r="A7458" t="n">
        <v>70651</v>
      </c>
      <c r="B7458" s="43" t="n">
        <v>16</v>
      </c>
      <c r="C7458" s="7" t="n">
        <v>0</v>
      </c>
    </row>
    <row r="7459" spans="1:10">
      <c r="A7459" t="s">
        <v>4</v>
      </c>
      <c r="B7459" s="4" t="s">
        <v>5</v>
      </c>
      <c r="C7459" s="4" t="s">
        <v>10</v>
      </c>
      <c r="D7459" s="4" t="s">
        <v>13</v>
      </c>
      <c r="E7459" s="4" t="s">
        <v>9</v>
      </c>
      <c r="F7459" s="4" t="s">
        <v>104</v>
      </c>
      <c r="G7459" s="4" t="s">
        <v>13</v>
      </c>
      <c r="H7459" s="4" t="s">
        <v>13</v>
      </c>
    </row>
    <row r="7460" spans="1:10">
      <c r="A7460" t="n">
        <v>70654</v>
      </c>
      <c r="B7460" s="44" t="n">
        <v>26</v>
      </c>
      <c r="C7460" s="7" t="n">
        <v>2</v>
      </c>
      <c r="D7460" s="7" t="n">
        <v>17</v>
      </c>
      <c r="E7460" s="7" t="n">
        <v>61348</v>
      </c>
      <c r="F7460" s="7" t="s">
        <v>617</v>
      </c>
      <c r="G7460" s="7" t="n">
        <v>2</v>
      </c>
      <c r="H7460" s="7" t="n">
        <v>0</v>
      </c>
    </row>
    <row r="7461" spans="1:10">
      <c r="A7461" t="s">
        <v>4</v>
      </c>
      <c r="B7461" s="4" t="s">
        <v>5</v>
      </c>
    </row>
    <row r="7462" spans="1:10">
      <c r="A7462" t="n">
        <v>70695</v>
      </c>
      <c r="B7462" s="38" t="n">
        <v>28</v>
      </c>
    </row>
    <row r="7463" spans="1:10">
      <c r="A7463" t="s">
        <v>4</v>
      </c>
      <c r="B7463" s="4" t="s">
        <v>5</v>
      </c>
      <c r="C7463" s="4" t="s">
        <v>26</v>
      </c>
    </row>
    <row r="7464" spans="1:10">
      <c r="A7464" t="n">
        <v>70696</v>
      </c>
      <c r="B7464" s="16" t="n">
        <v>3</v>
      </c>
      <c r="C7464" s="14" t="n">
        <f t="normal" ca="1">A7476</f>
        <v>0</v>
      </c>
    </row>
    <row r="7465" spans="1:10">
      <c r="A7465" t="s">
        <v>4</v>
      </c>
      <c r="B7465" s="4" t="s">
        <v>5</v>
      </c>
      <c r="C7465" s="4" t="s">
        <v>13</v>
      </c>
      <c r="D7465" s="26" t="s">
        <v>67</v>
      </c>
      <c r="E7465" s="4" t="s">
        <v>5</v>
      </c>
      <c r="F7465" s="4" t="s">
        <v>13</v>
      </c>
      <c r="G7465" s="4" t="s">
        <v>10</v>
      </c>
      <c r="H7465" s="26" t="s">
        <v>68</v>
      </c>
      <c r="I7465" s="4" t="s">
        <v>13</v>
      </c>
      <c r="J7465" s="4" t="s">
        <v>26</v>
      </c>
    </row>
    <row r="7466" spans="1:10">
      <c r="A7466" t="n">
        <v>70701</v>
      </c>
      <c r="B7466" s="13" t="n">
        <v>5</v>
      </c>
      <c r="C7466" s="7" t="n">
        <v>28</v>
      </c>
      <c r="D7466" s="26" t="s">
        <v>3</v>
      </c>
      <c r="E7466" s="32" t="n">
        <v>64</v>
      </c>
      <c r="F7466" s="7" t="n">
        <v>5</v>
      </c>
      <c r="G7466" s="7" t="n">
        <v>4</v>
      </c>
      <c r="H7466" s="26" t="s">
        <v>3</v>
      </c>
      <c r="I7466" s="7" t="n">
        <v>1</v>
      </c>
      <c r="J7466" s="14" t="n">
        <f t="normal" ca="1">A7476</f>
        <v>0</v>
      </c>
    </row>
    <row r="7467" spans="1:10">
      <c r="A7467" t="s">
        <v>4</v>
      </c>
      <c r="B7467" s="4" t="s">
        <v>5</v>
      </c>
      <c r="C7467" s="4" t="s">
        <v>13</v>
      </c>
      <c r="D7467" s="4" t="s">
        <v>10</v>
      </c>
      <c r="E7467" s="4" t="s">
        <v>6</v>
      </c>
    </row>
    <row r="7468" spans="1:10">
      <c r="A7468" t="n">
        <v>70712</v>
      </c>
      <c r="B7468" s="42" t="n">
        <v>51</v>
      </c>
      <c r="C7468" s="7" t="n">
        <v>4</v>
      </c>
      <c r="D7468" s="7" t="n">
        <v>4</v>
      </c>
      <c r="E7468" s="7" t="s">
        <v>108</v>
      </c>
    </row>
    <row r="7469" spans="1:10">
      <c r="A7469" t="s">
        <v>4</v>
      </c>
      <c r="B7469" s="4" t="s">
        <v>5</v>
      </c>
      <c r="C7469" s="4" t="s">
        <v>10</v>
      </c>
    </row>
    <row r="7470" spans="1:10">
      <c r="A7470" t="n">
        <v>70726</v>
      </c>
      <c r="B7470" s="43" t="n">
        <v>16</v>
      </c>
      <c r="C7470" s="7" t="n">
        <v>0</v>
      </c>
    </row>
    <row r="7471" spans="1:10">
      <c r="A7471" t="s">
        <v>4</v>
      </c>
      <c r="B7471" s="4" t="s">
        <v>5</v>
      </c>
      <c r="C7471" s="4" t="s">
        <v>10</v>
      </c>
      <c r="D7471" s="4" t="s">
        <v>13</v>
      </c>
      <c r="E7471" s="4" t="s">
        <v>9</v>
      </c>
      <c r="F7471" s="4" t="s">
        <v>104</v>
      </c>
      <c r="G7471" s="4" t="s">
        <v>13</v>
      </c>
      <c r="H7471" s="4" t="s">
        <v>13</v>
      </c>
    </row>
    <row r="7472" spans="1:10">
      <c r="A7472" t="n">
        <v>70729</v>
      </c>
      <c r="B7472" s="44" t="n">
        <v>26</v>
      </c>
      <c r="C7472" s="7" t="n">
        <v>4</v>
      </c>
      <c r="D7472" s="7" t="n">
        <v>17</v>
      </c>
      <c r="E7472" s="7" t="n">
        <v>61349</v>
      </c>
      <c r="F7472" s="7" t="s">
        <v>617</v>
      </c>
      <c r="G7472" s="7" t="n">
        <v>2</v>
      </c>
      <c r="H7472" s="7" t="n">
        <v>0</v>
      </c>
    </row>
    <row r="7473" spans="1:10">
      <c r="A7473" t="s">
        <v>4</v>
      </c>
      <c r="B7473" s="4" t="s">
        <v>5</v>
      </c>
    </row>
    <row r="7474" spans="1:10">
      <c r="A7474" t="n">
        <v>70770</v>
      </c>
      <c r="B7474" s="38" t="n">
        <v>28</v>
      </c>
    </row>
    <row r="7475" spans="1:10">
      <c r="A7475" t="s">
        <v>4</v>
      </c>
      <c r="B7475" s="4" t="s">
        <v>5</v>
      </c>
      <c r="C7475" s="4" t="s">
        <v>13</v>
      </c>
      <c r="D7475" s="26" t="s">
        <v>67</v>
      </c>
      <c r="E7475" s="4" t="s">
        <v>5</v>
      </c>
      <c r="F7475" s="4" t="s">
        <v>13</v>
      </c>
      <c r="G7475" s="4" t="s">
        <v>10</v>
      </c>
      <c r="H7475" s="26" t="s">
        <v>68</v>
      </c>
      <c r="I7475" s="4" t="s">
        <v>13</v>
      </c>
      <c r="J7475" s="4" t="s">
        <v>26</v>
      </c>
    </row>
    <row r="7476" spans="1:10">
      <c r="A7476" t="n">
        <v>70771</v>
      </c>
      <c r="B7476" s="13" t="n">
        <v>5</v>
      </c>
      <c r="C7476" s="7" t="n">
        <v>28</v>
      </c>
      <c r="D7476" s="26" t="s">
        <v>3</v>
      </c>
      <c r="E7476" s="32" t="n">
        <v>64</v>
      </c>
      <c r="F7476" s="7" t="n">
        <v>5</v>
      </c>
      <c r="G7476" s="7" t="n">
        <v>7</v>
      </c>
      <c r="H7476" s="26" t="s">
        <v>3</v>
      </c>
      <c r="I7476" s="7" t="n">
        <v>1</v>
      </c>
      <c r="J7476" s="14" t="n">
        <f t="normal" ca="1">A7490</f>
        <v>0</v>
      </c>
    </row>
    <row r="7477" spans="1:10">
      <c r="A7477" t="s">
        <v>4</v>
      </c>
      <c r="B7477" s="4" t="s">
        <v>5</v>
      </c>
      <c r="C7477" s="4" t="s">
        <v>13</v>
      </c>
      <c r="D7477" s="4" t="s">
        <v>10</v>
      </c>
      <c r="E7477" s="4" t="s">
        <v>6</v>
      </c>
    </row>
    <row r="7478" spans="1:10">
      <c r="A7478" t="n">
        <v>70782</v>
      </c>
      <c r="B7478" s="42" t="n">
        <v>51</v>
      </c>
      <c r="C7478" s="7" t="n">
        <v>4</v>
      </c>
      <c r="D7478" s="7" t="n">
        <v>7</v>
      </c>
      <c r="E7478" s="7" t="s">
        <v>373</v>
      </c>
    </row>
    <row r="7479" spans="1:10">
      <c r="A7479" t="s">
        <v>4</v>
      </c>
      <c r="B7479" s="4" t="s">
        <v>5</v>
      </c>
      <c r="C7479" s="4" t="s">
        <v>10</v>
      </c>
    </row>
    <row r="7480" spans="1:10">
      <c r="A7480" t="n">
        <v>70795</v>
      </c>
      <c r="B7480" s="43" t="n">
        <v>16</v>
      </c>
      <c r="C7480" s="7" t="n">
        <v>0</v>
      </c>
    </row>
    <row r="7481" spans="1:10">
      <c r="A7481" t="s">
        <v>4</v>
      </c>
      <c r="B7481" s="4" t="s">
        <v>5</v>
      </c>
      <c r="C7481" s="4" t="s">
        <v>10</v>
      </c>
      <c r="D7481" s="4" t="s">
        <v>13</v>
      </c>
      <c r="E7481" s="4" t="s">
        <v>9</v>
      </c>
      <c r="F7481" s="4" t="s">
        <v>104</v>
      </c>
      <c r="G7481" s="4" t="s">
        <v>13</v>
      </c>
      <c r="H7481" s="4" t="s">
        <v>13</v>
      </c>
    </row>
    <row r="7482" spans="1:10">
      <c r="A7482" t="n">
        <v>70798</v>
      </c>
      <c r="B7482" s="44" t="n">
        <v>26</v>
      </c>
      <c r="C7482" s="7" t="n">
        <v>7</v>
      </c>
      <c r="D7482" s="7" t="n">
        <v>17</v>
      </c>
      <c r="E7482" s="7" t="n">
        <v>61350</v>
      </c>
      <c r="F7482" s="7" t="s">
        <v>618</v>
      </c>
      <c r="G7482" s="7" t="n">
        <v>2</v>
      </c>
      <c r="H7482" s="7" t="n">
        <v>0</v>
      </c>
    </row>
    <row r="7483" spans="1:10">
      <c r="A7483" t="s">
        <v>4</v>
      </c>
      <c r="B7483" s="4" t="s">
        <v>5</v>
      </c>
    </row>
    <row r="7484" spans="1:10">
      <c r="A7484" t="n">
        <v>70830</v>
      </c>
      <c r="B7484" s="38" t="n">
        <v>28</v>
      </c>
    </row>
    <row r="7485" spans="1:10">
      <c r="A7485" t="s">
        <v>4</v>
      </c>
      <c r="B7485" s="4" t="s">
        <v>5</v>
      </c>
      <c r="C7485" s="4" t="s">
        <v>10</v>
      </c>
      <c r="D7485" s="4" t="s">
        <v>13</v>
      </c>
    </row>
    <row r="7486" spans="1:10">
      <c r="A7486" t="n">
        <v>70831</v>
      </c>
      <c r="B7486" s="46" t="n">
        <v>89</v>
      </c>
      <c r="C7486" s="7" t="n">
        <v>65533</v>
      </c>
      <c r="D7486" s="7" t="n">
        <v>1</v>
      </c>
    </row>
    <row r="7487" spans="1:10">
      <c r="A7487" t="s">
        <v>4</v>
      </c>
      <c r="B7487" s="4" t="s">
        <v>5</v>
      </c>
      <c r="C7487" s="4" t="s">
        <v>26</v>
      </c>
    </row>
    <row r="7488" spans="1:10">
      <c r="A7488" t="n">
        <v>70835</v>
      </c>
      <c r="B7488" s="16" t="n">
        <v>3</v>
      </c>
      <c r="C7488" s="14" t="n">
        <f t="normal" ca="1">A7500</f>
        <v>0</v>
      </c>
    </row>
    <row r="7489" spans="1:10">
      <c r="A7489" t="s">
        <v>4</v>
      </c>
      <c r="B7489" s="4" t="s">
        <v>5</v>
      </c>
      <c r="C7489" s="4" t="s">
        <v>13</v>
      </c>
      <c r="D7489" s="26" t="s">
        <v>67</v>
      </c>
      <c r="E7489" s="4" t="s">
        <v>5</v>
      </c>
      <c r="F7489" s="4" t="s">
        <v>13</v>
      </c>
      <c r="G7489" s="4" t="s">
        <v>10</v>
      </c>
      <c r="H7489" s="26" t="s">
        <v>68</v>
      </c>
      <c r="I7489" s="4" t="s">
        <v>13</v>
      </c>
      <c r="J7489" s="4" t="s">
        <v>26</v>
      </c>
    </row>
    <row r="7490" spans="1:10">
      <c r="A7490" t="n">
        <v>70840</v>
      </c>
      <c r="B7490" s="13" t="n">
        <v>5</v>
      </c>
      <c r="C7490" s="7" t="n">
        <v>28</v>
      </c>
      <c r="D7490" s="26" t="s">
        <v>3</v>
      </c>
      <c r="E7490" s="32" t="n">
        <v>64</v>
      </c>
      <c r="F7490" s="7" t="n">
        <v>5</v>
      </c>
      <c r="G7490" s="7" t="n">
        <v>4</v>
      </c>
      <c r="H7490" s="26" t="s">
        <v>3</v>
      </c>
      <c r="I7490" s="7" t="n">
        <v>1</v>
      </c>
      <c r="J7490" s="14" t="n">
        <f t="normal" ca="1">A7500</f>
        <v>0</v>
      </c>
    </row>
    <row r="7491" spans="1:10">
      <c r="A7491" t="s">
        <v>4</v>
      </c>
      <c r="B7491" s="4" t="s">
        <v>5</v>
      </c>
      <c r="C7491" s="4" t="s">
        <v>13</v>
      </c>
      <c r="D7491" s="4" t="s">
        <v>10</v>
      </c>
      <c r="E7491" s="4" t="s">
        <v>6</v>
      </c>
    </row>
    <row r="7492" spans="1:10">
      <c r="A7492" t="n">
        <v>70851</v>
      </c>
      <c r="B7492" s="42" t="n">
        <v>51</v>
      </c>
      <c r="C7492" s="7" t="n">
        <v>4</v>
      </c>
      <c r="D7492" s="7" t="n">
        <v>4</v>
      </c>
      <c r="E7492" s="7" t="s">
        <v>373</v>
      </c>
    </row>
    <row r="7493" spans="1:10">
      <c r="A7493" t="s">
        <v>4</v>
      </c>
      <c r="B7493" s="4" t="s">
        <v>5</v>
      </c>
      <c r="C7493" s="4" t="s">
        <v>10</v>
      </c>
    </row>
    <row r="7494" spans="1:10">
      <c r="A7494" t="n">
        <v>70864</v>
      </c>
      <c r="B7494" s="43" t="n">
        <v>16</v>
      </c>
      <c r="C7494" s="7" t="n">
        <v>0</v>
      </c>
    </row>
    <row r="7495" spans="1:10">
      <c r="A7495" t="s">
        <v>4</v>
      </c>
      <c r="B7495" s="4" t="s">
        <v>5</v>
      </c>
      <c r="C7495" s="4" t="s">
        <v>10</v>
      </c>
      <c r="D7495" s="4" t="s">
        <v>13</v>
      </c>
      <c r="E7495" s="4" t="s">
        <v>9</v>
      </c>
      <c r="F7495" s="4" t="s">
        <v>104</v>
      </c>
      <c r="G7495" s="4" t="s">
        <v>13</v>
      </c>
      <c r="H7495" s="4" t="s">
        <v>13</v>
      </c>
    </row>
    <row r="7496" spans="1:10">
      <c r="A7496" t="n">
        <v>70867</v>
      </c>
      <c r="B7496" s="44" t="n">
        <v>26</v>
      </c>
      <c r="C7496" s="7" t="n">
        <v>4</v>
      </c>
      <c r="D7496" s="7" t="n">
        <v>17</v>
      </c>
      <c r="E7496" s="7" t="n">
        <v>61351</v>
      </c>
      <c r="F7496" s="7" t="s">
        <v>618</v>
      </c>
      <c r="G7496" s="7" t="n">
        <v>2</v>
      </c>
      <c r="H7496" s="7" t="n">
        <v>0</v>
      </c>
    </row>
    <row r="7497" spans="1:10">
      <c r="A7497" t="s">
        <v>4</v>
      </c>
      <c r="B7497" s="4" t="s">
        <v>5</v>
      </c>
    </row>
    <row r="7498" spans="1:10">
      <c r="A7498" t="n">
        <v>70899</v>
      </c>
      <c r="B7498" s="38" t="n">
        <v>28</v>
      </c>
    </row>
    <row r="7499" spans="1:10">
      <c r="A7499" t="s">
        <v>4</v>
      </c>
      <c r="B7499" s="4" t="s">
        <v>5</v>
      </c>
      <c r="C7499" s="4" t="s">
        <v>13</v>
      </c>
      <c r="D7499" s="4" t="s">
        <v>10</v>
      </c>
      <c r="E7499" s="4" t="s">
        <v>6</v>
      </c>
    </row>
    <row r="7500" spans="1:10">
      <c r="A7500" t="n">
        <v>70900</v>
      </c>
      <c r="B7500" s="42" t="n">
        <v>51</v>
      </c>
      <c r="C7500" s="7" t="n">
        <v>4</v>
      </c>
      <c r="D7500" s="7" t="n">
        <v>0</v>
      </c>
      <c r="E7500" s="7" t="s">
        <v>336</v>
      </c>
    </row>
    <row r="7501" spans="1:10">
      <c r="A7501" t="s">
        <v>4</v>
      </c>
      <c r="B7501" s="4" t="s">
        <v>5</v>
      </c>
      <c r="C7501" s="4" t="s">
        <v>10</v>
      </c>
    </row>
    <row r="7502" spans="1:10">
      <c r="A7502" t="n">
        <v>70914</v>
      </c>
      <c r="B7502" s="43" t="n">
        <v>16</v>
      </c>
      <c r="C7502" s="7" t="n">
        <v>0</v>
      </c>
    </row>
    <row r="7503" spans="1:10">
      <c r="A7503" t="s">
        <v>4</v>
      </c>
      <c r="B7503" s="4" t="s">
        <v>5</v>
      </c>
      <c r="C7503" s="4" t="s">
        <v>10</v>
      </c>
      <c r="D7503" s="4" t="s">
        <v>13</v>
      </c>
      <c r="E7503" s="4" t="s">
        <v>9</v>
      </c>
      <c r="F7503" s="4" t="s">
        <v>104</v>
      </c>
      <c r="G7503" s="4" t="s">
        <v>13</v>
      </c>
      <c r="H7503" s="4" t="s">
        <v>13</v>
      </c>
      <c r="I7503" s="4" t="s">
        <v>13</v>
      </c>
      <c r="J7503" s="4" t="s">
        <v>9</v>
      </c>
      <c r="K7503" s="4" t="s">
        <v>104</v>
      </c>
      <c r="L7503" s="4" t="s">
        <v>13</v>
      </c>
      <c r="M7503" s="4" t="s">
        <v>13</v>
      </c>
    </row>
    <row r="7504" spans="1:10">
      <c r="A7504" t="n">
        <v>70917</v>
      </c>
      <c r="B7504" s="44" t="n">
        <v>26</v>
      </c>
      <c r="C7504" s="7" t="n">
        <v>0</v>
      </c>
      <c r="D7504" s="7" t="n">
        <v>17</v>
      </c>
      <c r="E7504" s="7" t="n">
        <v>61352</v>
      </c>
      <c r="F7504" s="7" t="s">
        <v>619</v>
      </c>
      <c r="G7504" s="7" t="n">
        <v>2</v>
      </c>
      <c r="H7504" s="7" t="n">
        <v>3</v>
      </c>
      <c r="I7504" s="7" t="n">
        <v>17</v>
      </c>
      <c r="J7504" s="7" t="n">
        <v>61353</v>
      </c>
      <c r="K7504" s="7" t="s">
        <v>620</v>
      </c>
      <c r="L7504" s="7" t="n">
        <v>2</v>
      </c>
      <c r="M7504" s="7" t="n">
        <v>0</v>
      </c>
    </row>
    <row r="7505" spans="1:13">
      <c r="A7505" t="s">
        <v>4</v>
      </c>
      <c r="B7505" s="4" t="s">
        <v>5</v>
      </c>
    </row>
    <row r="7506" spans="1:13">
      <c r="A7506" t="n">
        <v>71095</v>
      </c>
      <c r="B7506" s="38" t="n">
        <v>28</v>
      </c>
    </row>
    <row r="7507" spans="1:13">
      <c r="A7507" t="s">
        <v>4</v>
      </c>
      <c r="B7507" s="4" t="s">
        <v>5</v>
      </c>
      <c r="C7507" s="4" t="s">
        <v>10</v>
      </c>
      <c r="D7507" s="4" t="s">
        <v>13</v>
      </c>
    </row>
    <row r="7508" spans="1:13">
      <c r="A7508" t="n">
        <v>71096</v>
      </c>
      <c r="B7508" s="46" t="n">
        <v>89</v>
      </c>
      <c r="C7508" s="7" t="n">
        <v>65533</v>
      </c>
      <c r="D7508" s="7" t="n">
        <v>1</v>
      </c>
    </row>
    <row r="7509" spans="1:13">
      <c r="A7509" t="s">
        <v>4</v>
      </c>
      <c r="B7509" s="4" t="s">
        <v>5</v>
      </c>
      <c r="C7509" s="4" t="s">
        <v>13</v>
      </c>
      <c r="D7509" s="4" t="s">
        <v>10</v>
      </c>
      <c r="E7509" s="4" t="s">
        <v>10</v>
      </c>
      <c r="F7509" s="4" t="s">
        <v>13</v>
      </c>
    </row>
    <row r="7510" spans="1:13">
      <c r="A7510" t="n">
        <v>71100</v>
      </c>
      <c r="B7510" s="36" t="n">
        <v>25</v>
      </c>
      <c r="C7510" s="7" t="n">
        <v>1</v>
      </c>
      <c r="D7510" s="7" t="n">
        <v>800</v>
      </c>
      <c r="E7510" s="7" t="n">
        <v>100</v>
      </c>
      <c r="F7510" s="7" t="n">
        <v>0</v>
      </c>
    </row>
    <row r="7511" spans="1:13">
      <c r="A7511" t="s">
        <v>4</v>
      </c>
      <c r="B7511" s="4" t="s">
        <v>5</v>
      </c>
      <c r="C7511" s="4" t="s">
        <v>6</v>
      </c>
      <c r="D7511" s="4" t="s">
        <v>10</v>
      </c>
    </row>
    <row r="7512" spans="1:13">
      <c r="A7512" t="n">
        <v>71107</v>
      </c>
      <c r="B7512" s="77" t="n">
        <v>29</v>
      </c>
      <c r="C7512" s="7" t="s">
        <v>621</v>
      </c>
      <c r="D7512" s="7" t="n">
        <v>65533</v>
      </c>
    </row>
    <row r="7513" spans="1:13">
      <c r="A7513" t="s">
        <v>4</v>
      </c>
      <c r="B7513" s="4" t="s">
        <v>5</v>
      </c>
      <c r="C7513" s="4" t="s">
        <v>13</v>
      </c>
      <c r="D7513" s="4" t="s">
        <v>10</v>
      </c>
      <c r="E7513" s="4" t="s">
        <v>6</v>
      </c>
    </row>
    <row r="7514" spans="1:13">
      <c r="A7514" t="n">
        <v>71126</v>
      </c>
      <c r="B7514" s="42" t="n">
        <v>51</v>
      </c>
      <c r="C7514" s="7" t="n">
        <v>4</v>
      </c>
      <c r="D7514" s="7" t="n">
        <v>1620</v>
      </c>
      <c r="E7514" s="7" t="s">
        <v>458</v>
      </c>
    </row>
    <row r="7515" spans="1:13">
      <c r="A7515" t="s">
        <v>4</v>
      </c>
      <c r="B7515" s="4" t="s">
        <v>5</v>
      </c>
      <c r="C7515" s="4" t="s">
        <v>10</v>
      </c>
    </row>
    <row r="7516" spans="1:13">
      <c r="A7516" t="n">
        <v>71139</v>
      </c>
      <c r="B7516" s="43" t="n">
        <v>16</v>
      </c>
      <c r="C7516" s="7" t="n">
        <v>0</v>
      </c>
    </row>
    <row r="7517" spans="1:13">
      <c r="A7517" t="s">
        <v>4</v>
      </c>
      <c r="B7517" s="4" t="s">
        <v>5</v>
      </c>
      <c r="C7517" s="4" t="s">
        <v>10</v>
      </c>
      <c r="D7517" s="4" t="s">
        <v>13</v>
      </c>
      <c r="E7517" s="4" t="s">
        <v>9</v>
      </c>
      <c r="F7517" s="4" t="s">
        <v>104</v>
      </c>
      <c r="G7517" s="4" t="s">
        <v>13</v>
      </c>
      <c r="H7517" s="4" t="s">
        <v>13</v>
      </c>
    </row>
    <row r="7518" spans="1:13">
      <c r="A7518" t="n">
        <v>71142</v>
      </c>
      <c r="B7518" s="44" t="n">
        <v>26</v>
      </c>
      <c r="C7518" s="7" t="n">
        <v>1620</v>
      </c>
      <c r="D7518" s="7" t="n">
        <v>17</v>
      </c>
      <c r="E7518" s="7" t="n">
        <v>61354</v>
      </c>
      <c r="F7518" s="7" t="s">
        <v>622</v>
      </c>
      <c r="G7518" s="7" t="n">
        <v>2</v>
      </c>
      <c r="H7518" s="7" t="n">
        <v>0</v>
      </c>
    </row>
    <row r="7519" spans="1:13">
      <c r="A7519" t="s">
        <v>4</v>
      </c>
      <c r="B7519" s="4" t="s">
        <v>5</v>
      </c>
    </row>
    <row r="7520" spans="1:13">
      <c r="A7520" t="n">
        <v>71171</v>
      </c>
      <c r="B7520" s="38" t="n">
        <v>28</v>
      </c>
    </row>
    <row r="7521" spans="1:8">
      <c r="A7521" t="s">
        <v>4</v>
      </c>
      <c r="B7521" s="4" t="s">
        <v>5</v>
      </c>
      <c r="C7521" s="4" t="s">
        <v>6</v>
      </c>
      <c r="D7521" s="4" t="s">
        <v>10</v>
      </c>
    </row>
    <row r="7522" spans="1:8">
      <c r="A7522" t="n">
        <v>71172</v>
      </c>
      <c r="B7522" s="77" t="n">
        <v>29</v>
      </c>
      <c r="C7522" s="7" t="s">
        <v>21</v>
      </c>
      <c r="D7522" s="7" t="n">
        <v>65533</v>
      </c>
    </row>
    <row r="7523" spans="1:8">
      <c r="A7523" t="s">
        <v>4</v>
      </c>
      <c r="B7523" s="4" t="s">
        <v>5</v>
      </c>
      <c r="C7523" s="4" t="s">
        <v>10</v>
      </c>
      <c r="D7523" s="4" t="s">
        <v>13</v>
      </c>
    </row>
    <row r="7524" spans="1:8">
      <c r="A7524" t="n">
        <v>71176</v>
      </c>
      <c r="B7524" s="46" t="n">
        <v>89</v>
      </c>
      <c r="C7524" s="7" t="n">
        <v>65533</v>
      </c>
      <c r="D7524" s="7" t="n">
        <v>1</v>
      </c>
    </row>
    <row r="7525" spans="1:8">
      <c r="A7525" t="s">
        <v>4</v>
      </c>
      <c r="B7525" s="4" t="s">
        <v>5</v>
      </c>
      <c r="C7525" s="4" t="s">
        <v>13</v>
      </c>
      <c r="D7525" s="4" t="s">
        <v>10</v>
      </c>
      <c r="E7525" s="4" t="s">
        <v>10</v>
      </c>
      <c r="F7525" s="4" t="s">
        <v>13</v>
      </c>
    </row>
    <row r="7526" spans="1:8">
      <c r="A7526" t="n">
        <v>71180</v>
      </c>
      <c r="B7526" s="36" t="n">
        <v>25</v>
      </c>
      <c r="C7526" s="7" t="n">
        <v>1</v>
      </c>
      <c r="D7526" s="7" t="n">
        <v>65535</v>
      </c>
      <c r="E7526" s="7" t="n">
        <v>65535</v>
      </c>
      <c r="F7526" s="7" t="n">
        <v>0</v>
      </c>
    </row>
    <row r="7527" spans="1:8">
      <c r="A7527" t="s">
        <v>4</v>
      </c>
      <c r="B7527" s="4" t="s">
        <v>5</v>
      </c>
      <c r="C7527" s="4" t="s">
        <v>10</v>
      </c>
      <c r="D7527" s="4" t="s">
        <v>13</v>
      </c>
      <c r="E7527" s="4" t="s">
        <v>27</v>
      </c>
      <c r="F7527" s="4" t="s">
        <v>10</v>
      </c>
    </row>
    <row r="7528" spans="1:8">
      <c r="A7528" t="n">
        <v>71187</v>
      </c>
      <c r="B7528" s="65" t="n">
        <v>59</v>
      </c>
      <c r="C7528" s="7" t="n">
        <v>0</v>
      </c>
      <c r="D7528" s="7" t="n">
        <v>13</v>
      </c>
      <c r="E7528" s="7" t="n">
        <v>0.150000005960464</v>
      </c>
      <c r="F7528" s="7" t="n">
        <v>0</v>
      </c>
    </row>
    <row r="7529" spans="1:8">
      <c r="A7529" t="s">
        <v>4</v>
      </c>
      <c r="B7529" s="4" t="s">
        <v>5</v>
      </c>
      <c r="C7529" s="4" t="s">
        <v>10</v>
      </c>
      <c r="D7529" s="4" t="s">
        <v>13</v>
      </c>
      <c r="E7529" s="4" t="s">
        <v>27</v>
      </c>
      <c r="F7529" s="4" t="s">
        <v>10</v>
      </c>
    </row>
    <row r="7530" spans="1:8">
      <c r="A7530" t="n">
        <v>71197</v>
      </c>
      <c r="B7530" s="65" t="n">
        <v>59</v>
      </c>
      <c r="C7530" s="7" t="n">
        <v>61489</v>
      </c>
      <c r="D7530" s="7" t="n">
        <v>13</v>
      </c>
      <c r="E7530" s="7" t="n">
        <v>0.150000005960464</v>
      </c>
      <c r="F7530" s="7" t="n">
        <v>0</v>
      </c>
    </row>
    <row r="7531" spans="1:8">
      <c r="A7531" t="s">
        <v>4</v>
      </c>
      <c r="B7531" s="4" t="s">
        <v>5</v>
      </c>
      <c r="C7531" s="4" t="s">
        <v>10</v>
      </c>
      <c r="D7531" s="4" t="s">
        <v>13</v>
      </c>
      <c r="E7531" s="4" t="s">
        <v>27</v>
      </c>
      <c r="F7531" s="4" t="s">
        <v>10</v>
      </c>
    </row>
    <row r="7532" spans="1:8">
      <c r="A7532" t="n">
        <v>71207</v>
      </c>
      <c r="B7532" s="65" t="n">
        <v>59</v>
      </c>
      <c r="C7532" s="7" t="n">
        <v>61490</v>
      </c>
      <c r="D7532" s="7" t="n">
        <v>13</v>
      </c>
      <c r="E7532" s="7" t="n">
        <v>0.150000005960464</v>
      </c>
      <c r="F7532" s="7" t="n">
        <v>0</v>
      </c>
    </row>
    <row r="7533" spans="1:8">
      <c r="A7533" t="s">
        <v>4</v>
      </c>
      <c r="B7533" s="4" t="s">
        <v>5</v>
      </c>
      <c r="C7533" s="4" t="s">
        <v>10</v>
      </c>
      <c r="D7533" s="4" t="s">
        <v>13</v>
      </c>
      <c r="E7533" s="4" t="s">
        <v>27</v>
      </c>
      <c r="F7533" s="4" t="s">
        <v>10</v>
      </c>
    </row>
    <row r="7534" spans="1:8">
      <c r="A7534" t="n">
        <v>71217</v>
      </c>
      <c r="B7534" s="65" t="n">
        <v>59</v>
      </c>
      <c r="C7534" s="7" t="n">
        <v>61488</v>
      </c>
      <c r="D7534" s="7" t="n">
        <v>13</v>
      </c>
      <c r="E7534" s="7" t="n">
        <v>0.150000005960464</v>
      </c>
      <c r="F7534" s="7" t="n">
        <v>0</v>
      </c>
    </row>
    <row r="7535" spans="1:8">
      <c r="A7535" t="s">
        <v>4</v>
      </c>
      <c r="B7535" s="4" t="s">
        <v>5</v>
      </c>
      <c r="C7535" s="4" t="s">
        <v>10</v>
      </c>
      <c r="D7535" s="4" t="s">
        <v>13</v>
      </c>
      <c r="E7535" s="4" t="s">
        <v>27</v>
      </c>
      <c r="F7535" s="4" t="s">
        <v>10</v>
      </c>
    </row>
    <row r="7536" spans="1:8">
      <c r="A7536" t="n">
        <v>71227</v>
      </c>
      <c r="B7536" s="65" t="n">
        <v>59</v>
      </c>
      <c r="C7536" s="7" t="n">
        <v>7032</v>
      </c>
      <c r="D7536" s="7" t="n">
        <v>13</v>
      </c>
      <c r="E7536" s="7" t="n">
        <v>0.150000005960464</v>
      </c>
      <c r="F7536" s="7" t="n">
        <v>0</v>
      </c>
    </row>
    <row r="7537" spans="1:6">
      <c r="A7537" t="s">
        <v>4</v>
      </c>
      <c r="B7537" s="4" t="s">
        <v>5</v>
      </c>
      <c r="C7537" s="4" t="s">
        <v>10</v>
      </c>
    </row>
    <row r="7538" spans="1:6">
      <c r="A7538" t="n">
        <v>71237</v>
      </c>
      <c r="B7538" s="43" t="n">
        <v>16</v>
      </c>
      <c r="C7538" s="7" t="n">
        <v>1300</v>
      </c>
    </row>
    <row r="7539" spans="1:6">
      <c r="A7539" t="s">
        <v>4</v>
      </c>
      <c r="B7539" s="4" t="s">
        <v>5</v>
      </c>
      <c r="C7539" s="4" t="s">
        <v>13</v>
      </c>
      <c r="D7539" s="4" t="s">
        <v>10</v>
      </c>
      <c r="E7539" s="4" t="s">
        <v>27</v>
      </c>
    </row>
    <row r="7540" spans="1:6">
      <c r="A7540" t="n">
        <v>71240</v>
      </c>
      <c r="B7540" s="40" t="n">
        <v>58</v>
      </c>
      <c r="C7540" s="7" t="n">
        <v>101</v>
      </c>
      <c r="D7540" s="7" t="n">
        <v>300</v>
      </c>
      <c r="E7540" s="7" t="n">
        <v>1</v>
      </c>
    </row>
    <row r="7541" spans="1:6">
      <c r="A7541" t="s">
        <v>4</v>
      </c>
      <c r="B7541" s="4" t="s">
        <v>5</v>
      </c>
      <c r="C7541" s="4" t="s">
        <v>13</v>
      </c>
      <c r="D7541" s="4" t="s">
        <v>10</v>
      </c>
    </row>
    <row r="7542" spans="1:6">
      <c r="A7542" t="n">
        <v>71248</v>
      </c>
      <c r="B7542" s="40" t="n">
        <v>58</v>
      </c>
      <c r="C7542" s="7" t="n">
        <v>254</v>
      </c>
      <c r="D7542" s="7" t="n">
        <v>0</v>
      </c>
    </row>
    <row r="7543" spans="1:6">
      <c r="A7543" t="s">
        <v>4</v>
      </c>
      <c r="B7543" s="4" t="s">
        <v>5</v>
      </c>
      <c r="C7543" s="4" t="s">
        <v>13</v>
      </c>
      <c r="D7543" s="4" t="s">
        <v>13</v>
      </c>
      <c r="E7543" s="4" t="s">
        <v>27</v>
      </c>
      <c r="F7543" s="4" t="s">
        <v>27</v>
      </c>
      <c r="G7543" s="4" t="s">
        <v>27</v>
      </c>
      <c r="H7543" s="4" t="s">
        <v>10</v>
      </c>
    </row>
    <row r="7544" spans="1:6">
      <c r="A7544" t="n">
        <v>71252</v>
      </c>
      <c r="B7544" s="34" t="n">
        <v>45</v>
      </c>
      <c r="C7544" s="7" t="n">
        <v>2</v>
      </c>
      <c r="D7544" s="7" t="n">
        <v>3</v>
      </c>
      <c r="E7544" s="7" t="n">
        <v>-330.829986572266</v>
      </c>
      <c r="F7544" s="7" t="n">
        <v>18.9099998474121</v>
      </c>
      <c r="G7544" s="7" t="n">
        <v>408</v>
      </c>
      <c r="H7544" s="7" t="n">
        <v>0</v>
      </c>
    </row>
    <row r="7545" spans="1:6">
      <c r="A7545" t="s">
        <v>4</v>
      </c>
      <c r="B7545" s="4" t="s">
        <v>5</v>
      </c>
      <c r="C7545" s="4" t="s">
        <v>13</v>
      </c>
      <c r="D7545" s="4" t="s">
        <v>13</v>
      </c>
      <c r="E7545" s="4" t="s">
        <v>27</v>
      </c>
      <c r="F7545" s="4" t="s">
        <v>27</v>
      </c>
      <c r="G7545" s="4" t="s">
        <v>27</v>
      </c>
      <c r="H7545" s="4" t="s">
        <v>10</v>
      </c>
      <c r="I7545" s="4" t="s">
        <v>13</v>
      </c>
    </row>
    <row r="7546" spans="1:6">
      <c r="A7546" t="n">
        <v>71269</v>
      </c>
      <c r="B7546" s="34" t="n">
        <v>45</v>
      </c>
      <c r="C7546" s="7" t="n">
        <v>4</v>
      </c>
      <c r="D7546" s="7" t="n">
        <v>3</v>
      </c>
      <c r="E7546" s="7" t="n">
        <v>8.17000007629395</v>
      </c>
      <c r="F7546" s="7" t="n">
        <v>137.320007324219</v>
      </c>
      <c r="G7546" s="7" t="n">
        <v>0</v>
      </c>
      <c r="H7546" s="7" t="n">
        <v>0</v>
      </c>
      <c r="I7546" s="7" t="n">
        <v>0</v>
      </c>
    </row>
    <row r="7547" spans="1:6">
      <c r="A7547" t="s">
        <v>4</v>
      </c>
      <c r="B7547" s="4" t="s">
        <v>5</v>
      </c>
      <c r="C7547" s="4" t="s">
        <v>13</v>
      </c>
      <c r="D7547" s="4" t="s">
        <v>13</v>
      </c>
      <c r="E7547" s="4" t="s">
        <v>27</v>
      </c>
      <c r="F7547" s="4" t="s">
        <v>10</v>
      </c>
    </row>
    <row r="7548" spans="1:6">
      <c r="A7548" t="n">
        <v>71287</v>
      </c>
      <c r="B7548" s="34" t="n">
        <v>45</v>
      </c>
      <c r="C7548" s="7" t="n">
        <v>5</v>
      </c>
      <c r="D7548" s="7" t="n">
        <v>3</v>
      </c>
      <c r="E7548" s="7" t="n">
        <v>5.09999990463257</v>
      </c>
      <c r="F7548" s="7" t="n">
        <v>0</v>
      </c>
    </row>
    <row r="7549" spans="1:6">
      <c r="A7549" t="s">
        <v>4</v>
      </c>
      <c r="B7549" s="4" t="s">
        <v>5</v>
      </c>
      <c r="C7549" s="4" t="s">
        <v>13</v>
      </c>
      <c r="D7549" s="4" t="s">
        <v>13</v>
      </c>
      <c r="E7549" s="4" t="s">
        <v>27</v>
      </c>
      <c r="F7549" s="4" t="s">
        <v>10</v>
      </c>
    </row>
    <row r="7550" spans="1:6">
      <c r="A7550" t="n">
        <v>71296</v>
      </c>
      <c r="B7550" s="34" t="n">
        <v>45</v>
      </c>
      <c r="C7550" s="7" t="n">
        <v>11</v>
      </c>
      <c r="D7550" s="7" t="n">
        <v>3</v>
      </c>
      <c r="E7550" s="7" t="n">
        <v>27</v>
      </c>
      <c r="F7550" s="7" t="n">
        <v>0</v>
      </c>
    </row>
    <row r="7551" spans="1:6">
      <c r="A7551" t="s">
        <v>4</v>
      </c>
      <c r="B7551" s="4" t="s">
        <v>5</v>
      </c>
      <c r="C7551" s="4" t="s">
        <v>10</v>
      </c>
      <c r="D7551" s="4" t="s">
        <v>27</v>
      </c>
      <c r="E7551" s="4" t="s">
        <v>27</v>
      </c>
      <c r="F7551" s="4" t="s">
        <v>13</v>
      </c>
    </row>
    <row r="7552" spans="1:6">
      <c r="A7552" t="n">
        <v>71305</v>
      </c>
      <c r="B7552" s="75" t="n">
        <v>52</v>
      </c>
      <c r="C7552" s="7" t="n">
        <v>0</v>
      </c>
      <c r="D7552" s="7" t="n">
        <v>320.600006103516</v>
      </c>
      <c r="E7552" s="7" t="n">
        <v>0</v>
      </c>
      <c r="F7552" s="7" t="n">
        <v>0</v>
      </c>
    </row>
    <row r="7553" spans="1:9">
      <c r="A7553" t="s">
        <v>4</v>
      </c>
      <c r="B7553" s="4" t="s">
        <v>5</v>
      </c>
      <c r="C7553" s="4" t="s">
        <v>10</v>
      </c>
      <c r="D7553" s="4" t="s">
        <v>27</v>
      </c>
      <c r="E7553" s="4" t="s">
        <v>27</v>
      </c>
      <c r="F7553" s="4" t="s">
        <v>13</v>
      </c>
    </row>
    <row r="7554" spans="1:9">
      <c r="A7554" t="n">
        <v>71317</v>
      </c>
      <c r="B7554" s="75" t="n">
        <v>52</v>
      </c>
      <c r="C7554" s="7" t="n">
        <v>61489</v>
      </c>
      <c r="D7554" s="7" t="n">
        <v>335</v>
      </c>
      <c r="E7554" s="7" t="n">
        <v>0</v>
      </c>
      <c r="F7554" s="7" t="n">
        <v>0</v>
      </c>
    </row>
    <row r="7555" spans="1:9">
      <c r="A7555" t="s">
        <v>4</v>
      </c>
      <c r="B7555" s="4" t="s">
        <v>5</v>
      </c>
      <c r="C7555" s="4" t="s">
        <v>10</v>
      </c>
      <c r="D7555" s="4" t="s">
        <v>27</v>
      </c>
      <c r="E7555" s="4" t="s">
        <v>27</v>
      </c>
      <c r="F7555" s="4" t="s">
        <v>13</v>
      </c>
    </row>
    <row r="7556" spans="1:9">
      <c r="A7556" t="n">
        <v>71329</v>
      </c>
      <c r="B7556" s="75" t="n">
        <v>52</v>
      </c>
      <c r="C7556" s="7" t="n">
        <v>61490</v>
      </c>
      <c r="D7556" s="7" t="n">
        <v>303.399993896484</v>
      </c>
      <c r="E7556" s="7" t="n">
        <v>0</v>
      </c>
      <c r="F7556" s="7" t="n">
        <v>0</v>
      </c>
    </row>
    <row r="7557" spans="1:9">
      <c r="A7557" t="s">
        <v>4</v>
      </c>
      <c r="B7557" s="4" t="s">
        <v>5</v>
      </c>
      <c r="C7557" s="4" t="s">
        <v>10</v>
      </c>
      <c r="D7557" s="4" t="s">
        <v>27</v>
      </c>
      <c r="E7557" s="4" t="s">
        <v>27</v>
      </c>
      <c r="F7557" s="4" t="s">
        <v>13</v>
      </c>
    </row>
    <row r="7558" spans="1:9">
      <c r="A7558" t="n">
        <v>71341</v>
      </c>
      <c r="B7558" s="75" t="n">
        <v>52</v>
      </c>
      <c r="C7558" s="7" t="n">
        <v>61488</v>
      </c>
      <c r="D7558" s="7" t="n">
        <v>329.299987792969</v>
      </c>
      <c r="E7558" s="7" t="n">
        <v>0</v>
      </c>
      <c r="F7558" s="7" t="n">
        <v>0</v>
      </c>
    </row>
    <row r="7559" spans="1:9">
      <c r="A7559" t="s">
        <v>4</v>
      </c>
      <c r="B7559" s="4" t="s">
        <v>5</v>
      </c>
      <c r="C7559" s="4" t="s">
        <v>10</v>
      </c>
      <c r="D7559" s="4" t="s">
        <v>27</v>
      </c>
      <c r="E7559" s="4" t="s">
        <v>27</v>
      </c>
      <c r="F7559" s="4" t="s">
        <v>13</v>
      </c>
    </row>
    <row r="7560" spans="1:9">
      <c r="A7560" t="n">
        <v>71353</v>
      </c>
      <c r="B7560" s="75" t="n">
        <v>52</v>
      </c>
      <c r="C7560" s="7" t="n">
        <v>7032</v>
      </c>
      <c r="D7560" s="7" t="n">
        <v>317.700012207031</v>
      </c>
      <c r="E7560" s="7" t="n">
        <v>0</v>
      </c>
      <c r="F7560" s="7" t="n">
        <v>0</v>
      </c>
    </row>
    <row r="7561" spans="1:9">
      <c r="A7561" t="s">
        <v>4</v>
      </c>
      <c r="B7561" s="4" t="s">
        <v>5</v>
      </c>
      <c r="C7561" s="4" t="s">
        <v>10</v>
      </c>
      <c r="D7561" s="4" t="s">
        <v>27</v>
      </c>
      <c r="E7561" s="4" t="s">
        <v>27</v>
      </c>
      <c r="F7561" s="4" t="s">
        <v>27</v>
      </c>
      <c r="G7561" s="4" t="s">
        <v>27</v>
      </c>
    </row>
    <row r="7562" spans="1:9">
      <c r="A7562" t="n">
        <v>71365</v>
      </c>
      <c r="B7562" s="57" t="n">
        <v>46</v>
      </c>
      <c r="C7562" s="7" t="n">
        <v>1620</v>
      </c>
      <c r="D7562" s="7" t="n">
        <v>-338.040008544922</v>
      </c>
      <c r="E7562" s="7" t="n">
        <v>18.7099990844727</v>
      </c>
      <c r="F7562" s="7" t="n">
        <v>415.790008544922</v>
      </c>
      <c r="G7562" s="7" t="n">
        <v>124.300003051758</v>
      </c>
    </row>
    <row r="7563" spans="1:9">
      <c r="A7563" t="s">
        <v>4</v>
      </c>
      <c r="B7563" s="4" t="s">
        <v>5</v>
      </c>
      <c r="C7563" s="4" t="s">
        <v>10</v>
      </c>
      <c r="D7563" s="4" t="s">
        <v>27</v>
      </c>
      <c r="E7563" s="4" t="s">
        <v>27</v>
      </c>
      <c r="F7563" s="4" t="s">
        <v>27</v>
      </c>
      <c r="G7563" s="4" t="s">
        <v>27</v>
      </c>
    </row>
    <row r="7564" spans="1:9">
      <c r="A7564" t="n">
        <v>71384</v>
      </c>
      <c r="B7564" s="57" t="n">
        <v>46</v>
      </c>
      <c r="C7564" s="7" t="n">
        <v>1621</v>
      </c>
      <c r="D7564" s="7" t="n">
        <v>-339.600006103516</v>
      </c>
      <c r="E7564" s="7" t="n">
        <v>18.4799995422363</v>
      </c>
      <c r="F7564" s="7" t="n">
        <v>412.350006103516</v>
      </c>
      <c r="G7564" s="7" t="n">
        <v>124.699996948242</v>
      </c>
    </row>
    <row r="7565" spans="1:9">
      <c r="A7565" t="s">
        <v>4</v>
      </c>
      <c r="B7565" s="4" t="s">
        <v>5</v>
      </c>
      <c r="C7565" s="4" t="s">
        <v>10</v>
      </c>
      <c r="D7565" s="4" t="s">
        <v>27</v>
      </c>
      <c r="E7565" s="4" t="s">
        <v>27</v>
      </c>
      <c r="F7565" s="4" t="s">
        <v>27</v>
      </c>
      <c r="G7565" s="4" t="s">
        <v>27</v>
      </c>
    </row>
    <row r="7566" spans="1:9">
      <c r="A7566" t="n">
        <v>71403</v>
      </c>
      <c r="B7566" s="57" t="n">
        <v>46</v>
      </c>
      <c r="C7566" s="7" t="n">
        <v>1622</v>
      </c>
      <c r="D7566" s="7" t="n">
        <v>-338.390014648438</v>
      </c>
      <c r="E7566" s="7" t="n">
        <v>18.5400009155273</v>
      </c>
      <c r="F7566" s="7" t="n">
        <v>413.519989013672</v>
      </c>
      <c r="G7566" s="7" t="n">
        <v>121.599998474121</v>
      </c>
    </row>
    <row r="7567" spans="1:9">
      <c r="A7567" t="s">
        <v>4</v>
      </c>
      <c r="B7567" s="4" t="s">
        <v>5</v>
      </c>
      <c r="C7567" s="4" t="s">
        <v>13</v>
      </c>
      <c r="D7567" s="4" t="s">
        <v>13</v>
      </c>
      <c r="E7567" s="4" t="s">
        <v>27</v>
      </c>
      <c r="F7567" s="4" t="s">
        <v>27</v>
      </c>
      <c r="G7567" s="4" t="s">
        <v>27</v>
      </c>
      <c r="H7567" s="4" t="s">
        <v>10</v>
      </c>
    </row>
    <row r="7568" spans="1:9">
      <c r="A7568" t="n">
        <v>71422</v>
      </c>
      <c r="B7568" s="34" t="n">
        <v>45</v>
      </c>
      <c r="C7568" s="7" t="n">
        <v>2</v>
      </c>
      <c r="D7568" s="7" t="n">
        <v>3</v>
      </c>
      <c r="E7568" s="7" t="n">
        <v>-330.980010986328</v>
      </c>
      <c r="F7568" s="7" t="n">
        <v>18.7999992370605</v>
      </c>
      <c r="G7568" s="7" t="n">
        <v>406.339996337891</v>
      </c>
      <c r="H7568" s="7" t="n">
        <v>3400</v>
      </c>
    </row>
    <row r="7569" spans="1:8">
      <c r="A7569" t="s">
        <v>4</v>
      </c>
      <c r="B7569" s="4" t="s">
        <v>5</v>
      </c>
      <c r="C7569" s="4" t="s">
        <v>13</v>
      </c>
      <c r="D7569" s="4" t="s">
        <v>13</v>
      </c>
      <c r="E7569" s="4" t="s">
        <v>27</v>
      </c>
      <c r="F7569" s="4" t="s">
        <v>27</v>
      </c>
      <c r="G7569" s="4" t="s">
        <v>27</v>
      </c>
      <c r="H7569" s="4" t="s">
        <v>10</v>
      </c>
      <c r="I7569" s="4" t="s">
        <v>13</v>
      </c>
    </row>
    <row r="7570" spans="1:8">
      <c r="A7570" t="n">
        <v>71439</v>
      </c>
      <c r="B7570" s="34" t="n">
        <v>45</v>
      </c>
      <c r="C7570" s="7" t="n">
        <v>4</v>
      </c>
      <c r="D7570" s="7" t="n">
        <v>3</v>
      </c>
      <c r="E7570" s="7" t="n">
        <v>349.209991455078</v>
      </c>
      <c r="F7570" s="7" t="n">
        <v>195.589996337891</v>
      </c>
      <c r="G7570" s="7" t="n">
        <v>-2</v>
      </c>
      <c r="H7570" s="7" t="n">
        <v>3400</v>
      </c>
      <c r="I7570" s="7" t="n">
        <v>1</v>
      </c>
    </row>
    <row r="7571" spans="1:8">
      <c r="A7571" t="s">
        <v>4</v>
      </c>
      <c r="B7571" s="4" t="s">
        <v>5</v>
      </c>
      <c r="C7571" s="4" t="s">
        <v>13</v>
      </c>
      <c r="D7571" s="4" t="s">
        <v>13</v>
      </c>
      <c r="E7571" s="4" t="s">
        <v>27</v>
      </c>
      <c r="F7571" s="4" t="s">
        <v>10</v>
      </c>
    </row>
    <row r="7572" spans="1:8">
      <c r="A7572" t="n">
        <v>71457</v>
      </c>
      <c r="B7572" s="34" t="n">
        <v>45</v>
      </c>
      <c r="C7572" s="7" t="n">
        <v>5</v>
      </c>
      <c r="D7572" s="7" t="n">
        <v>3</v>
      </c>
      <c r="E7572" s="7" t="n">
        <v>4.59999990463257</v>
      </c>
      <c r="F7572" s="7" t="n">
        <v>3400</v>
      </c>
    </row>
    <row r="7573" spans="1:8">
      <c r="A7573" t="s">
        <v>4</v>
      </c>
      <c r="B7573" s="4" t="s">
        <v>5</v>
      </c>
      <c r="C7573" s="4" t="s">
        <v>13</v>
      </c>
      <c r="D7573" s="4" t="s">
        <v>13</v>
      </c>
      <c r="E7573" s="4" t="s">
        <v>27</v>
      </c>
      <c r="F7573" s="4" t="s">
        <v>10</v>
      </c>
    </row>
    <row r="7574" spans="1:8">
      <c r="A7574" t="n">
        <v>71466</v>
      </c>
      <c r="B7574" s="34" t="n">
        <v>45</v>
      </c>
      <c r="C7574" s="7" t="n">
        <v>11</v>
      </c>
      <c r="D7574" s="7" t="n">
        <v>3</v>
      </c>
      <c r="E7574" s="7" t="n">
        <v>27</v>
      </c>
      <c r="F7574" s="7" t="n">
        <v>3400</v>
      </c>
    </row>
    <row r="7575" spans="1:8">
      <c r="A7575" t="s">
        <v>4</v>
      </c>
      <c r="B7575" s="4" t="s">
        <v>5</v>
      </c>
      <c r="C7575" s="4" t="s">
        <v>10</v>
      </c>
      <c r="D7575" s="4" t="s">
        <v>13</v>
      </c>
      <c r="E7575" s="4" t="s">
        <v>13</v>
      </c>
      <c r="F7575" s="4" t="s">
        <v>6</v>
      </c>
    </row>
    <row r="7576" spans="1:8">
      <c r="A7576" t="n">
        <v>71475</v>
      </c>
      <c r="B7576" s="18" t="n">
        <v>20</v>
      </c>
      <c r="C7576" s="7" t="n">
        <v>1620</v>
      </c>
      <c r="D7576" s="7" t="n">
        <v>2</v>
      </c>
      <c r="E7576" s="7" t="n">
        <v>11</v>
      </c>
      <c r="F7576" s="7" t="s">
        <v>623</v>
      </c>
    </row>
    <row r="7577" spans="1:8">
      <c r="A7577" t="s">
        <v>4</v>
      </c>
      <c r="B7577" s="4" t="s">
        <v>5</v>
      </c>
      <c r="C7577" s="4" t="s">
        <v>10</v>
      </c>
      <c r="D7577" s="4" t="s">
        <v>13</v>
      </c>
      <c r="E7577" s="4" t="s">
        <v>13</v>
      </c>
      <c r="F7577" s="4" t="s">
        <v>6</v>
      </c>
    </row>
    <row r="7578" spans="1:8">
      <c r="A7578" t="n">
        <v>71505</v>
      </c>
      <c r="B7578" s="18" t="n">
        <v>20</v>
      </c>
      <c r="C7578" s="7" t="n">
        <v>1621</v>
      </c>
      <c r="D7578" s="7" t="n">
        <v>2</v>
      </c>
      <c r="E7578" s="7" t="n">
        <v>11</v>
      </c>
      <c r="F7578" s="7" t="s">
        <v>624</v>
      </c>
    </row>
    <row r="7579" spans="1:8">
      <c r="A7579" t="s">
        <v>4</v>
      </c>
      <c r="B7579" s="4" t="s">
        <v>5</v>
      </c>
      <c r="C7579" s="4" t="s">
        <v>10</v>
      </c>
      <c r="D7579" s="4" t="s">
        <v>13</v>
      </c>
      <c r="E7579" s="4" t="s">
        <v>13</v>
      </c>
      <c r="F7579" s="4" t="s">
        <v>6</v>
      </c>
    </row>
    <row r="7580" spans="1:8">
      <c r="A7580" t="n">
        <v>71535</v>
      </c>
      <c r="B7580" s="18" t="n">
        <v>20</v>
      </c>
      <c r="C7580" s="7" t="n">
        <v>1622</v>
      </c>
      <c r="D7580" s="7" t="n">
        <v>2</v>
      </c>
      <c r="E7580" s="7" t="n">
        <v>11</v>
      </c>
      <c r="F7580" s="7" t="s">
        <v>625</v>
      </c>
    </row>
    <row r="7581" spans="1:8">
      <c r="A7581" t="s">
        <v>4</v>
      </c>
      <c r="B7581" s="4" t="s">
        <v>5</v>
      </c>
      <c r="C7581" s="4" t="s">
        <v>13</v>
      </c>
      <c r="D7581" s="4" t="s">
        <v>10</v>
      </c>
    </row>
    <row r="7582" spans="1:8">
      <c r="A7582" t="n">
        <v>71565</v>
      </c>
      <c r="B7582" s="40" t="n">
        <v>58</v>
      </c>
      <c r="C7582" s="7" t="n">
        <v>255</v>
      </c>
      <c r="D7582" s="7" t="n">
        <v>0</v>
      </c>
    </row>
    <row r="7583" spans="1:8">
      <c r="A7583" t="s">
        <v>4</v>
      </c>
      <c r="B7583" s="4" t="s">
        <v>5</v>
      </c>
      <c r="C7583" s="4" t="s">
        <v>10</v>
      </c>
      <c r="D7583" s="4" t="s">
        <v>13</v>
      </c>
    </row>
    <row r="7584" spans="1:8">
      <c r="A7584" t="n">
        <v>71569</v>
      </c>
      <c r="B7584" s="80" t="n">
        <v>67</v>
      </c>
      <c r="C7584" s="7" t="n">
        <v>1620</v>
      </c>
      <c r="D7584" s="7" t="n">
        <v>2</v>
      </c>
    </row>
    <row r="7585" spans="1:9">
      <c r="A7585" t="s">
        <v>4</v>
      </c>
      <c r="B7585" s="4" t="s">
        <v>5</v>
      </c>
      <c r="C7585" s="4" t="s">
        <v>10</v>
      </c>
      <c r="D7585" s="4" t="s">
        <v>13</v>
      </c>
    </row>
    <row r="7586" spans="1:9">
      <c r="A7586" t="n">
        <v>71573</v>
      </c>
      <c r="B7586" s="80" t="n">
        <v>67</v>
      </c>
      <c r="C7586" s="7" t="n">
        <v>1621</v>
      </c>
      <c r="D7586" s="7" t="n">
        <v>2</v>
      </c>
    </row>
    <row r="7587" spans="1:9">
      <c r="A7587" t="s">
        <v>4</v>
      </c>
      <c r="B7587" s="4" t="s">
        <v>5</v>
      </c>
      <c r="C7587" s="4" t="s">
        <v>10</v>
      </c>
      <c r="D7587" s="4" t="s">
        <v>13</v>
      </c>
    </row>
    <row r="7588" spans="1:9">
      <c r="A7588" t="n">
        <v>71577</v>
      </c>
      <c r="B7588" s="80" t="n">
        <v>67</v>
      </c>
      <c r="C7588" s="7" t="n">
        <v>1622</v>
      </c>
      <c r="D7588" s="7" t="n">
        <v>2</v>
      </c>
    </row>
    <row r="7589" spans="1:9">
      <c r="A7589" t="s">
        <v>4</v>
      </c>
      <c r="B7589" s="4" t="s">
        <v>5</v>
      </c>
      <c r="C7589" s="4" t="s">
        <v>13</v>
      </c>
      <c r="D7589" s="26" t="s">
        <v>67</v>
      </c>
      <c r="E7589" s="4" t="s">
        <v>5</v>
      </c>
      <c r="F7589" s="4" t="s">
        <v>13</v>
      </c>
      <c r="G7589" s="4" t="s">
        <v>10</v>
      </c>
      <c r="H7589" s="26" t="s">
        <v>68</v>
      </c>
      <c r="I7589" s="4" t="s">
        <v>13</v>
      </c>
      <c r="J7589" s="4" t="s">
        <v>26</v>
      </c>
    </row>
    <row r="7590" spans="1:9">
      <c r="A7590" t="n">
        <v>71581</v>
      </c>
      <c r="B7590" s="13" t="n">
        <v>5</v>
      </c>
      <c r="C7590" s="7" t="n">
        <v>28</v>
      </c>
      <c r="D7590" s="26" t="s">
        <v>3</v>
      </c>
      <c r="E7590" s="32" t="n">
        <v>64</v>
      </c>
      <c r="F7590" s="7" t="n">
        <v>5</v>
      </c>
      <c r="G7590" s="7" t="n">
        <v>2</v>
      </c>
      <c r="H7590" s="26" t="s">
        <v>3</v>
      </c>
      <c r="I7590" s="7" t="n">
        <v>1</v>
      </c>
      <c r="J7590" s="14" t="n">
        <f t="normal" ca="1">A7602</f>
        <v>0</v>
      </c>
    </row>
    <row r="7591" spans="1:9">
      <c r="A7591" t="s">
        <v>4</v>
      </c>
      <c r="B7591" s="4" t="s">
        <v>5</v>
      </c>
      <c r="C7591" s="4" t="s">
        <v>13</v>
      </c>
      <c r="D7591" s="4" t="s">
        <v>10</v>
      </c>
      <c r="E7591" s="4" t="s">
        <v>6</v>
      </c>
    </row>
    <row r="7592" spans="1:9">
      <c r="A7592" t="n">
        <v>71592</v>
      </c>
      <c r="B7592" s="42" t="n">
        <v>51</v>
      </c>
      <c r="C7592" s="7" t="n">
        <v>4</v>
      </c>
      <c r="D7592" s="7" t="n">
        <v>2</v>
      </c>
      <c r="E7592" s="7" t="s">
        <v>331</v>
      </c>
    </row>
    <row r="7593" spans="1:9">
      <c r="A7593" t="s">
        <v>4</v>
      </c>
      <c r="B7593" s="4" t="s">
        <v>5</v>
      </c>
      <c r="C7593" s="4" t="s">
        <v>10</v>
      </c>
    </row>
    <row r="7594" spans="1:9">
      <c r="A7594" t="n">
        <v>71606</v>
      </c>
      <c r="B7594" s="43" t="n">
        <v>16</v>
      </c>
      <c r="C7594" s="7" t="n">
        <v>0</v>
      </c>
    </row>
    <row r="7595" spans="1:9">
      <c r="A7595" t="s">
        <v>4</v>
      </c>
      <c r="B7595" s="4" t="s">
        <v>5</v>
      </c>
      <c r="C7595" s="4" t="s">
        <v>10</v>
      </c>
      <c r="D7595" s="4" t="s">
        <v>13</v>
      </c>
      <c r="E7595" s="4" t="s">
        <v>9</v>
      </c>
      <c r="F7595" s="4" t="s">
        <v>104</v>
      </c>
      <c r="G7595" s="4" t="s">
        <v>13</v>
      </c>
      <c r="H7595" s="4" t="s">
        <v>13</v>
      </c>
    </row>
    <row r="7596" spans="1:9">
      <c r="A7596" t="n">
        <v>71609</v>
      </c>
      <c r="B7596" s="44" t="n">
        <v>26</v>
      </c>
      <c r="C7596" s="7" t="n">
        <v>2</v>
      </c>
      <c r="D7596" s="7" t="n">
        <v>17</v>
      </c>
      <c r="E7596" s="7" t="n">
        <v>61355</v>
      </c>
      <c r="F7596" s="7" t="s">
        <v>626</v>
      </c>
      <c r="G7596" s="7" t="n">
        <v>2</v>
      </c>
      <c r="H7596" s="7" t="n">
        <v>0</v>
      </c>
    </row>
    <row r="7597" spans="1:9">
      <c r="A7597" t="s">
        <v>4</v>
      </c>
      <c r="B7597" s="4" t="s">
        <v>5</v>
      </c>
    </row>
    <row r="7598" spans="1:9">
      <c r="A7598" t="n">
        <v>71642</v>
      </c>
      <c r="B7598" s="38" t="n">
        <v>28</v>
      </c>
    </row>
    <row r="7599" spans="1:9">
      <c r="A7599" t="s">
        <v>4</v>
      </c>
      <c r="B7599" s="4" t="s">
        <v>5</v>
      </c>
      <c r="C7599" s="4" t="s">
        <v>26</v>
      </c>
    </row>
    <row r="7600" spans="1:9">
      <c r="A7600" t="n">
        <v>71643</v>
      </c>
      <c r="B7600" s="16" t="n">
        <v>3</v>
      </c>
      <c r="C7600" s="14" t="n">
        <f t="normal" ca="1">A7612</f>
        <v>0</v>
      </c>
    </row>
    <row r="7601" spans="1:10">
      <c r="A7601" t="s">
        <v>4</v>
      </c>
      <c r="B7601" s="4" t="s">
        <v>5</v>
      </c>
      <c r="C7601" s="4" t="s">
        <v>13</v>
      </c>
      <c r="D7601" s="26" t="s">
        <v>67</v>
      </c>
      <c r="E7601" s="4" t="s">
        <v>5</v>
      </c>
      <c r="F7601" s="4" t="s">
        <v>13</v>
      </c>
      <c r="G7601" s="4" t="s">
        <v>10</v>
      </c>
      <c r="H7601" s="26" t="s">
        <v>68</v>
      </c>
      <c r="I7601" s="4" t="s">
        <v>13</v>
      </c>
      <c r="J7601" s="4" t="s">
        <v>26</v>
      </c>
    </row>
    <row r="7602" spans="1:10">
      <c r="A7602" t="n">
        <v>71648</v>
      </c>
      <c r="B7602" s="13" t="n">
        <v>5</v>
      </c>
      <c r="C7602" s="7" t="n">
        <v>28</v>
      </c>
      <c r="D7602" s="26" t="s">
        <v>3</v>
      </c>
      <c r="E7602" s="32" t="n">
        <v>64</v>
      </c>
      <c r="F7602" s="7" t="n">
        <v>5</v>
      </c>
      <c r="G7602" s="7" t="n">
        <v>4</v>
      </c>
      <c r="H7602" s="26" t="s">
        <v>3</v>
      </c>
      <c r="I7602" s="7" t="n">
        <v>1</v>
      </c>
      <c r="J7602" s="14" t="n">
        <f t="normal" ca="1">A7612</f>
        <v>0</v>
      </c>
    </row>
    <row r="7603" spans="1:10">
      <c r="A7603" t="s">
        <v>4</v>
      </c>
      <c r="B7603" s="4" t="s">
        <v>5</v>
      </c>
      <c r="C7603" s="4" t="s">
        <v>13</v>
      </c>
      <c r="D7603" s="4" t="s">
        <v>10</v>
      </c>
      <c r="E7603" s="4" t="s">
        <v>6</v>
      </c>
    </row>
    <row r="7604" spans="1:10">
      <c r="A7604" t="n">
        <v>71659</v>
      </c>
      <c r="B7604" s="42" t="n">
        <v>51</v>
      </c>
      <c r="C7604" s="7" t="n">
        <v>4</v>
      </c>
      <c r="D7604" s="7" t="n">
        <v>4</v>
      </c>
      <c r="E7604" s="7" t="s">
        <v>108</v>
      </c>
    </row>
    <row r="7605" spans="1:10">
      <c r="A7605" t="s">
        <v>4</v>
      </c>
      <c r="B7605" s="4" t="s">
        <v>5</v>
      </c>
      <c r="C7605" s="4" t="s">
        <v>10</v>
      </c>
    </row>
    <row r="7606" spans="1:10">
      <c r="A7606" t="n">
        <v>71673</v>
      </c>
      <c r="B7606" s="43" t="n">
        <v>16</v>
      </c>
      <c r="C7606" s="7" t="n">
        <v>0</v>
      </c>
    </row>
    <row r="7607" spans="1:10">
      <c r="A7607" t="s">
        <v>4</v>
      </c>
      <c r="B7607" s="4" t="s">
        <v>5</v>
      </c>
      <c r="C7607" s="4" t="s">
        <v>10</v>
      </c>
      <c r="D7607" s="4" t="s">
        <v>13</v>
      </c>
      <c r="E7607" s="4" t="s">
        <v>9</v>
      </c>
      <c r="F7607" s="4" t="s">
        <v>104</v>
      </c>
      <c r="G7607" s="4" t="s">
        <v>13</v>
      </c>
      <c r="H7607" s="4" t="s">
        <v>13</v>
      </c>
    </row>
    <row r="7608" spans="1:10">
      <c r="A7608" t="n">
        <v>71676</v>
      </c>
      <c r="B7608" s="44" t="n">
        <v>26</v>
      </c>
      <c r="C7608" s="7" t="n">
        <v>4</v>
      </c>
      <c r="D7608" s="7" t="n">
        <v>17</v>
      </c>
      <c r="E7608" s="7" t="n">
        <v>61356</v>
      </c>
      <c r="F7608" s="7" t="s">
        <v>627</v>
      </c>
      <c r="G7608" s="7" t="n">
        <v>2</v>
      </c>
      <c r="H7608" s="7" t="n">
        <v>0</v>
      </c>
    </row>
    <row r="7609" spans="1:10">
      <c r="A7609" t="s">
        <v>4</v>
      </c>
      <c r="B7609" s="4" t="s">
        <v>5</v>
      </c>
    </row>
    <row r="7610" spans="1:10">
      <c r="A7610" t="n">
        <v>71717</v>
      </c>
      <c r="B7610" s="38" t="n">
        <v>28</v>
      </c>
    </row>
    <row r="7611" spans="1:10">
      <c r="A7611" t="s">
        <v>4</v>
      </c>
      <c r="B7611" s="4" t="s">
        <v>5</v>
      </c>
      <c r="C7611" s="4" t="s">
        <v>10</v>
      </c>
      <c r="D7611" s="4" t="s">
        <v>13</v>
      </c>
      <c r="E7611" s="4" t="s">
        <v>13</v>
      </c>
      <c r="F7611" s="4" t="s">
        <v>6</v>
      </c>
    </row>
    <row r="7612" spans="1:10">
      <c r="A7612" t="n">
        <v>71718</v>
      </c>
      <c r="B7612" s="18" t="n">
        <v>20</v>
      </c>
      <c r="C7612" s="7" t="n">
        <v>1622</v>
      </c>
      <c r="D7612" s="7" t="n">
        <v>3</v>
      </c>
      <c r="E7612" s="7" t="n">
        <v>11</v>
      </c>
      <c r="F7612" s="7" t="s">
        <v>329</v>
      </c>
    </row>
    <row r="7613" spans="1:10">
      <c r="A7613" t="s">
        <v>4</v>
      </c>
      <c r="B7613" s="4" t="s">
        <v>5</v>
      </c>
      <c r="C7613" s="4" t="s">
        <v>13</v>
      </c>
      <c r="D7613" s="4" t="s">
        <v>10</v>
      </c>
      <c r="E7613" s="4" t="s">
        <v>6</v>
      </c>
    </row>
    <row r="7614" spans="1:10">
      <c r="A7614" t="n">
        <v>71743</v>
      </c>
      <c r="B7614" s="42" t="n">
        <v>51</v>
      </c>
      <c r="C7614" s="7" t="n">
        <v>4</v>
      </c>
      <c r="D7614" s="7" t="n">
        <v>1622</v>
      </c>
      <c r="E7614" s="7" t="s">
        <v>458</v>
      </c>
    </row>
    <row r="7615" spans="1:10">
      <c r="A7615" t="s">
        <v>4</v>
      </c>
      <c r="B7615" s="4" t="s">
        <v>5</v>
      </c>
      <c r="C7615" s="4" t="s">
        <v>10</v>
      </c>
    </row>
    <row r="7616" spans="1:10">
      <c r="A7616" t="n">
        <v>71756</v>
      </c>
      <c r="B7616" s="43" t="n">
        <v>16</v>
      </c>
      <c r="C7616" s="7" t="n">
        <v>0</v>
      </c>
    </row>
    <row r="7617" spans="1:10">
      <c r="A7617" t="s">
        <v>4</v>
      </c>
      <c r="B7617" s="4" t="s">
        <v>5</v>
      </c>
      <c r="C7617" s="4" t="s">
        <v>10</v>
      </c>
      <c r="D7617" s="4" t="s">
        <v>13</v>
      </c>
      <c r="E7617" s="4" t="s">
        <v>9</v>
      </c>
      <c r="F7617" s="4" t="s">
        <v>104</v>
      </c>
      <c r="G7617" s="4" t="s">
        <v>13</v>
      </c>
      <c r="H7617" s="4" t="s">
        <v>13</v>
      </c>
      <c r="I7617" s="4" t="s">
        <v>13</v>
      </c>
      <c r="J7617" s="4" t="s">
        <v>9</v>
      </c>
      <c r="K7617" s="4" t="s">
        <v>104</v>
      </c>
      <c r="L7617" s="4" t="s">
        <v>13</v>
      </c>
      <c r="M7617" s="4" t="s">
        <v>13</v>
      </c>
    </row>
    <row r="7618" spans="1:10">
      <c r="A7618" t="n">
        <v>71759</v>
      </c>
      <c r="B7618" s="44" t="n">
        <v>26</v>
      </c>
      <c r="C7618" s="7" t="n">
        <v>1622</v>
      </c>
      <c r="D7618" s="7" t="n">
        <v>17</v>
      </c>
      <c r="E7618" s="7" t="n">
        <v>61357</v>
      </c>
      <c r="F7618" s="7" t="s">
        <v>628</v>
      </c>
      <c r="G7618" s="7" t="n">
        <v>2</v>
      </c>
      <c r="H7618" s="7" t="n">
        <v>3</v>
      </c>
      <c r="I7618" s="7" t="n">
        <v>17</v>
      </c>
      <c r="J7618" s="7" t="n">
        <v>61358</v>
      </c>
      <c r="K7618" s="7" t="s">
        <v>629</v>
      </c>
      <c r="L7618" s="7" t="n">
        <v>2</v>
      </c>
      <c r="M7618" s="7" t="n">
        <v>0</v>
      </c>
    </row>
    <row r="7619" spans="1:10">
      <c r="A7619" t="s">
        <v>4</v>
      </c>
      <c r="B7619" s="4" t="s">
        <v>5</v>
      </c>
    </row>
    <row r="7620" spans="1:10">
      <c r="A7620" t="n">
        <v>71894</v>
      </c>
      <c r="B7620" s="38" t="n">
        <v>28</v>
      </c>
    </row>
    <row r="7621" spans="1:10">
      <c r="A7621" t="s">
        <v>4</v>
      </c>
      <c r="B7621" s="4" t="s">
        <v>5</v>
      </c>
      <c r="C7621" s="4" t="s">
        <v>13</v>
      </c>
      <c r="D7621" s="4" t="s">
        <v>10</v>
      </c>
      <c r="E7621" s="4" t="s">
        <v>6</v>
      </c>
    </row>
    <row r="7622" spans="1:10">
      <c r="A7622" t="n">
        <v>71895</v>
      </c>
      <c r="B7622" s="42" t="n">
        <v>51</v>
      </c>
      <c r="C7622" s="7" t="n">
        <v>4</v>
      </c>
      <c r="D7622" s="7" t="n">
        <v>1621</v>
      </c>
      <c r="E7622" s="7" t="s">
        <v>458</v>
      </c>
    </row>
    <row r="7623" spans="1:10">
      <c r="A7623" t="s">
        <v>4</v>
      </c>
      <c r="B7623" s="4" t="s">
        <v>5</v>
      </c>
      <c r="C7623" s="4" t="s">
        <v>10</v>
      </c>
    </row>
    <row r="7624" spans="1:10">
      <c r="A7624" t="n">
        <v>71908</v>
      </c>
      <c r="B7624" s="43" t="n">
        <v>16</v>
      </c>
      <c r="C7624" s="7" t="n">
        <v>0</v>
      </c>
    </row>
    <row r="7625" spans="1:10">
      <c r="A7625" t="s">
        <v>4</v>
      </c>
      <c r="B7625" s="4" t="s">
        <v>5</v>
      </c>
      <c r="C7625" s="4" t="s">
        <v>10</v>
      </c>
      <c r="D7625" s="4" t="s">
        <v>13</v>
      </c>
      <c r="E7625" s="4" t="s">
        <v>9</v>
      </c>
      <c r="F7625" s="4" t="s">
        <v>104</v>
      </c>
      <c r="G7625" s="4" t="s">
        <v>13</v>
      </c>
      <c r="H7625" s="4" t="s">
        <v>13</v>
      </c>
    </row>
    <row r="7626" spans="1:10">
      <c r="A7626" t="n">
        <v>71911</v>
      </c>
      <c r="B7626" s="44" t="n">
        <v>26</v>
      </c>
      <c r="C7626" s="7" t="n">
        <v>1621</v>
      </c>
      <c r="D7626" s="7" t="n">
        <v>17</v>
      </c>
      <c r="E7626" s="7" t="n">
        <v>61359</v>
      </c>
      <c r="F7626" s="7" t="s">
        <v>630</v>
      </c>
      <c r="G7626" s="7" t="n">
        <v>2</v>
      </c>
      <c r="H7626" s="7" t="n">
        <v>0</v>
      </c>
    </row>
    <row r="7627" spans="1:10">
      <c r="A7627" t="s">
        <v>4</v>
      </c>
      <c r="B7627" s="4" t="s">
        <v>5</v>
      </c>
    </row>
    <row r="7628" spans="1:10">
      <c r="A7628" t="n">
        <v>71947</v>
      </c>
      <c r="B7628" s="38" t="n">
        <v>28</v>
      </c>
    </row>
    <row r="7629" spans="1:10">
      <c r="A7629" t="s">
        <v>4</v>
      </c>
      <c r="B7629" s="4" t="s">
        <v>5</v>
      </c>
      <c r="C7629" s="4" t="s">
        <v>10</v>
      </c>
      <c r="D7629" s="4" t="s">
        <v>13</v>
      </c>
    </row>
    <row r="7630" spans="1:10">
      <c r="A7630" t="n">
        <v>71948</v>
      </c>
      <c r="B7630" s="46" t="n">
        <v>89</v>
      </c>
      <c r="C7630" s="7" t="n">
        <v>65533</v>
      </c>
      <c r="D7630" s="7" t="n">
        <v>1</v>
      </c>
    </row>
    <row r="7631" spans="1:10">
      <c r="A7631" t="s">
        <v>4</v>
      </c>
      <c r="B7631" s="4" t="s">
        <v>5</v>
      </c>
      <c r="C7631" s="4" t="s">
        <v>13</v>
      </c>
      <c r="D7631" s="4" t="s">
        <v>10</v>
      </c>
      <c r="E7631" s="4" t="s">
        <v>27</v>
      </c>
    </row>
    <row r="7632" spans="1:10">
      <c r="A7632" t="n">
        <v>71952</v>
      </c>
      <c r="B7632" s="40" t="n">
        <v>58</v>
      </c>
      <c r="C7632" s="7" t="n">
        <v>101</v>
      </c>
      <c r="D7632" s="7" t="n">
        <v>300</v>
      </c>
      <c r="E7632" s="7" t="n">
        <v>1</v>
      </c>
    </row>
    <row r="7633" spans="1:13">
      <c r="A7633" t="s">
        <v>4</v>
      </c>
      <c r="B7633" s="4" t="s">
        <v>5</v>
      </c>
      <c r="C7633" s="4" t="s">
        <v>13</v>
      </c>
      <c r="D7633" s="4" t="s">
        <v>10</v>
      </c>
    </row>
    <row r="7634" spans="1:13">
      <c r="A7634" t="n">
        <v>71960</v>
      </c>
      <c r="B7634" s="40" t="n">
        <v>58</v>
      </c>
      <c r="C7634" s="7" t="n">
        <v>254</v>
      </c>
      <c r="D7634" s="7" t="n">
        <v>0</v>
      </c>
    </row>
    <row r="7635" spans="1:13">
      <c r="A7635" t="s">
        <v>4</v>
      </c>
      <c r="B7635" s="4" t="s">
        <v>5</v>
      </c>
      <c r="C7635" s="4" t="s">
        <v>13</v>
      </c>
      <c r="D7635" s="4" t="s">
        <v>13</v>
      </c>
      <c r="E7635" s="4" t="s">
        <v>27</v>
      </c>
      <c r="F7635" s="4" t="s">
        <v>27</v>
      </c>
      <c r="G7635" s="4" t="s">
        <v>27</v>
      </c>
      <c r="H7635" s="4" t="s">
        <v>10</v>
      </c>
    </row>
    <row r="7636" spans="1:13">
      <c r="A7636" t="n">
        <v>71964</v>
      </c>
      <c r="B7636" s="34" t="n">
        <v>45</v>
      </c>
      <c r="C7636" s="7" t="n">
        <v>2</v>
      </c>
      <c r="D7636" s="7" t="n">
        <v>3</v>
      </c>
      <c r="E7636" s="7" t="n">
        <v>-330.329986572266</v>
      </c>
      <c r="F7636" s="7" t="n">
        <v>19.1100006103516</v>
      </c>
      <c r="G7636" s="7" t="n">
        <v>407.869995117188</v>
      </c>
      <c r="H7636" s="7" t="n">
        <v>0</v>
      </c>
    </row>
    <row r="7637" spans="1:13">
      <c r="A7637" t="s">
        <v>4</v>
      </c>
      <c r="B7637" s="4" t="s">
        <v>5</v>
      </c>
      <c r="C7637" s="4" t="s">
        <v>13</v>
      </c>
      <c r="D7637" s="4" t="s">
        <v>13</v>
      </c>
      <c r="E7637" s="4" t="s">
        <v>27</v>
      </c>
      <c r="F7637" s="4" t="s">
        <v>27</v>
      </c>
      <c r="G7637" s="4" t="s">
        <v>27</v>
      </c>
      <c r="H7637" s="4" t="s">
        <v>10</v>
      </c>
      <c r="I7637" s="4" t="s">
        <v>13</v>
      </c>
    </row>
    <row r="7638" spans="1:13">
      <c r="A7638" t="n">
        <v>71981</v>
      </c>
      <c r="B7638" s="34" t="n">
        <v>45</v>
      </c>
      <c r="C7638" s="7" t="n">
        <v>4</v>
      </c>
      <c r="D7638" s="7" t="n">
        <v>3</v>
      </c>
      <c r="E7638" s="7" t="n">
        <v>6.17999982833862</v>
      </c>
      <c r="F7638" s="7" t="n">
        <v>308.989990234375</v>
      </c>
      <c r="G7638" s="7" t="n">
        <v>0</v>
      </c>
      <c r="H7638" s="7" t="n">
        <v>0</v>
      </c>
      <c r="I7638" s="7" t="n">
        <v>0</v>
      </c>
    </row>
    <row r="7639" spans="1:13">
      <c r="A7639" t="s">
        <v>4</v>
      </c>
      <c r="B7639" s="4" t="s">
        <v>5</v>
      </c>
      <c r="C7639" s="4" t="s">
        <v>13</v>
      </c>
      <c r="D7639" s="4" t="s">
        <v>13</v>
      </c>
      <c r="E7639" s="4" t="s">
        <v>27</v>
      </c>
      <c r="F7639" s="4" t="s">
        <v>10</v>
      </c>
    </row>
    <row r="7640" spans="1:13">
      <c r="A7640" t="n">
        <v>71999</v>
      </c>
      <c r="B7640" s="34" t="n">
        <v>45</v>
      </c>
      <c r="C7640" s="7" t="n">
        <v>5</v>
      </c>
      <c r="D7640" s="7" t="n">
        <v>3</v>
      </c>
      <c r="E7640" s="7" t="n">
        <v>5</v>
      </c>
      <c r="F7640" s="7" t="n">
        <v>0</v>
      </c>
    </row>
    <row r="7641" spans="1:13">
      <c r="A7641" t="s">
        <v>4</v>
      </c>
      <c r="B7641" s="4" t="s">
        <v>5</v>
      </c>
      <c r="C7641" s="4" t="s">
        <v>13</v>
      </c>
      <c r="D7641" s="4" t="s">
        <v>13</v>
      </c>
      <c r="E7641" s="4" t="s">
        <v>27</v>
      </c>
      <c r="F7641" s="4" t="s">
        <v>10</v>
      </c>
    </row>
    <row r="7642" spans="1:13">
      <c r="A7642" t="n">
        <v>72008</v>
      </c>
      <c r="B7642" s="34" t="n">
        <v>45</v>
      </c>
      <c r="C7642" s="7" t="n">
        <v>11</v>
      </c>
      <c r="D7642" s="7" t="n">
        <v>3</v>
      </c>
      <c r="E7642" s="7" t="n">
        <v>26.3999996185303</v>
      </c>
      <c r="F7642" s="7" t="n">
        <v>0</v>
      </c>
    </row>
    <row r="7643" spans="1:13">
      <c r="A7643" t="s">
        <v>4</v>
      </c>
      <c r="B7643" s="4" t="s">
        <v>5</v>
      </c>
      <c r="C7643" s="4" t="s">
        <v>13</v>
      </c>
      <c r="D7643" s="4" t="s">
        <v>13</v>
      </c>
      <c r="E7643" s="4" t="s">
        <v>27</v>
      </c>
      <c r="F7643" s="4" t="s">
        <v>10</v>
      </c>
    </row>
    <row r="7644" spans="1:13">
      <c r="A7644" t="n">
        <v>72017</v>
      </c>
      <c r="B7644" s="34" t="n">
        <v>45</v>
      </c>
      <c r="C7644" s="7" t="n">
        <v>5</v>
      </c>
      <c r="D7644" s="7" t="n">
        <v>3</v>
      </c>
      <c r="E7644" s="7" t="n">
        <v>4.59999990463257</v>
      </c>
      <c r="F7644" s="7" t="n">
        <v>10000</v>
      </c>
    </row>
    <row r="7645" spans="1:13">
      <c r="A7645" t="s">
        <v>4</v>
      </c>
      <c r="B7645" s="4" t="s">
        <v>5</v>
      </c>
      <c r="C7645" s="4" t="s">
        <v>10</v>
      </c>
      <c r="D7645" s="4" t="s">
        <v>10</v>
      </c>
      <c r="E7645" s="4" t="s">
        <v>10</v>
      </c>
    </row>
    <row r="7646" spans="1:13">
      <c r="A7646" t="n">
        <v>72026</v>
      </c>
      <c r="B7646" s="66" t="n">
        <v>61</v>
      </c>
      <c r="C7646" s="7" t="n">
        <v>0</v>
      </c>
      <c r="D7646" s="7" t="n">
        <v>1622</v>
      </c>
      <c r="E7646" s="7" t="n">
        <v>0</v>
      </c>
    </row>
    <row r="7647" spans="1:13">
      <c r="A7647" t="s">
        <v>4</v>
      </c>
      <c r="B7647" s="4" t="s">
        <v>5</v>
      </c>
      <c r="C7647" s="4" t="s">
        <v>10</v>
      </c>
      <c r="D7647" s="4" t="s">
        <v>10</v>
      </c>
      <c r="E7647" s="4" t="s">
        <v>10</v>
      </c>
    </row>
    <row r="7648" spans="1:13">
      <c r="A7648" t="n">
        <v>72033</v>
      </c>
      <c r="B7648" s="66" t="n">
        <v>61</v>
      </c>
      <c r="C7648" s="7" t="n">
        <v>61488</v>
      </c>
      <c r="D7648" s="7" t="n">
        <v>1622</v>
      </c>
      <c r="E7648" s="7" t="n">
        <v>0</v>
      </c>
    </row>
    <row r="7649" spans="1:9">
      <c r="A7649" t="s">
        <v>4</v>
      </c>
      <c r="B7649" s="4" t="s">
        <v>5</v>
      </c>
      <c r="C7649" s="4" t="s">
        <v>10</v>
      </c>
      <c r="D7649" s="4" t="s">
        <v>10</v>
      </c>
      <c r="E7649" s="4" t="s">
        <v>10</v>
      </c>
    </row>
    <row r="7650" spans="1:9">
      <c r="A7650" t="n">
        <v>72040</v>
      </c>
      <c r="B7650" s="66" t="n">
        <v>61</v>
      </c>
      <c r="C7650" s="7" t="n">
        <v>61489</v>
      </c>
      <c r="D7650" s="7" t="n">
        <v>1622</v>
      </c>
      <c r="E7650" s="7" t="n">
        <v>0</v>
      </c>
    </row>
    <row r="7651" spans="1:9">
      <c r="A7651" t="s">
        <v>4</v>
      </c>
      <c r="B7651" s="4" t="s">
        <v>5</v>
      </c>
      <c r="C7651" s="4" t="s">
        <v>10</v>
      </c>
      <c r="D7651" s="4" t="s">
        <v>10</v>
      </c>
      <c r="E7651" s="4" t="s">
        <v>10</v>
      </c>
    </row>
    <row r="7652" spans="1:9">
      <c r="A7652" t="n">
        <v>72047</v>
      </c>
      <c r="B7652" s="66" t="n">
        <v>61</v>
      </c>
      <c r="C7652" s="7" t="n">
        <v>61490</v>
      </c>
      <c r="D7652" s="7" t="n">
        <v>1622</v>
      </c>
      <c r="E7652" s="7" t="n">
        <v>0</v>
      </c>
    </row>
    <row r="7653" spans="1:9">
      <c r="A7653" t="s">
        <v>4</v>
      </c>
      <c r="B7653" s="4" t="s">
        <v>5</v>
      </c>
      <c r="C7653" s="4" t="s">
        <v>13</v>
      </c>
      <c r="D7653" s="4" t="s">
        <v>10</v>
      </c>
    </row>
    <row r="7654" spans="1:9">
      <c r="A7654" t="n">
        <v>72054</v>
      </c>
      <c r="B7654" s="40" t="n">
        <v>58</v>
      </c>
      <c r="C7654" s="7" t="n">
        <v>255</v>
      </c>
      <c r="D7654" s="7" t="n">
        <v>0</v>
      </c>
    </row>
    <row r="7655" spans="1:9">
      <c r="A7655" t="s">
        <v>4</v>
      </c>
      <c r="B7655" s="4" t="s">
        <v>5</v>
      </c>
      <c r="C7655" s="4" t="s">
        <v>13</v>
      </c>
      <c r="D7655" s="26" t="s">
        <v>67</v>
      </c>
      <c r="E7655" s="4" t="s">
        <v>5</v>
      </c>
      <c r="F7655" s="4" t="s">
        <v>13</v>
      </c>
      <c r="G7655" s="4" t="s">
        <v>10</v>
      </c>
      <c r="H7655" s="26" t="s">
        <v>68</v>
      </c>
      <c r="I7655" s="4" t="s">
        <v>13</v>
      </c>
      <c r="J7655" s="4" t="s">
        <v>26</v>
      </c>
    </row>
    <row r="7656" spans="1:9">
      <c r="A7656" t="n">
        <v>72058</v>
      </c>
      <c r="B7656" s="13" t="n">
        <v>5</v>
      </c>
      <c r="C7656" s="7" t="n">
        <v>28</v>
      </c>
      <c r="D7656" s="26" t="s">
        <v>3</v>
      </c>
      <c r="E7656" s="32" t="n">
        <v>64</v>
      </c>
      <c r="F7656" s="7" t="n">
        <v>5</v>
      </c>
      <c r="G7656" s="7" t="n">
        <v>16</v>
      </c>
      <c r="H7656" s="26" t="s">
        <v>3</v>
      </c>
      <c r="I7656" s="7" t="n">
        <v>1</v>
      </c>
      <c r="J7656" s="14" t="n">
        <f t="normal" ca="1">A7688</f>
        <v>0</v>
      </c>
    </row>
    <row r="7657" spans="1:9">
      <c r="A7657" t="s">
        <v>4</v>
      </c>
      <c r="B7657" s="4" t="s">
        <v>5</v>
      </c>
      <c r="C7657" s="4" t="s">
        <v>10</v>
      </c>
      <c r="D7657" s="4" t="s">
        <v>10</v>
      </c>
      <c r="E7657" s="4" t="s">
        <v>10</v>
      </c>
    </row>
    <row r="7658" spans="1:9">
      <c r="A7658" t="n">
        <v>72069</v>
      </c>
      <c r="B7658" s="66" t="n">
        <v>61</v>
      </c>
      <c r="C7658" s="7" t="n">
        <v>1620</v>
      </c>
      <c r="D7658" s="7" t="n">
        <v>16</v>
      </c>
      <c r="E7658" s="7" t="n">
        <v>1000</v>
      </c>
    </row>
    <row r="7659" spans="1:9">
      <c r="A7659" t="s">
        <v>4</v>
      </c>
      <c r="B7659" s="4" t="s">
        <v>5</v>
      </c>
      <c r="C7659" s="4" t="s">
        <v>10</v>
      </c>
      <c r="D7659" s="4" t="s">
        <v>10</v>
      </c>
      <c r="E7659" s="4" t="s">
        <v>10</v>
      </c>
    </row>
    <row r="7660" spans="1:9">
      <c r="A7660" t="n">
        <v>72076</v>
      </c>
      <c r="B7660" s="66" t="n">
        <v>61</v>
      </c>
      <c r="C7660" s="7" t="n">
        <v>1621</v>
      </c>
      <c r="D7660" s="7" t="n">
        <v>16</v>
      </c>
      <c r="E7660" s="7" t="n">
        <v>1000</v>
      </c>
    </row>
    <row r="7661" spans="1:9">
      <c r="A7661" t="s">
        <v>4</v>
      </c>
      <c r="B7661" s="4" t="s">
        <v>5</v>
      </c>
      <c r="C7661" s="4" t="s">
        <v>10</v>
      </c>
      <c r="D7661" s="4" t="s">
        <v>10</v>
      </c>
      <c r="E7661" s="4" t="s">
        <v>10</v>
      </c>
    </row>
    <row r="7662" spans="1:9">
      <c r="A7662" t="n">
        <v>72083</v>
      </c>
      <c r="B7662" s="66" t="n">
        <v>61</v>
      </c>
      <c r="C7662" s="7" t="n">
        <v>1622</v>
      </c>
      <c r="D7662" s="7" t="n">
        <v>16</v>
      </c>
      <c r="E7662" s="7" t="n">
        <v>1000</v>
      </c>
    </row>
    <row r="7663" spans="1:9">
      <c r="A7663" t="s">
        <v>4</v>
      </c>
      <c r="B7663" s="4" t="s">
        <v>5</v>
      </c>
      <c r="C7663" s="4" t="s">
        <v>10</v>
      </c>
      <c r="D7663" s="4" t="s">
        <v>13</v>
      </c>
      <c r="E7663" s="4" t="s">
        <v>6</v>
      </c>
      <c r="F7663" s="4" t="s">
        <v>27</v>
      </c>
      <c r="G7663" s="4" t="s">
        <v>27</v>
      </c>
      <c r="H7663" s="4" t="s">
        <v>27</v>
      </c>
    </row>
    <row r="7664" spans="1:9">
      <c r="A7664" t="n">
        <v>72090</v>
      </c>
      <c r="B7664" s="64" t="n">
        <v>48</v>
      </c>
      <c r="C7664" s="7" t="n">
        <v>16</v>
      </c>
      <c r="D7664" s="7" t="n">
        <v>0</v>
      </c>
      <c r="E7664" s="7" t="s">
        <v>615</v>
      </c>
      <c r="F7664" s="7" t="n">
        <v>-1</v>
      </c>
      <c r="G7664" s="7" t="n">
        <v>1</v>
      </c>
      <c r="H7664" s="7" t="n">
        <v>0</v>
      </c>
    </row>
    <row r="7665" spans="1:10">
      <c r="A7665" t="s">
        <v>4</v>
      </c>
      <c r="B7665" s="4" t="s">
        <v>5</v>
      </c>
      <c r="C7665" s="4" t="s">
        <v>13</v>
      </c>
      <c r="D7665" s="4" t="s">
        <v>10</v>
      </c>
      <c r="E7665" s="4" t="s">
        <v>6</v>
      </c>
    </row>
    <row r="7666" spans="1:10">
      <c r="A7666" t="n">
        <v>72118</v>
      </c>
      <c r="B7666" s="42" t="n">
        <v>51</v>
      </c>
      <c r="C7666" s="7" t="n">
        <v>4</v>
      </c>
      <c r="D7666" s="7" t="n">
        <v>16</v>
      </c>
      <c r="E7666" s="7" t="s">
        <v>458</v>
      </c>
    </row>
    <row r="7667" spans="1:10">
      <c r="A7667" t="s">
        <v>4</v>
      </c>
      <c r="B7667" s="4" t="s">
        <v>5</v>
      </c>
      <c r="C7667" s="4" t="s">
        <v>10</v>
      </c>
    </row>
    <row r="7668" spans="1:10">
      <c r="A7668" t="n">
        <v>72131</v>
      </c>
      <c r="B7668" s="43" t="n">
        <v>16</v>
      </c>
      <c r="C7668" s="7" t="n">
        <v>0</v>
      </c>
    </row>
    <row r="7669" spans="1:10">
      <c r="A7669" t="s">
        <v>4</v>
      </c>
      <c r="B7669" s="4" t="s">
        <v>5</v>
      </c>
      <c r="C7669" s="4" t="s">
        <v>10</v>
      </c>
      <c r="D7669" s="4" t="s">
        <v>13</v>
      </c>
      <c r="E7669" s="4" t="s">
        <v>9</v>
      </c>
      <c r="F7669" s="4" t="s">
        <v>104</v>
      </c>
      <c r="G7669" s="4" t="s">
        <v>13</v>
      </c>
      <c r="H7669" s="4" t="s">
        <v>13</v>
      </c>
      <c r="I7669" s="4" t="s">
        <v>13</v>
      </c>
      <c r="J7669" s="4" t="s">
        <v>9</v>
      </c>
      <c r="K7669" s="4" t="s">
        <v>104</v>
      </c>
      <c r="L7669" s="4" t="s">
        <v>13</v>
      </c>
      <c r="M7669" s="4" t="s">
        <v>13</v>
      </c>
      <c r="N7669" s="4" t="s">
        <v>13</v>
      </c>
      <c r="O7669" s="4" t="s">
        <v>9</v>
      </c>
      <c r="P7669" s="4" t="s">
        <v>104</v>
      </c>
      <c r="Q7669" s="4" t="s">
        <v>13</v>
      </c>
      <c r="R7669" s="4" t="s">
        <v>13</v>
      </c>
    </row>
    <row r="7670" spans="1:10">
      <c r="A7670" t="n">
        <v>72134</v>
      </c>
      <c r="B7670" s="44" t="n">
        <v>26</v>
      </c>
      <c r="C7670" s="7" t="n">
        <v>16</v>
      </c>
      <c r="D7670" s="7" t="n">
        <v>17</v>
      </c>
      <c r="E7670" s="7" t="n">
        <v>61360</v>
      </c>
      <c r="F7670" s="7" t="s">
        <v>631</v>
      </c>
      <c r="G7670" s="7" t="n">
        <v>2</v>
      </c>
      <c r="H7670" s="7" t="n">
        <v>3</v>
      </c>
      <c r="I7670" s="7" t="n">
        <v>17</v>
      </c>
      <c r="J7670" s="7" t="n">
        <v>61361</v>
      </c>
      <c r="K7670" s="7" t="s">
        <v>632</v>
      </c>
      <c r="L7670" s="7" t="n">
        <v>2</v>
      </c>
      <c r="M7670" s="7" t="n">
        <v>3</v>
      </c>
      <c r="N7670" s="7" t="n">
        <v>17</v>
      </c>
      <c r="O7670" s="7" t="n">
        <v>61362</v>
      </c>
      <c r="P7670" s="7" t="s">
        <v>633</v>
      </c>
      <c r="Q7670" s="7" t="n">
        <v>2</v>
      </c>
      <c r="R7670" s="7" t="n">
        <v>0</v>
      </c>
    </row>
    <row r="7671" spans="1:10">
      <c r="A7671" t="s">
        <v>4</v>
      </c>
      <c r="B7671" s="4" t="s">
        <v>5</v>
      </c>
    </row>
    <row r="7672" spans="1:10">
      <c r="A7672" t="n">
        <v>72363</v>
      </c>
      <c r="B7672" s="38" t="n">
        <v>28</v>
      </c>
    </row>
    <row r="7673" spans="1:10">
      <c r="A7673" t="s">
        <v>4</v>
      </c>
      <c r="B7673" s="4" t="s">
        <v>5</v>
      </c>
      <c r="C7673" s="4" t="s">
        <v>10</v>
      </c>
      <c r="D7673" s="4" t="s">
        <v>13</v>
      </c>
    </row>
    <row r="7674" spans="1:10">
      <c r="A7674" t="n">
        <v>72364</v>
      </c>
      <c r="B7674" s="46" t="n">
        <v>89</v>
      </c>
      <c r="C7674" s="7" t="n">
        <v>65533</v>
      </c>
      <c r="D7674" s="7" t="n">
        <v>1</v>
      </c>
    </row>
    <row r="7675" spans="1:10">
      <c r="A7675" t="s">
        <v>4</v>
      </c>
      <c r="B7675" s="4" t="s">
        <v>5</v>
      </c>
      <c r="C7675" s="4" t="s">
        <v>13</v>
      </c>
      <c r="D7675" s="4" t="s">
        <v>10</v>
      </c>
      <c r="E7675" s="4" t="s">
        <v>6</v>
      </c>
    </row>
    <row r="7676" spans="1:10">
      <c r="A7676" t="n">
        <v>72368</v>
      </c>
      <c r="B7676" s="42" t="n">
        <v>51</v>
      </c>
      <c r="C7676" s="7" t="n">
        <v>4</v>
      </c>
      <c r="D7676" s="7" t="n">
        <v>1622</v>
      </c>
      <c r="E7676" s="7" t="s">
        <v>458</v>
      </c>
    </row>
    <row r="7677" spans="1:10">
      <c r="A7677" t="s">
        <v>4</v>
      </c>
      <c r="B7677" s="4" t="s">
        <v>5</v>
      </c>
      <c r="C7677" s="4" t="s">
        <v>10</v>
      </c>
    </row>
    <row r="7678" spans="1:10">
      <c r="A7678" t="n">
        <v>72381</v>
      </c>
      <c r="B7678" s="43" t="n">
        <v>16</v>
      </c>
      <c r="C7678" s="7" t="n">
        <v>0</v>
      </c>
    </row>
    <row r="7679" spans="1:10">
      <c r="A7679" t="s">
        <v>4</v>
      </c>
      <c r="B7679" s="4" t="s">
        <v>5</v>
      </c>
      <c r="C7679" s="4" t="s">
        <v>10</v>
      </c>
      <c r="D7679" s="4" t="s">
        <v>13</v>
      </c>
      <c r="E7679" s="4" t="s">
        <v>9</v>
      </c>
      <c r="F7679" s="4" t="s">
        <v>104</v>
      </c>
      <c r="G7679" s="4" t="s">
        <v>13</v>
      </c>
      <c r="H7679" s="4" t="s">
        <v>13</v>
      </c>
    </row>
    <row r="7680" spans="1:10">
      <c r="A7680" t="n">
        <v>72384</v>
      </c>
      <c r="B7680" s="44" t="n">
        <v>26</v>
      </c>
      <c r="C7680" s="7" t="n">
        <v>1622</v>
      </c>
      <c r="D7680" s="7" t="n">
        <v>17</v>
      </c>
      <c r="E7680" s="7" t="n">
        <v>61363</v>
      </c>
      <c r="F7680" s="7" t="s">
        <v>634</v>
      </c>
      <c r="G7680" s="7" t="n">
        <v>2</v>
      </c>
      <c r="H7680" s="7" t="n">
        <v>0</v>
      </c>
    </row>
    <row r="7681" spans="1:18">
      <c r="A7681" t="s">
        <v>4</v>
      </c>
      <c r="B7681" s="4" t="s">
        <v>5</v>
      </c>
    </row>
    <row r="7682" spans="1:18">
      <c r="A7682" t="n">
        <v>72406</v>
      </c>
      <c r="B7682" s="38" t="n">
        <v>28</v>
      </c>
    </row>
    <row r="7683" spans="1:18">
      <c r="A7683" t="s">
        <v>4</v>
      </c>
      <c r="B7683" s="4" t="s">
        <v>5</v>
      </c>
      <c r="C7683" s="4" t="s">
        <v>10</v>
      </c>
      <c r="D7683" s="4" t="s">
        <v>13</v>
      </c>
    </row>
    <row r="7684" spans="1:18">
      <c r="A7684" t="n">
        <v>72407</v>
      </c>
      <c r="B7684" s="46" t="n">
        <v>89</v>
      </c>
      <c r="C7684" s="7" t="n">
        <v>65533</v>
      </c>
      <c r="D7684" s="7" t="n">
        <v>1</v>
      </c>
    </row>
    <row r="7685" spans="1:18">
      <c r="A7685" t="s">
        <v>4</v>
      </c>
      <c r="B7685" s="4" t="s">
        <v>5</v>
      </c>
      <c r="C7685" s="4" t="s">
        <v>26</v>
      </c>
    </row>
    <row r="7686" spans="1:18">
      <c r="A7686" t="n">
        <v>72411</v>
      </c>
      <c r="B7686" s="16" t="n">
        <v>3</v>
      </c>
      <c r="C7686" s="14" t="n">
        <f t="normal" ca="1">A7718</f>
        <v>0</v>
      </c>
    </row>
    <row r="7687" spans="1:18">
      <c r="A7687" t="s">
        <v>4</v>
      </c>
      <c r="B7687" s="4" t="s">
        <v>5</v>
      </c>
      <c r="C7687" s="4" t="s">
        <v>13</v>
      </c>
      <c r="D7687" s="26" t="s">
        <v>67</v>
      </c>
      <c r="E7687" s="4" t="s">
        <v>5</v>
      </c>
      <c r="F7687" s="4" t="s">
        <v>13</v>
      </c>
      <c r="G7687" s="4" t="s">
        <v>10</v>
      </c>
      <c r="H7687" s="26" t="s">
        <v>68</v>
      </c>
      <c r="I7687" s="4" t="s">
        <v>13</v>
      </c>
      <c r="J7687" s="4" t="s">
        <v>26</v>
      </c>
    </row>
    <row r="7688" spans="1:18">
      <c r="A7688" t="n">
        <v>72416</v>
      </c>
      <c r="B7688" s="13" t="n">
        <v>5</v>
      </c>
      <c r="C7688" s="7" t="n">
        <v>28</v>
      </c>
      <c r="D7688" s="26" t="s">
        <v>3</v>
      </c>
      <c r="E7688" s="32" t="n">
        <v>64</v>
      </c>
      <c r="F7688" s="7" t="n">
        <v>5</v>
      </c>
      <c r="G7688" s="7" t="n">
        <v>15</v>
      </c>
      <c r="H7688" s="26" t="s">
        <v>3</v>
      </c>
      <c r="I7688" s="7" t="n">
        <v>1</v>
      </c>
      <c r="J7688" s="14" t="n">
        <f t="normal" ca="1">A7718</f>
        <v>0</v>
      </c>
    </row>
    <row r="7689" spans="1:18">
      <c r="A7689" t="s">
        <v>4</v>
      </c>
      <c r="B7689" s="4" t="s">
        <v>5</v>
      </c>
      <c r="C7689" s="4" t="s">
        <v>10</v>
      </c>
      <c r="D7689" s="4" t="s">
        <v>10</v>
      </c>
      <c r="E7689" s="4" t="s">
        <v>10</v>
      </c>
    </row>
    <row r="7690" spans="1:18">
      <c r="A7690" t="n">
        <v>72427</v>
      </c>
      <c r="B7690" s="66" t="n">
        <v>61</v>
      </c>
      <c r="C7690" s="7" t="n">
        <v>1620</v>
      </c>
      <c r="D7690" s="7" t="n">
        <v>15</v>
      </c>
      <c r="E7690" s="7" t="n">
        <v>1000</v>
      </c>
    </row>
    <row r="7691" spans="1:18">
      <c r="A7691" t="s">
        <v>4</v>
      </c>
      <c r="B7691" s="4" t="s">
        <v>5</v>
      </c>
      <c r="C7691" s="4" t="s">
        <v>10</v>
      </c>
      <c r="D7691" s="4" t="s">
        <v>10</v>
      </c>
      <c r="E7691" s="4" t="s">
        <v>10</v>
      </c>
    </row>
    <row r="7692" spans="1:18">
      <c r="A7692" t="n">
        <v>72434</v>
      </c>
      <c r="B7692" s="66" t="n">
        <v>61</v>
      </c>
      <c r="C7692" s="7" t="n">
        <v>1621</v>
      </c>
      <c r="D7692" s="7" t="n">
        <v>15</v>
      </c>
      <c r="E7692" s="7" t="n">
        <v>1000</v>
      </c>
    </row>
    <row r="7693" spans="1:18">
      <c r="A7693" t="s">
        <v>4</v>
      </c>
      <c r="B7693" s="4" t="s">
        <v>5</v>
      </c>
      <c r="C7693" s="4" t="s">
        <v>10</v>
      </c>
      <c r="D7693" s="4" t="s">
        <v>10</v>
      </c>
      <c r="E7693" s="4" t="s">
        <v>10</v>
      </c>
    </row>
    <row r="7694" spans="1:18">
      <c r="A7694" t="n">
        <v>72441</v>
      </c>
      <c r="B7694" s="66" t="n">
        <v>61</v>
      </c>
      <c r="C7694" s="7" t="n">
        <v>1622</v>
      </c>
      <c r="D7694" s="7" t="n">
        <v>15</v>
      </c>
      <c r="E7694" s="7" t="n">
        <v>1000</v>
      </c>
    </row>
    <row r="7695" spans="1:18">
      <c r="A7695" t="s">
        <v>4</v>
      </c>
      <c r="B7695" s="4" t="s">
        <v>5</v>
      </c>
      <c r="C7695" s="4" t="s">
        <v>10</v>
      </c>
      <c r="D7695" s="4" t="s">
        <v>13</v>
      </c>
      <c r="E7695" s="4" t="s">
        <v>6</v>
      </c>
      <c r="F7695" s="4" t="s">
        <v>27</v>
      </c>
      <c r="G7695" s="4" t="s">
        <v>27</v>
      </c>
      <c r="H7695" s="4" t="s">
        <v>27</v>
      </c>
    </row>
    <row r="7696" spans="1:18">
      <c r="A7696" t="n">
        <v>72448</v>
      </c>
      <c r="B7696" s="64" t="n">
        <v>48</v>
      </c>
      <c r="C7696" s="7" t="n">
        <v>15</v>
      </c>
      <c r="D7696" s="7" t="n">
        <v>0</v>
      </c>
      <c r="E7696" s="7" t="s">
        <v>615</v>
      </c>
      <c r="F7696" s="7" t="n">
        <v>-1</v>
      </c>
      <c r="G7696" s="7" t="n">
        <v>1</v>
      </c>
      <c r="H7696" s="7" t="n">
        <v>0</v>
      </c>
    </row>
    <row r="7697" spans="1:10">
      <c r="A7697" t="s">
        <v>4</v>
      </c>
      <c r="B7697" s="4" t="s">
        <v>5</v>
      </c>
      <c r="C7697" s="4" t="s">
        <v>13</v>
      </c>
      <c r="D7697" s="4" t="s">
        <v>10</v>
      </c>
      <c r="E7697" s="4" t="s">
        <v>6</v>
      </c>
    </row>
    <row r="7698" spans="1:10">
      <c r="A7698" t="n">
        <v>72476</v>
      </c>
      <c r="B7698" s="42" t="n">
        <v>51</v>
      </c>
      <c r="C7698" s="7" t="n">
        <v>4</v>
      </c>
      <c r="D7698" s="7" t="n">
        <v>15</v>
      </c>
      <c r="E7698" s="7" t="s">
        <v>106</v>
      </c>
    </row>
    <row r="7699" spans="1:10">
      <c r="A7699" t="s">
        <v>4</v>
      </c>
      <c r="B7699" s="4" t="s">
        <v>5</v>
      </c>
      <c r="C7699" s="4" t="s">
        <v>10</v>
      </c>
    </row>
    <row r="7700" spans="1:10">
      <c r="A7700" t="n">
        <v>72489</v>
      </c>
      <c r="B7700" s="43" t="n">
        <v>16</v>
      </c>
      <c r="C7700" s="7" t="n">
        <v>0</v>
      </c>
    </row>
    <row r="7701" spans="1:10">
      <c r="A7701" t="s">
        <v>4</v>
      </c>
      <c r="B7701" s="4" t="s">
        <v>5</v>
      </c>
      <c r="C7701" s="4" t="s">
        <v>10</v>
      </c>
      <c r="D7701" s="4" t="s">
        <v>13</v>
      </c>
      <c r="E7701" s="4" t="s">
        <v>9</v>
      </c>
      <c r="F7701" s="4" t="s">
        <v>104</v>
      </c>
      <c r="G7701" s="4" t="s">
        <v>13</v>
      </c>
      <c r="H7701" s="4" t="s">
        <v>13</v>
      </c>
      <c r="I7701" s="4" t="s">
        <v>13</v>
      </c>
      <c r="J7701" s="4" t="s">
        <v>9</v>
      </c>
      <c r="K7701" s="4" t="s">
        <v>104</v>
      </c>
      <c r="L7701" s="4" t="s">
        <v>13</v>
      </c>
      <c r="M7701" s="4" t="s">
        <v>13</v>
      </c>
      <c r="N7701" s="4" t="s">
        <v>13</v>
      </c>
      <c r="O7701" s="4" t="s">
        <v>9</v>
      </c>
      <c r="P7701" s="4" t="s">
        <v>104</v>
      </c>
      <c r="Q7701" s="4" t="s">
        <v>13</v>
      </c>
      <c r="R7701" s="4" t="s">
        <v>13</v>
      </c>
    </row>
    <row r="7702" spans="1:10">
      <c r="A7702" t="n">
        <v>72492</v>
      </c>
      <c r="B7702" s="44" t="n">
        <v>26</v>
      </c>
      <c r="C7702" s="7" t="n">
        <v>15</v>
      </c>
      <c r="D7702" s="7" t="n">
        <v>17</v>
      </c>
      <c r="E7702" s="7" t="n">
        <v>61364</v>
      </c>
      <c r="F7702" s="7" t="s">
        <v>635</v>
      </c>
      <c r="G7702" s="7" t="n">
        <v>2</v>
      </c>
      <c r="H7702" s="7" t="n">
        <v>3</v>
      </c>
      <c r="I7702" s="7" t="n">
        <v>17</v>
      </c>
      <c r="J7702" s="7" t="n">
        <v>61365</v>
      </c>
      <c r="K7702" s="7" t="s">
        <v>636</v>
      </c>
      <c r="L7702" s="7" t="n">
        <v>2</v>
      </c>
      <c r="M7702" s="7" t="n">
        <v>3</v>
      </c>
      <c r="N7702" s="7" t="n">
        <v>17</v>
      </c>
      <c r="O7702" s="7" t="n">
        <v>61366</v>
      </c>
      <c r="P7702" s="7" t="s">
        <v>637</v>
      </c>
      <c r="Q7702" s="7" t="n">
        <v>2</v>
      </c>
      <c r="R7702" s="7" t="n">
        <v>0</v>
      </c>
    </row>
    <row r="7703" spans="1:10">
      <c r="A7703" t="s">
        <v>4</v>
      </c>
      <c r="B7703" s="4" t="s">
        <v>5</v>
      </c>
    </row>
    <row r="7704" spans="1:10">
      <c r="A7704" t="n">
        <v>72757</v>
      </c>
      <c r="B7704" s="38" t="n">
        <v>28</v>
      </c>
    </row>
    <row r="7705" spans="1:10">
      <c r="A7705" t="s">
        <v>4</v>
      </c>
      <c r="B7705" s="4" t="s">
        <v>5</v>
      </c>
      <c r="C7705" s="4" t="s">
        <v>10</v>
      </c>
      <c r="D7705" s="4" t="s">
        <v>13</v>
      </c>
    </row>
    <row r="7706" spans="1:10">
      <c r="A7706" t="n">
        <v>72758</v>
      </c>
      <c r="B7706" s="46" t="n">
        <v>89</v>
      </c>
      <c r="C7706" s="7" t="n">
        <v>65533</v>
      </c>
      <c r="D7706" s="7" t="n">
        <v>1</v>
      </c>
    </row>
    <row r="7707" spans="1:10">
      <c r="A7707" t="s">
        <v>4</v>
      </c>
      <c r="B7707" s="4" t="s">
        <v>5</v>
      </c>
      <c r="C7707" s="4" t="s">
        <v>13</v>
      </c>
      <c r="D7707" s="4" t="s">
        <v>10</v>
      </c>
      <c r="E7707" s="4" t="s">
        <v>6</v>
      </c>
    </row>
    <row r="7708" spans="1:10">
      <c r="A7708" t="n">
        <v>72762</v>
      </c>
      <c r="B7708" s="42" t="n">
        <v>51</v>
      </c>
      <c r="C7708" s="7" t="n">
        <v>4</v>
      </c>
      <c r="D7708" s="7" t="n">
        <v>1622</v>
      </c>
      <c r="E7708" s="7" t="s">
        <v>638</v>
      </c>
    </row>
    <row r="7709" spans="1:10">
      <c r="A7709" t="s">
        <v>4</v>
      </c>
      <c r="B7709" s="4" t="s">
        <v>5</v>
      </c>
      <c r="C7709" s="4" t="s">
        <v>10</v>
      </c>
    </row>
    <row r="7710" spans="1:10">
      <c r="A7710" t="n">
        <v>72775</v>
      </c>
      <c r="B7710" s="43" t="n">
        <v>16</v>
      </c>
      <c r="C7710" s="7" t="n">
        <v>0</v>
      </c>
    </row>
    <row r="7711" spans="1:10">
      <c r="A7711" t="s">
        <v>4</v>
      </c>
      <c r="B7711" s="4" t="s">
        <v>5</v>
      </c>
      <c r="C7711" s="4" t="s">
        <v>10</v>
      </c>
      <c r="D7711" s="4" t="s">
        <v>13</v>
      </c>
      <c r="E7711" s="4" t="s">
        <v>9</v>
      </c>
      <c r="F7711" s="4" t="s">
        <v>104</v>
      </c>
      <c r="G7711" s="4" t="s">
        <v>13</v>
      </c>
      <c r="H7711" s="4" t="s">
        <v>13</v>
      </c>
    </row>
    <row r="7712" spans="1:10">
      <c r="A7712" t="n">
        <v>72778</v>
      </c>
      <c r="B7712" s="44" t="n">
        <v>26</v>
      </c>
      <c r="C7712" s="7" t="n">
        <v>1622</v>
      </c>
      <c r="D7712" s="7" t="n">
        <v>17</v>
      </c>
      <c r="E7712" s="7" t="n">
        <v>61367</v>
      </c>
      <c r="F7712" s="7" t="s">
        <v>639</v>
      </c>
      <c r="G7712" s="7" t="n">
        <v>2</v>
      </c>
      <c r="H7712" s="7" t="n">
        <v>0</v>
      </c>
    </row>
    <row r="7713" spans="1:18">
      <c r="A7713" t="s">
        <v>4</v>
      </c>
      <c r="B7713" s="4" t="s">
        <v>5</v>
      </c>
    </row>
    <row r="7714" spans="1:18">
      <c r="A7714" t="n">
        <v>72811</v>
      </c>
      <c r="B7714" s="38" t="n">
        <v>28</v>
      </c>
    </row>
    <row r="7715" spans="1:18">
      <c r="A7715" t="s">
        <v>4</v>
      </c>
      <c r="B7715" s="4" t="s">
        <v>5</v>
      </c>
      <c r="C7715" s="4" t="s">
        <v>10</v>
      </c>
      <c r="D7715" s="4" t="s">
        <v>13</v>
      </c>
    </row>
    <row r="7716" spans="1:18">
      <c r="A7716" t="n">
        <v>72812</v>
      </c>
      <c r="B7716" s="46" t="n">
        <v>89</v>
      </c>
      <c r="C7716" s="7" t="n">
        <v>65533</v>
      </c>
      <c r="D7716" s="7" t="n">
        <v>1</v>
      </c>
    </row>
    <row r="7717" spans="1:18">
      <c r="A7717" t="s">
        <v>4</v>
      </c>
      <c r="B7717" s="4" t="s">
        <v>5</v>
      </c>
      <c r="C7717" s="4" t="s">
        <v>13</v>
      </c>
      <c r="D7717" s="4" t="s">
        <v>13</v>
      </c>
      <c r="E7717" s="4" t="s">
        <v>27</v>
      </c>
      <c r="F7717" s="4" t="s">
        <v>27</v>
      </c>
      <c r="G7717" s="4" t="s">
        <v>27</v>
      </c>
      <c r="H7717" s="4" t="s">
        <v>10</v>
      </c>
    </row>
    <row r="7718" spans="1:18">
      <c r="A7718" t="n">
        <v>72816</v>
      </c>
      <c r="B7718" s="34" t="n">
        <v>45</v>
      </c>
      <c r="C7718" s="7" t="n">
        <v>2</v>
      </c>
      <c r="D7718" s="7" t="n">
        <v>3</v>
      </c>
      <c r="E7718" s="7" t="n">
        <v>-330.369995117188</v>
      </c>
      <c r="F7718" s="7" t="n">
        <v>19.0200004577637</v>
      </c>
      <c r="G7718" s="7" t="n">
        <v>407.890014648438</v>
      </c>
      <c r="H7718" s="7" t="n">
        <v>15000</v>
      </c>
    </row>
    <row r="7719" spans="1:18">
      <c r="A7719" t="s">
        <v>4</v>
      </c>
      <c r="B7719" s="4" t="s">
        <v>5</v>
      </c>
      <c r="C7719" s="4" t="s">
        <v>13</v>
      </c>
      <c r="D7719" s="4" t="s">
        <v>13</v>
      </c>
      <c r="E7719" s="4" t="s">
        <v>27</v>
      </c>
      <c r="F7719" s="4" t="s">
        <v>27</v>
      </c>
      <c r="G7719" s="4" t="s">
        <v>27</v>
      </c>
      <c r="H7719" s="4" t="s">
        <v>10</v>
      </c>
      <c r="I7719" s="4" t="s">
        <v>13</v>
      </c>
    </row>
    <row r="7720" spans="1:18">
      <c r="A7720" t="n">
        <v>72833</v>
      </c>
      <c r="B7720" s="34" t="n">
        <v>45</v>
      </c>
      <c r="C7720" s="7" t="n">
        <v>4</v>
      </c>
      <c r="D7720" s="7" t="n">
        <v>3</v>
      </c>
      <c r="E7720" s="7" t="n">
        <v>7.26999998092651</v>
      </c>
      <c r="F7720" s="7" t="n">
        <v>312.790008544922</v>
      </c>
      <c r="G7720" s="7" t="n">
        <v>0</v>
      </c>
      <c r="H7720" s="7" t="n">
        <v>15000</v>
      </c>
      <c r="I7720" s="7" t="n">
        <v>0</v>
      </c>
    </row>
    <row r="7721" spans="1:18">
      <c r="A7721" t="s">
        <v>4</v>
      </c>
      <c r="B7721" s="4" t="s">
        <v>5</v>
      </c>
      <c r="C7721" s="4" t="s">
        <v>13</v>
      </c>
      <c r="D7721" s="4" t="s">
        <v>13</v>
      </c>
      <c r="E7721" s="4" t="s">
        <v>27</v>
      </c>
      <c r="F7721" s="4" t="s">
        <v>10</v>
      </c>
    </row>
    <row r="7722" spans="1:18">
      <c r="A7722" t="n">
        <v>72851</v>
      </c>
      <c r="B7722" s="34" t="n">
        <v>45</v>
      </c>
      <c r="C7722" s="7" t="n">
        <v>5</v>
      </c>
      <c r="D7722" s="7" t="n">
        <v>3</v>
      </c>
      <c r="E7722" s="7" t="n">
        <v>5.09999990463257</v>
      </c>
      <c r="F7722" s="7" t="n">
        <v>15000</v>
      </c>
    </row>
    <row r="7723" spans="1:18">
      <c r="A7723" t="s">
        <v>4</v>
      </c>
      <c r="B7723" s="4" t="s">
        <v>5</v>
      </c>
      <c r="C7723" s="4" t="s">
        <v>13</v>
      </c>
      <c r="D7723" s="4" t="s">
        <v>13</v>
      </c>
      <c r="E7723" s="4" t="s">
        <v>27</v>
      </c>
      <c r="F7723" s="4" t="s">
        <v>10</v>
      </c>
    </row>
    <row r="7724" spans="1:18">
      <c r="A7724" t="n">
        <v>72860</v>
      </c>
      <c r="B7724" s="34" t="n">
        <v>45</v>
      </c>
      <c r="C7724" s="7" t="n">
        <v>11</v>
      </c>
      <c r="D7724" s="7" t="n">
        <v>3</v>
      </c>
      <c r="E7724" s="7" t="n">
        <v>26.3999996185303</v>
      </c>
      <c r="F7724" s="7" t="n">
        <v>15000</v>
      </c>
    </row>
    <row r="7725" spans="1:18">
      <c r="A7725" t="s">
        <v>4</v>
      </c>
      <c r="B7725" s="4" t="s">
        <v>5</v>
      </c>
      <c r="C7725" s="4" t="s">
        <v>10</v>
      </c>
      <c r="D7725" s="4" t="s">
        <v>10</v>
      </c>
      <c r="E7725" s="4" t="s">
        <v>10</v>
      </c>
    </row>
    <row r="7726" spans="1:18">
      <c r="A7726" t="n">
        <v>72869</v>
      </c>
      <c r="B7726" s="66" t="n">
        <v>61</v>
      </c>
      <c r="C7726" s="7" t="n">
        <v>1620</v>
      </c>
      <c r="D7726" s="7" t="n">
        <v>0</v>
      </c>
      <c r="E7726" s="7" t="n">
        <v>1000</v>
      </c>
    </row>
    <row r="7727" spans="1:18">
      <c r="A7727" t="s">
        <v>4</v>
      </c>
      <c r="B7727" s="4" t="s">
        <v>5</v>
      </c>
      <c r="C7727" s="4" t="s">
        <v>10</v>
      </c>
      <c r="D7727" s="4" t="s">
        <v>10</v>
      </c>
      <c r="E7727" s="4" t="s">
        <v>10</v>
      </c>
    </row>
    <row r="7728" spans="1:18">
      <c r="A7728" t="n">
        <v>72876</v>
      </c>
      <c r="B7728" s="66" t="n">
        <v>61</v>
      </c>
      <c r="C7728" s="7" t="n">
        <v>1621</v>
      </c>
      <c r="D7728" s="7" t="n">
        <v>0</v>
      </c>
      <c r="E7728" s="7" t="n">
        <v>1000</v>
      </c>
    </row>
    <row r="7729" spans="1:9">
      <c r="A7729" t="s">
        <v>4</v>
      </c>
      <c r="B7729" s="4" t="s">
        <v>5</v>
      </c>
      <c r="C7729" s="4" t="s">
        <v>10</v>
      </c>
      <c r="D7729" s="4" t="s">
        <v>10</v>
      </c>
      <c r="E7729" s="4" t="s">
        <v>10</v>
      </c>
    </row>
    <row r="7730" spans="1:9">
      <c r="A7730" t="n">
        <v>72883</v>
      </c>
      <c r="B7730" s="66" t="n">
        <v>61</v>
      </c>
      <c r="C7730" s="7" t="n">
        <v>1622</v>
      </c>
      <c r="D7730" s="7" t="n">
        <v>0</v>
      </c>
      <c r="E7730" s="7" t="n">
        <v>1000</v>
      </c>
    </row>
    <row r="7731" spans="1:9">
      <c r="A7731" t="s">
        <v>4</v>
      </c>
      <c r="B7731" s="4" t="s">
        <v>5</v>
      </c>
      <c r="C7731" s="4" t="s">
        <v>10</v>
      </c>
      <c r="D7731" s="4" t="s">
        <v>13</v>
      </c>
      <c r="E7731" s="4" t="s">
        <v>6</v>
      </c>
      <c r="F7731" s="4" t="s">
        <v>27</v>
      </c>
      <c r="G7731" s="4" t="s">
        <v>27</v>
      </c>
      <c r="H7731" s="4" t="s">
        <v>27</v>
      </c>
    </row>
    <row r="7732" spans="1:9">
      <c r="A7732" t="n">
        <v>72890</v>
      </c>
      <c r="B7732" s="64" t="n">
        <v>48</v>
      </c>
      <c r="C7732" s="7" t="n">
        <v>0</v>
      </c>
      <c r="D7732" s="7" t="n">
        <v>0</v>
      </c>
      <c r="E7732" s="7" t="s">
        <v>614</v>
      </c>
      <c r="F7732" s="7" t="n">
        <v>-1</v>
      </c>
      <c r="G7732" s="7" t="n">
        <v>1</v>
      </c>
      <c r="H7732" s="7" t="n">
        <v>0</v>
      </c>
    </row>
    <row r="7733" spans="1:9">
      <c r="A7733" t="s">
        <v>4</v>
      </c>
      <c r="B7733" s="4" t="s">
        <v>5</v>
      </c>
      <c r="C7733" s="4" t="s">
        <v>13</v>
      </c>
      <c r="D7733" s="4" t="s">
        <v>10</v>
      </c>
      <c r="E7733" s="4" t="s">
        <v>6</v>
      </c>
    </row>
    <row r="7734" spans="1:9">
      <c r="A7734" t="n">
        <v>72918</v>
      </c>
      <c r="B7734" s="42" t="n">
        <v>51</v>
      </c>
      <c r="C7734" s="7" t="n">
        <v>4</v>
      </c>
      <c r="D7734" s="7" t="n">
        <v>0</v>
      </c>
      <c r="E7734" s="7" t="s">
        <v>336</v>
      </c>
    </row>
    <row r="7735" spans="1:9">
      <c r="A7735" t="s">
        <v>4</v>
      </c>
      <c r="B7735" s="4" t="s">
        <v>5</v>
      </c>
      <c r="C7735" s="4" t="s">
        <v>10</v>
      </c>
    </row>
    <row r="7736" spans="1:9">
      <c r="A7736" t="n">
        <v>72932</v>
      </c>
      <c r="B7736" s="43" t="n">
        <v>16</v>
      </c>
      <c r="C7736" s="7" t="n">
        <v>0</v>
      </c>
    </row>
    <row r="7737" spans="1:9">
      <c r="A7737" t="s">
        <v>4</v>
      </c>
      <c r="B7737" s="4" t="s">
        <v>5</v>
      </c>
      <c r="C7737" s="4" t="s">
        <v>10</v>
      </c>
      <c r="D7737" s="4" t="s">
        <v>13</v>
      </c>
      <c r="E7737" s="4" t="s">
        <v>9</v>
      </c>
      <c r="F7737" s="4" t="s">
        <v>104</v>
      </c>
      <c r="G7737" s="4" t="s">
        <v>13</v>
      </c>
      <c r="H7737" s="4" t="s">
        <v>13</v>
      </c>
      <c r="I7737" s="4" t="s">
        <v>13</v>
      </c>
      <c r="J7737" s="4" t="s">
        <v>9</v>
      </c>
      <c r="K7737" s="4" t="s">
        <v>104</v>
      </c>
      <c r="L7737" s="4" t="s">
        <v>13</v>
      </c>
      <c r="M7737" s="4" t="s">
        <v>13</v>
      </c>
    </row>
    <row r="7738" spans="1:9">
      <c r="A7738" t="n">
        <v>72935</v>
      </c>
      <c r="B7738" s="44" t="n">
        <v>26</v>
      </c>
      <c r="C7738" s="7" t="n">
        <v>0</v>
      </c>
      <c r="D7738" s="7" t="n">
        <v>17</v>
      </c>
      <c r="E7738" s="7" t="n">
        <v>61368</v>
      </c>
      <c r="F7738" s="7" t="s">
        <v>640</v>
      </c>
      <c r="G7738" s="7" t="n">
        <v>2</v>
      </c>
      <c r="H7738" s="7" t="n">
        <v>3</v>
      </c>
      <c r="I7738" s="7" t="n">
        <v>17</v>
      </c>
      <c r="J7738" s="7" t="n">
        <v>61369</v>
      </c>
      <c r="K7738" s="7" t="s">
        <v>641</v>
      </c>
      <c r="L7738" s="7" t="n">
        <v>2</v>
      </c>
      <c r="M7738" s="7" t="n">
        <v>0</v>
      </c>
    </row>
    <row r="7739" spans="1:9">
      <c r="A7739" t="s">
        <v>4</v>
      </c>
      <c r="B7739" s="4" t="s">
        <v>5</v>
      </c>
    </row>
    <row r="7740" spans="1:9">
      <c r="A7740" t="n">
        <v>73054</v>
      </c>
      <c r="B7740" s="38" t="n">
        <v>28</v>
      </c>
    </row>
    <row r="7741" spans="1:9">
      <c r="A7741" t="s">
        <v>4</v>
      </c>
      <c r="B7741" s="4" t="s">
        <v>5</v>
      </c>
      <c r="C7741" s="4" t="s">
        <v>10</v>
      </c>
      <c r="D7741" s="4" t="s">
        <v>13</v>
      </c>
    </row>
    <row r="7742" spans="1:9">
      <c r="A7742" t="n">
        <v>73055</v>
      </c>
      <c r="B7742" s="46" t="n">
        <v>89</v>
      </c>
      <c r="C7742" s="7" t="n">
        <v>65533</v>
      </c>
      <c r="D7742" s="7" t="n">
        <v>1</v>
      </c>
    </row>
    <row r="7743" spans="1:9">
      <c r="A7743" t="s">
        <v>4</v>
      </c>
      <c r="B7743" s="4" t="s">
        <v>5</v>
      </c>
      <c r="C7743" s="4" t="s">
        <v>13</v>
      </c>
      <c r="D7743" s="4" t="s">
        <v>10</v>
      </c>
      <c r="E7743" s="4" t="s">
        <v>6</v>
      </c>
    </row>
    <row r="7744" spans="1:9">
      <c r="A7744" t="n">
        <v>73059</v>
      </c>
      <c r="B7744" s="42" t="n">
        <v>51</v>
      </c>
      <c r="C7744" s="7" t="n">
        <v>4</v>
      </c>
      <c r="D7744" s="7" t="n">
        <v>1620</v>
      </c>
      <c r="E7744" s="7" t="s">
        <v>458</v>
      </c>
    </row>
    <row r="7745" spans="1:13">
      <c r="A7745" t="s">
        <v>4</v>
      </c>
      <c r="B7745" s="4" t="s">
        <v>5</v>
      </c>
      <c r="C7745" s="4" t="s">
        <v>10</v>
      </c>
    </row>
    <row r="7746" spans="1:13">
      <c r="A7746" t="n">
        <v>73072</v>
      </c>
      <c r="B7746" s="43" t="n">
        <v>16</v>
      </c>
      <c r="C7746" s="7" t="n">
        <v>0</v>
      </c>
    </row>
    <row r="7747" spans="1:13">
      <c r="A7747" t="s">
        <v>4</v>
      </c>
      <c r="B7747" s="4" t="s">
        <v>5</v>
      </c>
      <c r="C7747" s="4" t="s">
        <v>10</v>
      </c>
      <c r="D7747" s="4" t="s">
        <v>13</v>
      </c>
      <c r="E7747" s="4" t="s">
        <v>9</v>
      </c>
      <c r="F7747" s="4" t="s">
        <v>104</v>
      </c>
      <c r="G7747" s="4" t="s">
        <v>13</v>
      </c>
      <c r="H7747" s="4" t="s">
        <v>13</v>
      </c>
    </row>
    <row r="7748" spans="1:13">
      <c r="A7748" t="n">
        <v>73075</v>
      </c>
      <c r="B7748" s="44" t="n">
        <v>26</v>
      </c>
      <c r="C7748" s="7" t="n">
        <v>1620</v>
      </c>
      <c r="D7748" s="7" t="n">
        <v>17</v>
      </c>
      <c r="E7748" s="7" t="n">
        <v>61370</v>
      </c>
      <c r="F7748" s="7" t="s">
        <v>642</v>
      </c>
      <c r="G7748" s="7" t="n">
        <v>2</v>
      </c>
      <c r="H7748" s="7" t="n">
        <v>0</v>
      </c>
    </row>
    <row r="7749" spans="1:13">
      <c r="A7749" t="s">
        <v>4</v>
      </c>
      <c r="B7749" s="4" t="s">
        <v>5</v>
      </c>
    </row>
    <row r="7750" spans="1:13">
      <c r="A7750" t="n">
        <v>73100</v>
      </c>
      <c r="B7750" s="38" t="n">
        <v>28</v>
      </c>
    </row>
    <row r="7751" spans="1:13">
      <c r="A7751" t="s">
        <v>4</v>
      </c>
      <c r="B7751" s="4" t="s">
        <v>5</v>
      </c>
      <c r="C7751" s="4" t="s">
        <v>13</v>
      </c>
      <c r="D7751" s="4" t="s">
        <v>10</v>
      </c>
      <c r="E7751" s="4" t="s">
        <v>6</v>
      </c>
    </row>
    <row r="7752" spans="1:13">
      <c r="A7752" t="n">
        <v>73101</v>
      </c>
      <c r="B7752" s="42" t="n">
        <v>51</v>
      </c>
      <c r="C7752" s="7" t="n">
        <v>4</v>
      </c>
      <c r="D7752" s="7" t="n">
        <v>1621</v>
      </c>
      <c r="E7752" s="7" t="s">
        <v>458</v>
      </c>
    </row>
    <row r="7753" spans="1:13">
      <c r="A7753" t="s">
        <v>4</v>
      </c>
      <c r="B7753" s="4" t="s">
        <v>5</v>
      </c>
      <c r="C7753" s="4" t="s">
        <v>10</v>
      </c>
    </row>
    <row r="7754" spans="1:13">
      <c r="A7754" t="n">
        <v>73114</v>
      </c>
      <c r="B7754" s="43" t="n">
        <v>16</v>
      </c>
      <c r="C7754" s="7" t="n">
        <v>0</v>
      </c>
    </row>
    <row r="7755" spans="1:13">
      <c r="A7755" t="s">
        <v>4</v>
      </c>
      <c r="B7755" s="4" t="s">
        <v>5</v>
      </c>
      <c r="C7755" s="4" t="s">
        <v>10</v>
      </c>
      <c r="D7755" s="4" t="s">
        <v>13</v>
      </c>
      <c r="E7755" s="4" t="s">
        <v>9</v>
      </c>
      <c r="F7755" s="4" t="s">
        <v>104</v>
      </c>
      <c r="G7755" s="4" t="s">
        <v>13</v>
      </c>
      <c r="H7755" s="4" t="s">
        <v>13</v>
      </c>
      <c r="I7755" s="4" t="s">
        <v>13</v>
      </c>
      <c r="J7755" s="4" t="s">
        <v>9</v>
      </c>
      <c r="K7755" s="4" t="s">
        <v>104</v>
      </c>
      <c r="L7755" s="4" t="s">
        <v>13</v>
      </c>
      <c r="M7755" s="4" t="s">
        <v>13</v>
      </c>
    </row>
    <row r="7756" spans="1:13">
      <c r="A7756" t="n">
        <v>73117</v>
      </c>
      <c r="B7756" s="44" t="n">
        <v>26</v>
      </c>
      <c r="C7756" s="7" t="n">
        <v>1621</v>
      </c>
      <c r="D7756" s="7" t="n">
        <v>17</v>
      </c>
      <c r="E7756" s="7" t="n">
        <v>61371</v>
      </c>
      <c r="F7756" s="7" t="s">
        <v>643</v>
      </c>
      <c r="G7756" s="7" t="n">
        <v>2</v>
      </c>
      <c r="H7756" s="7" t="n">
        <v>3</v>
      </c>
      <c r="I7756" s="7" t="n">
        <v>17</v>
      </c>
      <c r="J7756" s="7" t="n">
        <v>61372</v>
      </c>
      <c r="K7756" s="7" t="s">
        <v>644</v>
      </c>
      <c r="L7756" s="7" t="n">
        <v>2</v>
      </c>
      <c r="M7756" s="7" t="n">
        <v>0</v>
      </c>
    </row>
    <row r="7757" spans="1:13">
      <c r="A7757" t="s">
        <v>4</v>
      </c>
      <c r="B7757" s="4" t="s">
        <v>5</v>
      </c>
    </row>
    <row r="7758" spans="1:13">
      <c r="A7758" t="n">
        <v>73294</v>
      </c>
      <c r="B7758" s="38" t="n">
        <v>28</v>
      </c>
    </row>
    <row r="7759" spans="1:13">
      <c r="A7759" t="s">
        <v>4</v>
      </c>
      <c r="B7759" s="4" t="s">
        <v>5</v>
      </c>
      <c r="C7759" s="4" t="s">
        <v>10</v>
      </c>
      <c r="D7759" s="4" t="s">
        <v>13</v>
      </c>
    </row>
    <row r="7760" spans="1:13">
      <c r="A7760" t="n">
        <v>73295</v>
      </c>
      <c r="B7760" s="46" t="n">
        <v>89</v>
      </c>
      <c r="C7760" s="7" t="n">
        <v>65533</v>
      </c>
      <c r="D7760" s="7" t="n">
        <v>1</v>
      </c>
    </row>
    <row r="7761" spans="1:13">
      <c r="A7761" t="s">
        <v>4</v>
      </c>
      <c r="B7761" s="4" t="s">
        <v>5</v>
      </c>
      <c r="C7761" s="4" t="s">
        <v>13</v>
      </c>
      <c r="D7761" s="4" t="s">
        <v>27</v>
      </c>
      <c r="E7761" s="4" t="s">
        <v>10</v>
      </c>
      <c r="F7761" s="4" t="s">
        <v>13</v>
      </c>
    </row>
    <row r="7762" spans="1:13">
      <c r="A7762" t="n">
        <v>73299</v>
      </c>
      <c r="B7762" s="19" t="n">
        <v>49</v>
      </c>
      <c r="C7762" s="7" t="n">
        <v>3</v>
      </c>
      <c r="D7762" s="7" t="n">
        <v>0.699999988079071</v>
      </c>
      <c r="E7762" s="7" t="n">
        <v>500</v>
      </c>
      <c r="F7762" s="7" t="n">
        <v>0</v>
      </c>
    </row>
    <row r="7763" spans="1:13">
      <c r="A7763" t="s">
        <v>4</v>
      </c>
      <c r="B7763" s="4" t="s">
        <v>5</v>
      </c>
      <c r="C7763" s="4" t="s">
        <v>13</v>
      </c>
      <c r="D7763" s="4" t="s">
        <v>10</v>
      </c>
      <c r="E7763" s="4" t="s">
        <v>10</v>
      </c>
      <c r="F7763" s="4" t="s">
        <v>13</v>
      </c>
    </row>
    <row r="7764" spans="1:13">
      <c r="A7764" t="n">
        <v>73308</v>
      </c>
      <c r="B7764" s="36" t="n">
        <v>25</v>
      </c>
      <c r="C7764" s="7" t="n">
        <v>1</v>
      </c>
      <c r="D7764" s="7" t="n">
        <v>65535</v>
      </c>
      <c r="E7764" s="7" t="n">
        <v>100</v>
      </c>
      <c r="F7764" s="7" t="n">
        <v>5</v>
      </c>
    </row>
    <row r="7765" spans="1:13">
      <c r="A7765" t="s">
        <v>4</v>
      </c>
      <c r="B7765" s="4" t="s">
        <v>5</v>
      </c>
      <c r="C7765" s="4" t="s">
        <v>6</v>
      </c>
      <c r="D7765" s="4" t="s">
        <v>10</v>
      </c>
    </row>
    <row r="7766" spans="1:13">
      <c r="A7766" t="n">
        <v>73315</v>
      </c>
      <c r="B7766" s="77" t="n">
        <v>29</v>
      </c>
      <c r="C7766" s="7" t="s">
        <v>645</v>
      </c>
      <c r="D7766" s="7" t="n">
        <v>65533</v>
      </c>
    </row>
    <row r="7767" spans="1:13">
      <c r="A7767" t="s">
        <v>4</v>
      </c>
      <c r="B7767" s="4" t="s">
        <v>5</v>
      </c>
      <c r="C7767" s="4" t="s">
        <v>13</v>
      </c>
      <c r="D7767" s="4" t="s">
        <v>10</v>
      </c>
      <c r="E7767" s="4" t="s">
        <v>6</v>
      </c>
    </row>
    <row r="7768" spans="1:13">
      <c r="A7768" t="n">
        <v>73334</v>
      </c>
      <c r="B7768" s="42" t="n">
        <v>51</v>
      </c>
      <c r="C7768" s="7" t="n">
        <v>4</v>
      </c>
      <c r="D7768" s="7" t="n">
        <v>7007</v>
      </c>
      <c r="E7768" s="7" t="s">
        <v>106</v>
      </c>
    </row>
    <row r="7769" spans="1:13">
      <c r="A7769" t="s">
        <v>4</v>
      </c>
      <c r="B7769" s="4" t="s">
        <v>5</v>
      </c>
      <c r="C7769" s="4" t="s">
        <v>10</v>
      </c>
    </row>
    <row r="7770" spans="1:13">
      <c r="A7770" t="n">
        <v>73347</v>
      </c>
      <c r="B7770" s="43" t="n">
        <v>16</v>
      </c>
      <c r="C7770" s="7" t="n">
        <v>0</v>
      </c>
    </row>
    <row r="7771" spans="1:13">
      <c r="A7771" t="s">
        <v>4</v>
      </c>
      <c r="B7771" s="4" t="s">
        <v>5</v>
      </c>
      <c r="C7771" s="4" t="s">
        <v>10</v>
      </c>
      <c r="D7771" s="4" t="s">
        <v>13</v>
      </c>
      <c r="E7771" s="4" t="s">
        <v>9</v>
      </c>
      <c r="F7771" s="4" t="s">
        <v>104</v>
      </c>
      <c r="G7771" s="4" t="s">
        <v>13</v>
      </c>
      <c r="H7771" s="4" t="s">
        <v>13</v>
      </c>
    </row>
    <row r="7772" spans="1:13">
      <c r="A7772" t="n">
        <v>73350</v>
      </c>
      <c r="B7772" s="44" t="n">
        <v>26</v>
      </c>
      <c r="C7772" s="7" t="n">
        <v>7007</v>
      </c>
      <c r="D7772" s="7" t="n">
        <v>17</v>
      </c>
      <c r="E7772" s="7" t="n">
        <v>38300</v>
      </c>
      <c r="F7772" s="7" t="s">
        <v>646</v>
      </c>
      <c r="G7772" s="7" t="n">
        <v>2</v>
      </c>
      <c r="H7772" s="7" t="n">
        <v>0</v>
      </c>
    </row>
    <row r="7773" spans="1:13">
      <c r="A7773" t="s">
        <v>4</v>
      </c>
      <c r="B7773" s="4" t="s">
        <v>5</v>
      </c>
    </row>
    <row r="7774" spans="1:13">
      <c r="A7774" t="n">
        <v>73415</v>
      </c>
      <c r="B7774" s="38" t="n">
        <v>28</v>
      </c>
    </row>
    <row r="7775" spans="1:13">
      <c r="A7775" t="s">
        <v>4</v>
      </c>
      <c r="B7775" s="4" t="s">
        <v>5</v>
      </c>
      <c r="C7775" s="4" t="s">
        <v>6</v>
      </c>
      <c r="D7775" s="4" t="s">
        <v>10</v>
      </c>
    </row>
    <row r="7776" spans="1:13">
      <c r="A7776" t="n">
        <v>73416</v>
      </c>
      <c r="B7776" s="77" t="n">
        <v>29</v>
      </c>
      <c r="C7776" s="7" t="s">
        <v>21</v>
      </c>
      <c r="D7776" s="7" t="n">
        <v>65533</v>
      </c>
    </row>
    <row r="7777" spans="1:8">
      <c r="A7777" t="s">
        <v>4</v>
      </c>
      <c r="B7777" s="4" t="s">
        <v>5</v>
      </c>
      <c r="C7777" s="4" t="s">
        <v>10</v>
      </c>
      <c r="D7777" s="4" t="s">
        <v>13</v>
      </c>
    </row>
    <row r="7778" spans="1:8">
      <c r="A7778" t="n">
        <v>73420</v>
      </c>
      <c r="B7778" s="46" t="n">
        <v>89</v>
      </c>
      <c r="C7778" s="7" t="n">
        <v>65533</v>
      </c>
      <c r="D7778" s="7" t="n">
        <v>1</v>
      </c>
    </row>
    <row r="7779" spans="1:8">
      <c r="A7779" t="s">
        <v>4</v>
      </c>
      <c r="B7779" s="4" t="s">
        <v>5</v>
      </c>
      <c r="C7779" s="4" t="s">
        <v>13</v>
      </c>
      <c r="D7779" s="4" t="s">
        <v>10</v>
      </c>
      <c r="E7779" s="4" t="s">
        <v>10</v>
      </c>
      <c r="F7779" s="4" t="s">
        <v>13</v>
      </c>
    </row>
    <row r="7780" spans="1:8">
      <c r="A7780" t="n">
        <v>73424</v>
      </c>
      <c r="B7780" s="36" t="n">
        <v>25</v>
      </c>
      <c r="C7780" s="7" t="n">
        <v>1</v>
      </c>
      <c r="D7780" s="7" t="n">
        <v>65535</v>
      </c>
      <c r="E7780" s="7" t="n">
        <v>65535</v>
      </c>
      <c r="F7780" s="7" t="n">
        <v>0</v>
      </c>
    </row>
    <row r="7781" spans="1:8">
      <c r="A7781" t="s">
        <v>4</v>
      </c>
      <c r="B7781" s="4" t="s">
        <v>5</v>
      </c>
      <c r="C7781" s="4" t="s">
        <v>13</v>
      </c>
      <c r="D7781" s="4" t="s">
        <v>10</v>
      </c>
      <c r="E7781" s="4" t="s">
        <v>27</v>
      </c>
    </row>
    <row r="7782" spans="1:8">
      <c r="A7782" t="n">
        <v>73431</v>
      </c>
      <c r="B7782" s="40" t="n">
        <v>58</v>
      </c>
      <c r="C7782" s="7" t="n">
        <v>101</v>
      </c>
      <c r="D7782" s="7" t="n">
        <v>300</v>
      </c>
      <c r="E7782" s="7" t="n">
        <v>1</v>
      </c>
    </row>
    <row r="7783" spans="1:8">
      <c r="A7783" t="s">
        <v>4</v>
      </c>
      <c r="B7783" s="4" t="s">
        <v>5</v>
      </c>
      <c r="C7783" s="4" t="s">
        <v>13</v>
      </c>
      <c r="D7783" s="4" t="s">
        <v>10</v>
      </c>
    </row>
    <row r="7784" spans="1:8">
      <c r="A7784" t="n">
        <v>73439</v>
      </c>
      <c r="B7784" s="40" t="n">
        <v>58</v>
      </c>
      <c r="C7784" s="7" t="n">
        <v>254</v>
      </c>
      <c r="D7784" s="7" t="n">
        <v>0</v>
      </c>
    </row>
    <row r="7785" spans="1:8">
      <c r="A7785" t="s">
        <v>4</v>
      </c>
      <c r="B7785" s="4" t="s">
        <v>5</v>
      </c>
      <c r="C7785" s="4" t="s">
        <v>13</v>
      </c>
      <c r="D7785" s="4" t="s">
        <v>13</v>
      </c>
      <c r="E7785" s="4" t="s">
        <v>27</v>
      </c>
      <c r="F7785" s="4" t="s">
        <v>27</v>
      </c>
      <c r="G7785" s="4" t="s">
        <v>27</v>
      </c>
      <c r="H7785" s="4" t="s">
        <v>10</v>
      </c>
    </row>
    <row r="7786" spans="1:8">
      <c r="A7786" t="n">
        <v>73443</v>
      </c>
      <c r="B7786" s="34" t="n">
        <v>45</v>
      </c>
      <c r="C7786" s="7" t="n">
        <v>2</v>
      </c>
      <c r="D7786" s="7" t="n">
        <v>3</v>
      </c>
      <c r="E7786" s="7" t="n">
        <v>-330.970001220703</v>
      </c>
      <c r="F7786" s="7" t="n">
        <v>19.1200008392334</v>
      </c>
      <c r="G7786" s="7" t="n">
        <v>407.380004882813</v>
      </c>
      <c r="H7786" s="7" t="n">
        <v>0</v>
      </c>
    </row>
    <row r="7787" spans="1:8">
      <c r="A7787" t="s">
        <v>4</v>
      </c>
      <c r="B7787" s="4" t="s">
        <v>5</v>
      </c>
      <c r="C7787" s="4" t="s">
        <v>13</v>
      </c>
      <c r="D7787" s="4" t="s">
        <v>13</v>
      </c>
      <c r="E7787" s="4" t="s">
        <v>27</v>
      </c>
      <c r="F7787" s="4" t="s">
        <v>27</v>
      </c>
      <c r="G7787" s="4" t="s">
        <v>27</v>
      </c>
      <c r="H7787" s="4" t="s">
        <v>10</v>
      </c>
      <c r="I7787" s="4" t="s">
        <v>13</v>
      </c>
    </row>
    <row r="7788" spans="1:8">
      <c r="A7788" t="n">
        <v>73460</v>
      </c>
      <c r="B7788" s="34" t="n">
        <v>45</v>
      </c>
      <c r="C7788" s="7" t="n">
        <v>4</v>
      </c>
      <c r="D7788" s="7" t="n">
        <v>3</v>
      </c>
      <c r="E7788" s="7" t="n">
        <v>359.079986572266</v>
      </c>
      <c r="F7788" s="7" t="n">
        <v>141.550003051758</v>
      </c>
      <c r="G7788" s="7" t="n">
        <v>0</v>
      </c>
      <c r="H7788" s="7" t="n">
        <v>0</v>
      </c>
      <c r="I7788" s="7" t="n">
        <v>0</v>
      </c>
    </row>
    <row r="7789" spans="1:8">
      <c r="A7789" t="s">
        <v>4</v>
      </c>
      <c r="B7789" s="4" t="s">
        <v>5</v>
      </c>
      <c r="C7789" s="4" t="s">
        <v>13</v>
      </c>
      <c r="D7789" s="4" t="s">
        <v>13</v>
      </c>
      <c r="E7789" s="4" t="s">
        <v>27</v>
      </c>
      <c r="F7789" s="4" t="s">
        <v>10</v>
      </c>
    </row>
    <row r="7790" spans="1:8">
      <c r="A7790" t="n">
        <v>73478</v>
      </c>
      <c r="B7790" s="34" t="n">
        <v>45</v>
      </c>
      <c r="C7790" s="7" t="n">
        <v>5</v>
      </c>
      <c r="D7790" s="7" t="n">
        <v>3</v>
      </c>
      <c r="E7790" s="7" t="n">
        <v>5.40000009536743</v>
      </c>
      <c r="F7790" s="7" t="n">
        <v>0</v>
      </c>
    </row>
    <row r="7791" spans="1:8">
      <c r="A7791" t="s">
        <v>4</v>
      </c>
      <c r="B7791" s="4" t="s">
        <v>5</v>
      </c>
      <c r="C7791" s="4" t="s">
        <v>13</v>
      </c>
      <c r="D7791" s="4" t="s">
        <v>13</v>
      </c>
      <c r="E7791" s="4" t="s">
        <v>27</v>
      </c>
      <c r="F7791" s="4" t="s">
        <v>10</v>
      </c>
    </row>
    <row r="7792" spans="1:8">
      <c r="A7792" t="n">
        <v>73487</v>
      </c>
      <c r="B7792" s="34" t="n">
        <v>45</v>
      </c>
      <c r="C7792" s="7" t="n">
        <v>11</v>
      </c>
      <c r="D7792" s="7" t="n">
        <v>3</v>
      </c>
      <c r="E7792" s="7" t="n">
        <v>24.7000007629395</v>
      </c>
      <c r="F7792" s="7" t="n">
        <v>0</v>
      </c>
    </row>
    <row r="7793" spans="1:9">
      <c r="A7793" t="s">
        <v>4</v>
      </c>
      <c r="B7793" s="4" t="s">
        <v>5</v>
      </c>
      <c r="C7793" s="4" t="s">
        <v>13</v>
      </c>
      <c r="D7793" s="4" t="s">
        <v>13</v>
      </c>
      <c r="E7793" s="4" t="s">
        <v>27</v>
      </c>
      <c r="F7793" s="4" t="s">
        <v>27</v>
      </c>
      <c r="G7793" s="4" t="s">
        <v>27</v>
      </c>
      <c r="H7793" s="4" t="s">
        <v>10</v>
      </c>
    </row>
    <row r="7794" spans="1:9">
      <c r="A7794" t="n">
        <v>73496</v>
      </c>
      <c r="B7794" s="34" t="n">
        <v>45</v>
      </c>
      <c r="C7794" s="7" t="n">
        <v>2</v>
      </c>
      <c r="D7794" s="7" t="n">
        <v>3</v>
      </c>
      <c r="E7794" s="7" t="n">
        <v>-330.410003662109</v>
      </c>
      <c r="F7794" s="7" t="n">
        <v>18.9599990844727</v>
      </c>
      <c r="G7794" s="7" t="n">
        <v>407.739990234375</v>
      </c>
      <c r="H7794" s="7" t="n">
        <v>6000</v>
      </c>
    </row>
    <row r="7795" spans="1:9">
      <c r="A7795" t="s">
        <v>4</v>
      </c>
      <c r="B7795" s="4" t="s">
        <v>5</v>
      </c>
      <c r="C7795" s="4" t="s">
        <v>13</v>
      </c>
      <c r="D7795" s="4" t="s">
        <v>13</v>
      </c>
      <c r="E7795" s="4" t="s">
        <v>27</v>
      </c>
      <c r="F7795" s="4" t="s">
        <v>27</v>
      </c>
      <c r="G7795" s="4" t="s">
        <v>27</v>
      </c>
      <c r="H7795" s="4" t="s">
        <v>10</v>
      </c>
      <c r="I7795" s="4" t="s">
        <v>13</v>
      </c>
    </row>
    <row r="7796" spans="1:9">
      <c r="A7796" t="n">
        <v>73513</v>
      </c>
      <c r="B7796" s="34" t="n">
        <v>45</v>
      </c>
      <c r="C7796" s="7" t="n">
        <v>4</v>
      </c>
      <c r="D7796" s="7" t="n">
        <v>3</v>
      </c>
      <c r="E7796" s="7" t="n">
        <v>2.48000001907349</v>
      </c>
      <c r="F7796" s="7" t="n">
        <v>155.360000610352</v>
      </c>
      <c r="G7796" s="7" t="n">
        <v>0</v>
      </c>
      <c r="H7796" s="7" t="n">
        <v>6000</v>
      </c>
      <c r="I7796" s="7" t="n">
        <v>1</v>
      </c>
    </row>
    <row r="7797" spans="1:9">
      <c r="A7797" t="s">
        <v>4</v>
      </c>
      <c r="B7797" s="4" t="s">
        <v>5</v>
      </c>
      <c r="C7797" s="4" t="s">
        <v>13</v>
      </c>
      <c r="D7797" s="4" t="s">
        <v>13</v>
      </c>
      <c r="E7797" s="4" t="s">
        <v>27</v>
      </c>
      <c r="F7797" s="4" t="s">
        <v>10</v>
      </c>
    </row>
    <row r="7798" spans="1:9">
      <c r="A7798" t="n">
        <v>73531</v>
      </c>
      <c r="B7798" s="34" t="n">
        <v>45</v>
      </c>
      <c r="C7798" s="7" t="n">
        <v>5</v>
      </c>
      <c r="D7798" s="7" t="n">
        <v>3</v>
      </c>
      <c r="E7798" s="7" t="n">
        <v>5</v>
      </c>
      <c r="F7798" s="7" t="n">
        <v>6000</v>
      </c>
    </row>
    <row r="7799" spans="1:9">
      <c r="A7799" t="s">
        <v>4</v>
      </c>
      <c r="B7799" s="4" t="s">
        <v>5</v>
      </c>
      <c r="C7799" s="4" t="s">
        <v>13</v>
      </c>
      <c r="D7799" s="4" t="s">
        <v>13</v>
      </c>
      <c r="E7799" s="4" t="s">
        <v>27</v>
      </c>
      <c r="F7799" s="4" t="s">
        <v>10</v>
      </c>
    </row>
    <row r="7800" spans="1:9">
      <c r="A7800" t="n">
        <v>73540</v>
      </c>
      <c r="B7800" s="34" t="n">
        <v>45</v>
      </c>
      <c r="C7800" s="7" t="n">
        <v>11</v>
      </c>
      <c r="D7800" s="7" t="n">
        <v>3</v>
      </c>
      <c r="E7800" s="7" t="n">
        <v>24.7000007629395</v>
      </c>
      <c r="F7800" s="7" t="n">
        <v>6000</v>
      </c>
    </row>
    <row r="7801" spans="1:9">
      <c r="A7801" t="s">
        <v>4</v>
      </c>
      <c r="B7801" s="4" t="s">
        <v>5</v>
      </c>
      <c r="C7801" s="4" t="s">
        <v>10</v>
      </c>
      <c r="D7801" s="4" t="s">
        <v>13</v>
      </c>
      <c r="E7801" s="4" t="s">
        <v>6</v>
      </c>
      <c r="F7801" s="4" t="s">
        <v>27</v>
      </c>
      <c r="G7801" s="4" t="s">
        <v>27</v>
      </c>
      <c r="H7801" s="4" t="s">
        <v>27</v>
      </c>
    </row>
    <row r="7802" spans="1:9">
      <c r="A7802" t="n">
        <v>73549</v>
      </c>
      <c r="B7802" s="64" t="n">
        <v>48</v>
      </c>
      <c r="C7802" s="7" t="n">
        <v>1620</v>
      </c>
      <c r="D7802" s="7" t="n">
        <v>0</v>
      </c>
      <c r="E7802" s="7" t="s">
        <v>535</v>
      </c>
      <c r="F7802" s="7" t="n">
        <v>-1</v>
      </c>
      <c r="G7802" s="7" t="n">
        <v>1</v>
      </c>
      <c r="H7802" s="7" t="n">
        <v>0</v>
      </c>
    </row>
    <row r="7803" spans="1:9">
      <c r="A7803" t="s">
        <v>4</v>
      </c>
      <c r="B7803" s="4" t="s">
        <v>5</v>
      </c>
      <c r="C7803" s="4" t="s">
        <v>10</v>
      </c>
      <c r="D7803" s="4" t="s">
        <v>13</v>
      </c>
      <c r="E7803" s="4" t="s">
        <v>6</v>
      </c>
      <c r="F7803" s="4" t="s">
        <v>27</v>
      </c>
      <c r="G7803" s="4" t="s">
        <v>27</v>
      </c>
      <c r="H7803" s="4" t="s">
        <v>27</v>
      </c>
    </row>
    <row r="7804" spans="1:9">
      <c r="A7804" t="n">
        <v>73581</v>
      </c>
      <c r="B7804" s="64" t="n">
        <v>48</v>
      </c>
      <c r="C7804" s="7" t="n">
        <v>1621</v>
      </c>
      <c r="D7804" s="7" t="n">
        <v>0</v>
      </c>
      <c r="E7804" s="7" t="s">
        <v>535</v>
      </c>
      <c r="F7804" s="7" t="n">
        <v>-1</v>
      </c>
      <c r="G7804" s="7" t="n">
        <v>1</v>
      </c>
      <c r="H7804" s="7" t="n">
        <v>0</v>
      </c>
    </row>
    <row r="7805" spans="1:9">
      <c r="A7805" t="s">
        <v>4</v>
      </c>
      <c r="B7805" s="4" t="s">
        <v>5</v>
      </c>
      <c r="C7805" s="4" t="s">
        <v>10</v>
      </c>
      <c r="D7805" s="4" t="s">
        <v>13</v>
      </c>
      <c r="E7805" s="4" t="s">
        <v>6</v>
      </c>
      <c r="F7805" s="4" t="s">
        <v>27</v>
      </c>
      <c r="G7805" s="4" t="s">
        <v>27</v>
      </c>
      <c r="H7805" s="4" t="s">
        <v>27</v>
      </c>
    </row>
    <row r="7806" spans="1:9">
      <c r="A7806" t="n">
        <v>73613</v>
      </c>
      <c r="B7806" s="64" t="n">
        <v>48</v>
      </c>
      <c r="C7806" s="7" t="n">
        <v>1622</v>
      </c>
      <c r="D7806" s="7" t="n">
        <v>0</v>
      </c>
      <c r="E7806" s="7" t="s">
        <v>535</v>
      </c>
      <c r="F7806" s="7" t="n">
        <v>-1</v>
      </c>
      <c r="G7806" s="7" t="n">
        <v>1</v>
      </c>
      <c r="H7806" s="7" t="n">
        <v>0</v>
      </c>
    </row>
    <row r="7807" spans="1:9">
      <c r="A7807" t="s">
        <v>4</v>
      </c>
      <c r="B7807" s="4" t="s">
        <v>5</v>
      </c>
      <c r="C7807" s="4" t="s">
        <v>10</v>
      </c>
      <c r="D7807" s="4" t="s">
        <v>9</v>
      </c>
    </row>
    <row r="7808" spans="1:9">
      <c r="A7808" t="n">
        <v>73645</v>
      </c>
      <c r="B7808" s="76" t="n">
        <v>44</v>
      </c>
      <c r="C7808" s="7" t="n">
        <v>7007</v>
      </c>
      <c r="D7808" s="7" t="n">
        <v>128</v>
      </c>
    </row>
    <row r="7809" spans="1:9">
      <c r="A7809" t="s">
        <v>4</v>
      </c>
      <c r="B7809" s="4" t="s">
        <v>5</v>
      </c>
      <c r="C7809" s="4" t="s">
        <v>10</v>
      </c>
      <c r="D7809" s="4" t="s">
        <v>9</v>
      </c>
    </row>
    <row r="7810" spans="1:9">
      <c r="A7810" t="n">
        <v>73652</v>
      </c>
      <c r="B7810" s="76" t="n">
        <v>44</v>
      </c>
      <c r="C7810" s="7" t="n">
        <v>5300</v>
      </c>
      <c r="D7810" s="7" t="n">
        <v>128</v>
      </c>
    </row>
    <row r="7811" spans="1:9">
      <c r="A7811" t="s">
        <v>4</v>
      </c>
      <c r="B7811" s="4" t="s">
        <v>5</v>
      </c>
      <c r="C7811" s="4" t="s">
        <v>10</v>
      </c>
      <c r="D7811" s="4" t="s">
        <v>27</v>
      </c>
      <c r="E7811" s="4" t="s">
        <v>27</v>
      </c>
      <c r="F7811" s="4" t="s">
        <v>27</v>
      </c>
      <c r="G7811" s="4" t="s">
        <v>27</v>
      </c>
    </row>
    <row r="7812" spans="1:9">
      <c r="A7812" t="n">
        <v>73659</v>
      </c>
      <c r="B7812" s="57" t="n">
        <v>46</v>
      </c>
      <c r="C7812" s="7" t="n">
        <v>7007</v>
      </c>
      <c r="D7812" s="7" t="n">
        <v>-335.549987792969</v>
      </c>
      <c r="E7812" s="7" t="n">
        <v>18.3999996185303</v>
      </c>
      <c r="F7812" s="7" t="n">
        <v>412.779998779297</v>
      </c>
      <c r="G7812" s="7" t="n">
        <v>134.399993896484</v>
      </c>
    </row>
    <row r="7813" spans="1:9">
      <c r="A7813" t="s">
        <v>4</v>
      </c>
      <c r="B7813" s="4" t="s">
        <v>5</v>
      </c>
      <c r="C7813" s="4" t="s">
        <v>10</v>
      </c>
      <c r="D7813" s="4" t="s">
        <v>27</v>
      </c>
      <c r="E7813" s="4" t="s">
        <v>27</v>
      </c>
      <c r="F7813" s="4" t="s">
        <v>27</v>
      </c>
      <c r="G7813" s="4" t="s">
        <v>27</v>
      </c>
    </row>
    <row r="7814" spans="1:9">
      <c r="A7814" t="n">
        <v>73678</v>
      </c>
      <c r="B7814" s="57" t="n">
        <v>46</v>
      </c>
      <c r="C7814" s="7" t="n">
        <v>5300</v>
      </c>
      <c r="D7814" s="7" t="n">
        <v>-335.589996337891</v>
      </c>
      <c r="E7814" s="7" t="n">
        <v>18.5</v>
      </c>
      <c r="F7814" s="7" t="n">
        <v>413.950012207031</v>
      </c>
      <c r="G7814" s="7" t="n">
        <v>140.199996948242</v>
      </c>
    </row>
    <row r="7815" spans="1:9">
      <c r="A7815" t="s">
        <v>4</v>
      </c>
      <c r="B7815" s="4" t="s">
        <v>5</v>
      </c>
      <c r="C7815" s="4" t="s">
        <v>10</v>
      </c>
      <c r="D7815" s="4" t="s">
        <v>27</v>
      </c>
      <c r="E7815" s="4" t="s">
        <v>27</v>
      </c>
      <c r="F7815" s="4" t="s">
        <v>27</v>
      </c>
      <c r="G7815" s="4" t="s">
        <v>27</v>
      </c>
    </row>
    <row r="7816" spans="1:9">
      <c r="A7816" t="n">
        <v>73697</v>
      </c>
      <c r="B7816" s="57" t="n">
        <v>46</v>
      </c>
      <c r="C7816" s="7" t="n">
        <v>1620</v>
      </c>
      <c r="D7816" s="7" t="n">
        <v>-329.970001220703</v>
      </c>
      <c r="E7816" s="7" t="n">
        <v>17.9699993133545</v>
      </c>
      <c r="F7816" s="7" t="n">
        <v>409.429992675781</v>
      </c>
      <c r="G7816" s="7" t="n">
        <v>240.399993896484</v>
      </c>
    </row>
    <row r="7817" spans="1:9">
      <c r="A7817" t="s">
        <v>4</v>
      </c>
      <c r="B7817" s="4" t="s">
        <v>5</v>
      </c>
      <c r="C7817" s="4" t="s">
        <v>10</v>
      </c>
      <c r="D7817" s="4" t="s">
        <v>27</v>
      </c>
      <c r="E7817" s="4" t="s">
        <v>27</v>
      </c>
      <c r="F7817" s="4" t="s">
        <v>27</v>
      </c>
      <c r="G7817" s="4" t="s">
        <v>27</v>
      </c>
    </row>
    <row r="7818" spans="1:9">
      <c r="A7818" t="n">
        <v>73716</v>
      </c>
      <c r="B7818" s="57" t="n">
        <v>46</v>
      </c>
      <c r="C7818" s="7" t="n">
        <v>1621</v>
      </c>
      <c r="D7818" s="7" t="n">
        <v>-332.059997558594</v>
      </c>
      <c r="E7818" s="7" t="n">
        <v>17.8999996185303</v>
      </c>
      <c r="F7818" s="7" t="n">
        <v>407.660003662109</v>
      </c>
      <c r="G7818" s="7" t="n">
        <v>38</v>
      </c>
    </row>
    <row r="7819" spans="1:9">
      <c r="A7819" t="s">
        <v>4</v>
      </c>
      <c r="B7819" s="4" t="s">
        <v>5</v>
      </c>
      <c r="C7819" s="4" t="s">
        <v>10</v>
      </c>
      <c r="D7819" s="4" t="s">
        <v>27</v>
      </c>
      <c r="E7819" s="4" t="s">
        <v>27</v>
      </c>
      <c r="F7819" s="4" t="s">
        <v>13</v>
      </c>
    </row>
    <row r="7820" spans="1:9">
      <c r="A7820" t="n">
        <v>73735</v>
      </c>
      <c r="B7820" s="75" t="n">
        <v>52</v>
      </c>
      <c r="C7820" s="7" t="n">
        <v>1622</v>
      </c>
      <c r="D7820" s="7" t="n">
        <v>264.299987792969</v>
      </c>
      <c r="E7820" s="7" t="n">
        <v>0</v>
      </c>
      <c r="F7820" s="7" t="n">
        <v>0</v>
      </c>
    </row>
    <row r="7821" spans="1:9">
      <c r="A7821" t="s">
        <v>4</v>
      </c>
      <c r="B7821" s="4" t="s">
        <v>5</v>
      </c>
      <c r="C7821" s="4" t="s">
        <v>10</v>
      </c>
      <c r="D7821" s="4" t="s">
        <v>27</v>
      </c>
      <c r="E7821" s="4" t="s">
        <v>27</v>
      </c>
      <c r="F7821" s="4" t="s">
        <v>27</v>
      </c>
      <c r="G7821" s="4" t="s">
        <v>10</v>
      </c>
      <c r="H7821" s="4" t="s">
        <v>10</v>
      </c>
    </row>
    <row r="7822" spans="1:9">
      <c r="A7822" t="n">
        <v>73747</v>
      </c>
      <c r="B7822" s="68" t="n">
        <v>60</v>
      </c>
      <c r="C7822" s="7" t="n">
        <v>1620</v>
      </c>
      <c r="D7822" s="7" t="n">
        <v>0</v>
      </c>
      <c r="E7822" s="7" t="n">
        <v>0</v>
      </c>
      <c r="F7822" s="7" t="n">
        <v>0</v>
      </c>
      <c r="G7822" s="7" t="n">
        <v>0</v>
      </c>
      <c r="H7822" s="7" t="n">
        <v>1</v>
      </c>
    </row>
    <row r="7823" spans="1:9">
      <c r="A7823" t="s">
        <v>4</v>
      </c>
      <c r="B7823" s="4" t="s">
        <v>5</v>
      </c>
      <c r="C7823" s="4" t="s">
        <v>10</v>
      </c>
      <c r="D7823" s="4" t="s">
        <v>27</v>
      </c>
      <c r="E7823" s="4" t="s">
        <v>27</v>
      </c>
      <c r="F7823" s="4" t="s">
        <v>27</v>
      </c>
      <c r="G7823" s="4" t="s">
        <v>10</v>
      </c>
      <c r="H7823" s="4" t="s">
        <v>10</v>
      </c>
    </row>
    <row r="7824" spans="1:9">
      <c r="A7824" t="n">
        <v>73766</v>
      </c>
      <c r="B7824" s="68" t="n">
        <v>60</v>
      </c>
      <c r="C7824" s="7" t="n">
        <v>1620</v>
      </c>
      <c r="D7824" s="7" t="n">
        <v>0</v>
      </c>
      <c r="E7824" s="7" t="n">
        <v>0</v>
      </c>
      <c r="F7824" s="7" t="n">
        <v>0</v>
      </c>
      <c r="G7824" s="7" t="n">
        <v>0</v>
      </c>
      <c r="H7824" s="7" t="n">
        <v>0</v>
      </c>
    </row>
    <row r="7825" spans="1:8">
      <c r="A7825" t="s">
        <v>4</v>
      </c>
      <c r="B7825" s="4" t="s">
        <v>5</v>
      </c>
      <c r="C7825" s="4" t="s">
        <v>10</v>
      </c>
      <c r="D7825" s="4" t="s">
        <v>10</v>
      </c>
      <c r="E7825" s="4" t="s">
        <v>10</v>
      </c>
    </row>
    <row r="7826" spans="1:8">
      <c r="A7826" t="n">
        <v>73785</v>
      </c>
      <c r="B7826" s="66" t="n">
        <v>61</v>
      </c>
      <c r="C7826" s="7" t="n">
        <v>1620</v>
      </c>
      <c r="D7826" s="7" t="n">
        <v>65533</v>
      </c>
      <c r="E7826" s="7" t="n">
        <v>0</v>
      </c>
    </row>
    <row r="7827" spans="1:8">
      <c r="A7827" t="s">
        <v>4</v>
      </c>
      <c r="B7827" s="4" t="s">
        <v>5</v>
      </c>
      <c r="C7827" s="4" t="s">
        <v>10</v>
      </c>
      <c r="D7827" s="4" t="s">
        <v>27</v>
      </c>
      <c r="E7827" s="4" t="s">
        <v>27</v>
      </c>
      <c r="F7827" s="4" t="s">
        <v>27</v>
      </c>
      <c r="G7827" s="4" t="s">
        <v>10</v>
      </c>
      <c r="H7827" s="4" t="s">
        <v>10</v>
      </c>
    </row>
    <row r="7828" spans="1:8">
      <c r="A7828" t="n">
        <v>73792</v>
      </c>
      <c r="B7828" s="68" t="n">
        <v>60</v>
      </c>
      <c r="C7828" s="7" t="n">
        <v>1621</v>
      </c>
      <c r="D7828" s="7" t="n">
        <v>0</v>
      </c>
      <c r="E7828" s="7" t="n">
        <v>0</v>
      </c>
      <c r="F7828" s="7" t="n">
        <v>0</v>
      </c>
      <c r="G7828" s="7" t="n">
        <v>0</v>
      </c>
      <c r="H7828" s="7" t="n">
        <v>1</v>
      </c>
    </row>
    <row r="7829" spans="1:8">
      <c r="A7829" t="s">
        <v>4</v>
      </c>
      <c r="B7829" s="4" t="s">
        <v>5</v>
      </c>
      <c r="C7829" s="4" t="s">
        <v>10</v>
      </c>
      <c r="D7829" s="4" t="s">
        <v>27</v>
      </c>
      <c r="E7829" s="4" t="s">
        <v>27</v>
      </c>
      <c r="F7829" s="4" t="s">
        <v>27</v>
      </c>
      <c r="G7829" s="4" t="s">
        <v>10</v>
      </c>
      <c r="H7829" s="4" t="s">
        <v>10</v>
      </c>
    </row>
    <row r="7830" spans="1:8">
      <c r="A7830" t="n">
        <v>73811</v>
      </c>
      <c r="B7830" s="68" t="n">
        <v>60</v>
      </c>
      <c r="C7830" s="7" t="n">
        <v>1621</v>
      </c>
      <c r="D7830" s="7" t="n">
        <v>0</v>
      </c>
      <c r="E7830" s="7" t="n">
        <v>0</v>
      </c>
      <c r="F7830" s="7" t="n">
        <v>0</v>
      </c>
      <c r="G7830" s="7" t="n">
        <v>0</v>
      </c>
      <c r="H7830" s="7" t="n">
        <v>0</v>
      </c>
    </row>
    <row r="7831" spans="1:8">
      <c r="A7831" t="s">
        <v>4</v>
      </c>
      <c r="B7831" s="4" t="s">
        <v>5</v>
      </c>
      <c r="C7831" s="4" t="s">
        <v>10</v>
      </c>
      <c r="D7831" s="4" t="s">
        <v>10</v>
      </c>
      <c r="E7831" s="4" t="s">
        <v>10</v>
      </c>
    </row>
    <row r="7832" spans="1:8">
      <c r="A7832" t="n">
        <v>73830</v>
      </c>
      <c r="B7832" s="66" t="n">
        <v>61</v>
      </c>
      <c r="C7832" s="7" t="n">
        <v>1621</v>
      </c>
      <c r="D7832" s="7" t="n">
        <v>65533</v>
      </c>
      <c r="E7832" s="7" t="n">
        <v>0</v>
      </c>
    </row>
    <row r="7833" spans="1:8">
      <c r="A7833" t="s">
        <v>4</v>
      </c>
      <c r="B7833" s="4" t="s">
        <v>5</v>
      </c>
      <c r="C7833" s="4" t="s">
        <v>10</v>
      </c>
      <c r="D7833" s="4" t="s">
        <v>27</v>
      </c>
      <c r="E7833" s="4" t="s">
        <v>27</v>
      </c>
      <c r="F7833" s="4" t="s">
        <v>27</v>
      </c>
      <c r="G7833" s="4" t="s">
        <v>10</v>
      </c>
      <c r="H7833" s="4" t="s">
        <v>10</v>
      </c>
    </row>
    <row r="7834" spans="1:8">
      <c r="A7834" t="n">
        <v>73837</v>
      </c>
      <c r="B7834" s="68" t="n">
        <v>60</v>
      </c>
      <c r="C7834" s="7" t="n">
        <v>1622</v>
      </c>
      <c r="D7834" s="7" t="n">
        <v>0</v>
      </c>
      <c r="E7834" s="7" t="n">
        <v>0</v>
      </c>
      <c r="F7834" s="7" t="n">
        <v>0</v>
      </c>
      <c r="G7834" s="7" t="n">
        <v>0</v>
      </c>
      <c r="H7834" s="7" t="n">
        <v>1</v>
      </c>
    </row>
    <row r="7835" spans="1:8">
      <c r="A7835" t="s">
        <v>4</v>
      </c>
      <c r="B7835" s="4" t="s">
        <v>5</v>
      </c>
      <c r="C7835" s="4" t="s">
        <v>10</v>
      </c>
      <c r="D7835" s="4" t="s">
        <v>27</v>
      </c>
      <c r="E7835" s="4" t="s">
        <v>27</v>
      </c>
      <c r="F7835" s="4" t="s">
        <v>27</v>
      </c>
      <c r="G7835" s="4" t="s">
        <v>10</v>
      </c>
      <c r="H7835" s="4" t="s">
        <v>10</v>
      </c>
    </row>
    <row r="7836" spans="1:8">
      <c r="A7836" t="n">
        <v>73856</v>
      </c>
      <c r="B7836" s="68" t="n">
        <v>60</v>
      </c>
      <c r="C7836" s="7" t="n">
        <v>1622</v>
      </c>
      <c r="D7836" s="7" t="n">
        <v>0</v>
      </c>
      <c r="E7836" s="7" t="n">
        <v>0</v>
      </c>
      <c r="F7836" s="7" t="n">
        <v>0</v>
      </c>
      <c r="G7836" s="7" t="n">
        <v>0</v>
      </c>
      <c r="H7836" s="7" t="n">
        <v>0</v>
      </c>
    </row>
    <row r="7837" spans="1:8">
      <c r="A7837" t="s">
        <v>4</v>
      </c>
      <c r="B7837" s="4" t="s">
        <v>5</v>
      </c>
      <c r="C7837" s="4" t="s">
        <v>10</v>
      </c>
      <c r="D7837" s="4" t="s">
        <v>10</v>
      </c>
      <c r="E7837" s="4" t="s">
        <v>10</v>
      </c>
    </row>
    <row r="7838" spans="1:8">
      <c r="A7838" t="n">
        <v>73875</v>
      </c>
      <c r="B7838" s="66" t="n">
        <v>61</v>
      </c>
      <c r="C7838" s="7" t="n">
        <v>1622</v>
      </c>
      <c r="D7838" s="7" t="n">
        <v>65533</v>
      </c>
      <c r="E7838" s="7" t="n">
        <v>0</v>
      </c>
    </row>
    <row r="7839" spans="1:8">
      <c r="A7839" t="s">
        <v>4</v>
      </c>
      <c r="B7839" s="4" t="s">
        <v>5</v>
      </c>
      <c r="C7839" s="4" t="s">
        <v>10</v>
      </c>
      <c r="D7839" s="4" t="s">
        <v>10</v>
      </c>
      <c r="E7839" s="4" t="s">
        <v>10</v>
      </c>
    </row>
    <row r="7840" spans="1:8">
      <c r="A7840" t="n">
        <v>73882</v>
      </c>
      <c r="B7840" s="66" t="n">
        <v>61</v>
      </c>
      <c r="C7840" s="7" t="n">
        <v>1620</v>
      </c>
      <c r="D7840" s="7" t="n">
        <v>7007</v>
      </c>
      <c r="E7840" s="7" t="n">
        <v>1000</v>
      </c>
    </row>
    <row r="7841" spans="1:8">
      <c r="A7841" t="s">
        <v>4</v>
      </c>
      <c r="B7841" s="4" t="s">
        <v>5</v>
      </c>
      <c r="C7841" s="4" t="s">
        <v>10</v>
      </c>
      <c r="D7841" s="4" t="s">
        <v>10</v>
      </c>
      <c r="E7841" s="4" t="s">
        <v>10</v>
      </c>
    </row>
    <row r="7842" spans="1:8">
      <c r="A7842" t="n">
        <v>73889</v>
      </c>
      <c r="B7842" s="66" t="n">
        <v>61</v>
      </c>
      <c r="C7842" s="7" t="n">
        <v>1621</v>
      </c>
      <c r="D7842" s="7" t="n">
        <v>7007</v>
      </c>
      <c r="E7842" s="7" t="n">
        <v>1000</v>
      </c>
    </row>
    <row r="7843" spans="1:8">
      <c r="A7843" t="s">
        <v>4</v>
      </c>
      <c r="B7843" s="4" t="s">
        <v>5</v>
      </c>
      <c r="C7843" s="4" t="s">
        <v>10</v>
      </c>
      <c r="D7843" s="4" t="s">
        <v>10</v>
      </c>
      <c r="E7843" s="4" t="s">
        <v>10</v>
      </c>
    </row>
    <row r="7844" spans="1:8">
      <c r="A7844" t="n">
        <v>73896</v>
      </c>
      <c r="B7844" s="66" t="n">
        <v>61</v>
      </c>
      <c r="C7844" s="7" t="n">
        <v>1622</v>
      </c>
      <c r="D7844" s="7" t="n">
        <v>7007</v>
      </c>
      <c r="E7844" s="7" t="n">
        <v>1000</v>
      </c>
    </row>
    <row r="7845" spans="1:8">
      <c r="A7845" t="s">
        <v>4</v>
      </c>
      <c r="B7845" s="4" t="s">
        <v>5</v>
      </c>
      <c r="C7845" s="4" t="s">
        <v>10</v>
      </c>
      <c r="D7845" s="4" t="s">
        <v>10</v>
      </c>
      <c r="E7845" s="4" t="s">
        <v>10</v>
      </c>
    </row>
    <row r="7846" spans="1:8">
      <c r="A7846" t="n">
        <v>73903</v>
      </c>
      <c r="B7846" s="66" t="n">
        <v>61</v>
      </c>
      <c r="C7846" s="7" t="n">
        <v>0</v>
      </c>
      <c r="D7846" s="7" t="n">
        <v>7007</v>
      </c>
      <c r="E7846" s="7" t="n">
        <v>1000</v>
      </c>
    </row>
    <row r="7847" spans="1:8">
      <c r="A7847" t="s">
        <v>4</v>
      </c>
      <c r="B7847" s="4" t="s">
        <v>5</v>
      </c>
      <c r="C7847" s="4" t="s">
        <v>10</v>
      </c>
      <c r="D7847" s="4" t="s">
        <v>10</v>
      </c>
      <c r="E7847" s="4" t="s">
        <v>10</v>
      </c>
    </row>
    <row r="7848" spans="1:8">
      <c r="A7848" t="n">
        <v>73910</v>
      </c>
      <c r="B7848" s="66" t="n">
        <v>61</v>
      </c>
      <c r="C7848" s="7" t="n">
        <v>61488</v>
      </c>
      <c r="D7848" s="7" t="n">
        <v>7007</v>
      </c>
      <c r="E7848" s="7" t="n">
        <v>1000</v>
      </c>
    </row>
    <row r="7849" spans="1:8">
      <c r="A7849" t="s">
        <v>4</v>
      </c>
      <c r="B7849" s="4" t="s">
        <v>5</v>
      </c>
      <c r="C7849" s="4" t="s">
        <v>10</v>
      </c>
      <c r="D7849" s="4" t="s">
        <v>10</v>
      </c>
      <c r="E7849" s="4" t="s">
        <v>10</v>
      </c>
    </row>
    <row r="7850" spans="1:8">
      <c r="A7850" t="n">
        <v>73917</v>
      </c>
      <c r="B7850" s="66" t="n">
        <v>61</v>
      </c>
      <c r="C7850" s="7" t="n">
        <v>61489</v>
      </c>
      <c r="D7850" s="7" t="n">
        <v>7007</v>
      </c>
      <c r="E7850" s="7" t="n">
        <v>1000</v>
      </c>
    </row>
    <row r="7851" spans="1:8">
      <c r="A7851" t="s">
        <v>4</v>
      </c>
      <c r="B7851" s="4" t="s">
        <v>5</v>
      </c>
      <c r="C7851" s="4" t="s">
        <v>10</v>
      </c>
      <c r="D7851" s="4" t="s">
        <v>10</v>
      </c>
      <c r="E7851" s="4" t="s">
        <v>10</v>
      </c>
    </row>
    <row r="7852" spans="1:8">
      <c r="A7852" t="n">
        <v>73924</v>
      </c>
      <c r="B7852" s="66" t="n">
        <v>61</v>
      </c>
      <c r="C7852" s="7" t="n">
        <v>61490</v>
      </c>
      <c r="D7852" s="7" t="n">
        <v>7007</v>
      </c>
      <c r="E7852" s="7" t="n">
        <v>1000</v>
      </c>
    </row>
    <row r="7853" spans="1:8">
      <c r="A7853" t="s">
        <v>4</v>
      </c>
      <c r="B7853" s="4" t="s">
        <v>5</v>
      </c>
      <c r="C7853" s="4" t="s">
        <v>10</v>
      </c>
      <c r="D7853" s="4" t="s">
        <v>10</v>
      </c>
      <c r="E7853" s="4" t="s">
        <v>27</v>
      </c>
      <c r="F7853" s="4" t="s">
        <v>27</v>
      </c>
      <c r="G7853" s="4" t="s">
        <v>27</v>
      </c>
      <c r="H7853" s="4" t="s">
        <v>27</v>
      </c>
      <c r="I7853" s="4" t="s">
        <v>13</v>
      </c>
      <c r="J7853" s="4" t="s">
        <v>10</v>
      </c>
    </row>
    <row r="7854" spans="1:8">
      <c r="A7854" t="n">
        <v>73931</v>
      </c>
      <c r="B7854" s="82" t="n">
        <v>55</v>
      </c>
      <c r="C7854" s="7" t="n">
        <v>1622</v>
      </c>
      <c r="D7854" s="7" t="n">
        <v>65533</v>
      </c>
      <c r="E7854" s="7" t="n">
        <v>-330.619995117188</v>
      </c>
      <c r="F7854" s="7" t="n">
        <v>18</v>
      </c>
      <c r="G7854" s="7" t="n">
        <v>409.709991455078</v>
      </c>
      <c r="H7854" s="7" t="n">
        <v>1.20000004768372</v>
      </c>
      <c r="I7854" s="7" t="n">
        <v>1</v>
      </c>
      <c r="J7854" s="7" t="n">
        <v>1</v>
      </c>
    </row>
    <row r="7855" spans="1:8">
      <c r="A7855" t="s">
        <v>4</v>
      </c>
      <c r="B7855" s="4" t="s">
        <v>5</v>
      </c>
      <c r="C7855" s="4" t="s">
        <v>10</v>
      </c>
      <c r="D7855" s="4" t="s">
        <v>13</v>
      </c>
      <c r="E7855" s="4" t="s">
        <v>6</v>
      </c>
      <c r="F7855" s="4" t="s">
        <v>27</v>
      </c>
      <c r="G7855" s="4" t="s">
        <v>27</v>
      </c>
      <c r="H7855" s="4" t="s">
        <v>27</v>
      </c>
    </row>
    <row r="7856" spans="1:8">
      <c r="A7856" t="n">
        <v>73955</v>
      </c>
      <c r="B7856" s="64" t="n">
        <v>48</v>
      </c>
      <c r="C7856" s="7" t="n">
        <v>0</v>
      </c>
      <c r="D7856" s="7" t="n">
        <v>0</v>
      </c>
      <c r="E7856" s="7" t="s">
        <v>314</v>
      </c>
      <c r="F7856" s="7" t="n">
        <v>-1</v>
      </c>
      <c r="G7856" s="7" t="n">
        <v>1</v>
      </c>
      <c r="H7856" s="7" t="n">
        <v>0</v>
      </c>
    </row>
    <row r="7857" spans="1:10">
      <c r="A7857" t="s">
        <v>4</v>
      </c>
      <c r="B7857" s="4" t="s">
        <v>5</v>
      </c>
      <c r="C7857" s="4" t="s">
        <v>10</v>
      </c>
      <c r="D7857" s="4" t="s">
        <v>13</v>
      </c>
      <c r="E7857" s="4" t="s">
        <v>6</v>
      </c>
      <c r="F7857" s="4" t="s">
        <v>27</v>
      </c>
      <c r="G7857" s="4" t="s">
        <v>27</v>
      </c>
      <c r="H7857" s="4" t="s">
        <v>27</v>
      </c>
    </row>
    <row r="7858" spans="1:10">
      <c r="A7858" t="n">
        <v>73979</v>
      </c>
      <c r="B7858" s="64" t="n">
        <v>48</v>
      </c>
      <c r="C7858" s="7" t="n">
        <v>1620</v>
      </c>
      <c r="D7858" s="7" t="n">
        <v>0</v>
      </c>
      <c r="E7858" s="7" t="s">
        <v>314</v>
      </c>
      <c r="F7858" s="7" t="n">
        <v>-1</v>
      </c>
      <c r="G7858" s="7" t="n">
        <v>1</v>
      </c>
      <c r="H7858" s="7" t="n">
        <v>0</v>
      </c>
    </row>
    <row r="7859" spans="1:10">
      <c r="A7859" t="s">
        <v>4</v>
      </c>
      <c r="B7859" s="4" t="s">
        <v>5</v>
      </c>
      <c r="C7859" s="4" t="s">
        <v>10</v>
      </c>
      <c r="D7859" s="4" t="s">
        <v>13</v>
      </c>
      <c r="E7859" s="4" t="s">
        <v>6</v>
      </c>
      <c r="F7859" s="4" t="s">
        <v>27</v>
      </c>
      <c r="G7859" s="4" t="s">
        <v>27</v>
      </c>
      <c r="H7859" s="4" t="s">
        <v>27</v>
      </c>
    </row>
    <row r="7860" spans="1:10">
      <c r="A7860" t="n">
        <v>74003</v>
      </c>
      <c r="B7860" s="64" t="n">
        <v>48</v>
      </c>
      <c r="C7860" s="7" t="n">
        <v>1621</v>
      </c>
      <c r="D7860" s="7" t="n">
        <v>0</v>
      </c>
      <c r="E7860" s="7" t="s">
        <v>314</v>
      </c>
      <c r="F7860" s="7" t="n">
        <v>-1</v>
      </c>
      <c r="G7860" s="7" t="n">
        <v>1</v>
      </c>
      <c r="H7860" s="7" t="n">
        <v>0</v>
      </c>
    </row>
    <row r="7861" spans="1:10">
      <c r="A7861" t="s">
        <v>4</v>
      </c>
      <c r="B7861" s="4" t="s">
        <v>5</v>
      </c>
      <c r="C7861" s="4" t="s">
        <v>10</v>
      </c>
      <c r="D7861" s="4" t="s">
        <v>13</v>
      </c>
      <c r="E7861" s="4" t="s">
        <v>13</v>
      </c>
      <c r="F7861" s="4" t="s">
        <v>6</v>
      </c>
    </row>
    <row r="7862" spans="1:10">
      <c r="A7862" t="n">
        <v>74027</v>
      </c>
      <c r="B7862" s="18" t="n">
        <v>20</v>
      </c>
      <c r="C7862" s="7" t="n">
        <v>7007</v>
      </c>
      <c r="D7862" s="7" t="n">
        <v>2</v>
      </c>
      <c r="E7862" s="7" t="n">
        <v>11</v>
      </c>
      <c r="F7862" s="7" t="s">
        <v>647</v>
      </c>
    </row>
    <row r="7863" spans="1:10">
      <c r="A7863" t="s">
        <v>4</v>
      </c>
      <c r="B7863" s="4" t="s">
        <v>5</v>
      </c>
      <c r="C7863" s="4" t="s">
        <v>10</v>
      </c>
      <c r="D7863" s="4" t="s">
        <v>13</v>
      </c>
      <c r="E7863" s="4" t="s">
        <v>13</v>
      </c>
      <c r="F7863" s="4" t="s">
        <v>6</v>
      </c>
    </row>
    <row r="7864" spans="1:10">
      <c r="A7864" t="n">
        <v>74052</v>
      </c>
      <c r="B7864" s="18" t="n">
        <v>20</v>
      </c>
      <c r="C7864" s="7" t="n">
        <v>5300</v>
      </c>
      <c r="D7864" s="7" t="n">
        <v>2</v>
      </c>
      <c r="E7864" s="7" t="n">
        <v>11</v>
      </c>
      <c r="F7864" s="7" t="s">
        <v>648</v>
      </c>
    </row>
    <row r="7865" spans="1:10">
      <c r="A7865" t="s">
        <v>4</v>
      </c>
      <c r="B7865" s="4" t="s">
        <v>5</v>
      </c>
      <c r="C7865" s="4" t="s">
        <v>13</v>
      </c>
      <c r="D7865" s="4" t="s">
        <v>10</v>
      </c>
    </row>
    <row r="7866" spans="1:10">
      <c r="A7866" t="n">
        <v>74076</v>
      </c>
      <c r="B7866" s="40" t="n">
        <v>58</v>
      </c>
      <c r="C7866" s="7" t="n">
        <v>255</v>
      </c>
      <c r="D7866" s="7" t="n">
        <v>0</v>
      </c>
    </row>
    <row r="7867" spans="1:10">
      <c r="A7867" t="s">
        <v>4</v>
      </c>
      <c r="B7867" s="4" t="s">
        <v>5</v>
      </c>
      <c r="C7867" s="4" t="s">
        <v>10</v>
      </c>
      <c r="D7867" s="4" t="s">
        <v>13</v>
      </c>
    </row>
    <row r="7868" spans="1:10">
      <c r="A7868" t="n">
        <v>74080</v>
      </c>
      <c r="B7868" s="81" t="n">
        <v>56</v>
      </c>
      <c r="C7868" s="7" t="n">
        <v>1622</v>
      </c>
      <c r="D7868" s="7" t="n">
        <v>0</v>
      </c>
    </row>
    <row r="7869" spans="1:10">
      <c r="A7869" t="s">
        <v>4</v>
      </c>
      <c r="B7869" s="4" t="s">
        <v>5</v>
      </c>
      <c r="C7869" s="4" t="s">
        <v>10</v>
      </c>
      <c r="D7869" s="4" t="s">
        <v>13</v>
      </c>
      <c r="E7869" s="4" t="s">
        <v>6</v>
      </c>
      <c r="F7869" s="4" t="s">
        <v>27</v>
      </c>
      <c r="G7869" s="4" t="s">
        <v>27</v>
      </c>
      <c r="H7869" s="4" t="s">
        <v>27</v>
      </c>
    </row>
    <row r="7870" spans="1:10">
      <c r="A7870" t="n">
        <v>74084</v>
      </c>
      <c r="B7870" s="64" t="n">
        <v>48</v>
      </c>
      <c r="C7870" s="7" t="n">
        <v>1622</v>
      </c>
      <c r="D7870" s="7" t="n">
        <v>0</v>
      </c>
      <c r="E7870" s="7" t="s">
        <v>448</v>
      </c>
      <c r="F7870" s="7" t="n">
        <v>-1</v>
      </c>
      <c r="G7870" s="7" t="n">
        <v>1</v>
      </c>
      <c r="H7870" s="7" t="n">
        <v>0</v>
      </c>
    </row>
    <row r="7871" spans="1:10">
      <c r="A7871" t="s">
        <v>4</v>
      </c>
      <c r="B7871" s="4" t="s">
        <v>5</v>
      </c>
      <c r="C7871" s="4" t="s">
        <v>10</v>
      </c>
    </row>
    <row r="7872" spans="1:10">
      <c r="A7872" t="n">
        <v>74112</v>
      </c>
      <c r="B7872" s="43" t="n">
        <v>16</v>
      </c>
      <c r="C7872" s="7" t="n">
        <v>100</v>
      </c>
    </row>
    <row r="7873" spans="1:8">
      <c r="A7873" t="s">
        <v>4</v>
      </c>
      <c r="B7873" s="4" t="s">
        <v>5</v>
      </c>
      <c r="C7873" s="4" t="s">
        <v>10</v>
      </c>
      <c r="D7873" s="4" t="s">
        <v>13</v>
      </c>
      <c r="E7873" s="4" t="s">
        <v>6</v>
      </c>
      <c r="F7873" s="4" t="s">
        <v>27</v>
      </c>
      <c r="G7873" s="4" t="s">
        <v>27</v>
      </c>
      <c r="H7873" s="4" t="s">
        <v>27</v>
      </c>
    </row>
    <row r="7874" spans="1:8">
      <c r="A7874" t="n">
        <v>74115</v>
      </c>
      <c r="B7874" s="64" t="n">
        <v>48</v>
      </c>
      <c r="C7874" s="7" t="n">
        <v>1621</v>
      </c>
      <c r="D7874" s="7" t="n">
        <v>0</v>
      </c>
      <c r="E7874" s="7" t="s">
        <v>448</v>
      </c>
      <c r="F7874" s="7" t="n">
        <v>-1</v>
      </c>
      <c r="G7874" s="7" t="n">
        <v>1</v>
      </c>
      <c r="H7874" s="7" t="n">
        <v>0</v>
      </c>
    </row>
    <row r="7875" spans="1:8">
      <c r="A7875" t="s">
        <v>4</v>
      </c>
      <c r="B7875" s="4" t="s">
        <v>5</v>
      </c>
      <c r="C7875" s="4" t="s">
        <v>10</v>
      </c>
    </row>
    <row r="7876" spans="1:8">
      <c r="A7876" t="n">
        <v>74143</v>
      </c>
      <c r="B7876" s="43" t="n">
        <v>16</v>
      </c>
      <c r="C7876" s="7" t="n">
        <v>100</v>
      </c>
    </row>
    <row r="7877" spans="1:8">
      <c r="A7877" t="s">
        <v>4</v>
      </c>
      <c r="B7877" s="4" t="s">
        <v>5</v>
      </c>
      <c r="C7877" s="4" t="s">
        <v>10</v>
      </c>
      <c r="D7877" s="4" t="s">
        <v>13</v>
      </c>
      <c r="E7877" s="4" t="s">
        <v>6</v>
      </c>
      <c r="F7877" s="4" t="s">
        <v>27</v>
      </c>
      <c r="G7877" s="4" t="s">
        <v>27</v>
      </c>
      <c r="H7877" s="4" t="s">
        <v>27</v>
      </c>
    </row>
    <row r="7878" spans="1:8">
      <c r="A7878" t="n">
        <v>74146</v>
      </c>
      <c r="B7878" s="64" t="n">
        <v>48</v>
      </c>
      <c r="C7878" s="7" t="n">
        <v>1620</v>
      </c>
      <c r="D7878" s="7" t="n">
        <v>0</v>
      </c>
      <c r="E7878" s="7" t="s">
        <v>448</v>
      </c>
      <c r="F7878" s="7" t="n">
        <v>-1</v>
      </c>
      <c r="G7878" s="7" t="n">
        <v>1</v>
      </c>
      <c r="H7878" s="7" t="n">
        <v>0</v>
      </c>
    </row>
    <row r="7879" spans="1:8">
      <c r="A7879" t="s">
        <v>4</v>
      </c>
      <c r="B7879" s="4" t="s">
        <v>5</v>
      </c>
      <c r="C7879" s="4" t="s">
        <v>10</v>
      </c>
      <c r="D7879" s="4" t="s">
        <v>13</v>
      </c>
    </row>
    <row r="7880" spans="1:8">
      <c r="A7880" t="n">
        <v>74174</v>
      </c>
      <c r="B7880" s="80" t="n">
        <v>67</v>
      </c>
      <c r="C7880" s="7" t="n">
        <v>7007</v>
      </c>
      <c r="D7880" s="7" t="n">
        <v>2</v>
      </c>
    </row>
    <row r="7881" spans="1:8">
      <c r="A7881" t="s">
        <v>4</v>
      </c>
      <c r="B7881" s="4" t="s">
        <v>5</v>
      </c>
      <c r="C7881" s="4" t="s">
        <v>10</v>
      </c>
      <c r="D7881" s="4" t="s">
        <v>13</v>
      </c>
      <c r="E7881" s="4" t="s">
        <v>6</v>
      </c>
      <c r="F7881" s="4" t="s">
        <v>27</v>
      </c>
      <c r="G7881" s="4" t="s">
        <v>27</v>
      </c>
      <c r="H7881" s="4" t="s">
        <v>27</v>
      </c>
    </row>
    <row r="7882" spans="1:8">
      <c r="A7882" t="n">
        <v>74178</v>
      </c>
      <c r="B7882" s="64" t="n">
        <v>48</v>
      </c>
      <c r="C7882" s="7" t="n">
        <v>7007</v>
      </c>
      <c r="D7882" s="7" t="n">
        <v>0</v>
      </c>
      <c r="E7882" s="7" t="s">
        <v>447</v>
      </c>
      <c r="F7882" s="7" t="n">
        <v>-1</v>
      </c>
      <c r="G7882" s="7" t="n">
        <v>1</v>
      </c>
      <c r="H7882" s="7" t="n">
        <v>0</v>
      </c>
    </row>
    <row r="7883" spans="1:8">
      <c r="A7883" t="s">
        <v>4</v>
      </c>
      <c r="B7883" s="4" t="s">
        <v>5</v>
      </c>
      <c r="C7883" s="4" t="s">
        <v>13</v>
      </c>
      <c r="D7883" s="4" t="s">
        <v>10</v>
      </c>
      <c r="E7883" s="4" t="s">
        <v>6</v>
      </c>
    </row>
    <row r="7884" spans="1:8">
      <c r="A7884" t="n">
        <v>74206</v>
      </c>
      <c r="B7884" s="42" t="n">
        <v>51</v>
      </c>
      <c r="C7884" s="7" t="n">
        <v>4</v>
      </c>
      <c r="D7884" s="7" t="n">
        <v>1622</v>
      </c>
      <c r="E7884" s="7" t="s">
        <v>354</v>
      </c>
    </row>
    <row r="7885" spans="1:8">
      <c r="A7885" t="s">
        <v>4</v>
      </c>
      <c r="B7885" s="4" t="s">
        <v>5</v>
      </c>
      <c r="C7885" s="4" t="s">
        <v>10</v>
      </c>
    </row>
    <row r="7886" spans="1:8">
      <c r="A7886" t="n">
        <v>74219</v>
      </c>
      <c r="B7886" s="43" t="n">
        <v>16</v>
      </c>
      <c r="C7886" s="7" t="n">
        <v>0</v>
      </c>
    </row>
    <row r="7887" spans="1:8">
      <c r="A7887" t="s">
        <v>4</v>
      </c>
      <c r="B7887" s="4" t="s">
        <v>5</v>
      </c>
      <c r="C7887" s="4" t="s">
        <v>10</v>
      </c>
      <c r="D7887" s="4" t="s">
        <v>13</v>
      </c>
      <c r="E7887" s="4" t="s">
        <v>9</v>
      </c>
      <c r="F7887" s="4" t="s">
        <v>104</v>
      </c>
      <c r="G7887" s="4" t="s">
        <v>13</v>
      </c>
      <c r="H7887" s="4" t="s">
        <v>13</v>
      </c>
    </row>
    <row r="7888" spans="1:8">
      <c r="A7888" t="n">
        <v>74222</v>
      </c>
      <c r="B7888" s="44" t="n">
        <v>26</v>
      </c>
      <c r="C7888" s="7" t="n">
        <v>1622</v>
      </c>
      <c r="D7888" s="7" t="n">
        <v>17</v>
      </c>
      <c r="E7888" s="7" t="n">
        <v>61373</v>
      </c>
      <c r="F7888" s="7" t="s">
        <v>649</v>
      </c>
      <c r="G7888" s="7" t="n">
        <v>2</v>
      </c>
      <c r="H7888" s="7" t="n">
        <v>0</v>
      </c>
    </row>
    <row r="7889" spans="1:8">
      <c r="A7889" t="s">
        <v>4</v>
      </c>
      <c r="B7889" s="4" t="s">
        <v>5</v>
      </c>
    </row>
    <row r="7890" spans="1:8">
      <c r="A7890" t="n">
        <v>74251</v>
      </c>
      <c r="B7890" s="38" t="n">
        <v>28</v>
      </c>
    </row>
    <row r="7891" spans="1:8">
      <c r="A7891" t="s">
        <v>4</v>
      </c>
      <c r="B7891" s="4" t="s">
        <v>5</v>
      </c>
      <c r="C7891" s="4" t="s">
        <v>13</v>
      </c>
      <c r="D7891" s="4" t="s">
        <v>10</v>
      </c>
      <c r="E7891" s="4" t="s">
        <v>6</v>
      </c>
    </row>
    <row r="7892" spans="1:8">
      <c r="A7892" t="n">
        <v>74252</v>
      </c>
      <c r="B7892" s="42" t="n">
        <v>51</v>
      </c>
      <c r="C7892" s="7" t="n">
        <v>4</v>
      </c>
      <c r="D7892" s="7" t="n">
        <v>1621</v>
      </c>
      <c r="E7892" s="7" t="s">
        <v>354</v>
      </c>
    </row>
    <row r="7893" spans="1:8">
      <c r="A7893" t="s">
        <v>4</v>
      </c>
      <c r="B7893" s="4" t="s">
        <v>5</v>
      </c>
      <c r="C7893" s="4" t="s">
        <v>10</v>
      </c>
    </row>
    <row r="7894" spans="1:8">
      <c r="A7894" t="n">
        <v>74265</v>
      </c>
      <c r="B7894" s="43" t="n">
        <v>16</v>
      </c>
      <c r="C7894" s="7" t="n">
        <v>0</v>
      </c>
    </row>
    <row r="7895" spans="1:8">
      <c r="A7895" t="s">
        <v>4</v>
      </c>
      <c r="B7895" s="4" t="s">
        <v>5</v>
      </c>
      <c r="C7895" s="4" t="s">
        <v>10</v>
      </c>
      <c r="D7895" s="4" t="s">
        <v>13</v>
      </c>
      <c r="E7895" s="4" t="s">
        <v>9</v>
      </c>
      <c r="F7895" s="4" t="s">
        <v>104</v>
      </c>
      <c r="G7895" s="4" t="s">
        <v>13</v>
      </c>
      <c r="H7895" s="4" t="s">
        <v>13</v>
      </c>
    </row>
    <row r="7896" spans="1:8">
      <c r="A7896" t="n">
        <v>74268</v>
      </c>
      <c r="B7896" s="44" t="n">
        <v>26</v>
      </c>
      <c r="C7896" s="7" t="n">
        <v>1621</v>
      </c>
      <c r="D7896" s="7" t="n">
        <v>17</v>
      </c>
      <c r="E7896" s="7" t="n">
        <v>61374</v>
      </c>
      <c r="F7896" s="7" t="s">
        <v>650</v>
      </c>
      <c r="G7896" s="7" t="n">
        <v>2</v>
      </c>
      <c r="H7896" s="7" t="n">
        <v>0</v>
      </c>
    </row>
    <row r="7897" spans="1:8">
      <c r="A7897" t="s">
        <v>4</v>
      </c>
      <c r="B7897" s="4" t="s">
        <v>5</v>
      </c>
    </row>
    <row r="7898" spans="1:8">
      <c r="A7898" t="n">
        <v>74292</v>
      </c>
      <c r="B7898" s="38" t="n">
        <v>28</v>
      </c>
    </row>
    <row r="7899" spans="1:8">
      <c r="A7899" t="s">
        <v>4</v>
      </c>
      <c r="B7899" s="4" t="s">
        <v>5</v>
      </c>
      <c r="C7899" s="4" t="s">
        <v>13</v>
      </c>
      <c r="D7899" s="26" t="s">
        <v>67</v>
      </c>
      <c r="E7899" s="4" t="s">
        <v>5</v>
      </c>
      <c r="F7899" s="4" t="s">
        <v>13</v>
      </c>
      <c r="G7899" s="4" t="s">
        <v>10</v>
      </c>
      <c r="H7899" s="26" t="s">
        <v>68</v>
      </c>
      <c r="I7899" s="4" t="s">
        <v>13</v>
      </c>
      <c r="J7899" s="4" t="s">
        <v>26</v>
      </c>
    </row>
    <row r="7900" spans="1:8">
      <c r="A7900" t="n">
        <v>74293</v>
      </c>
      <c r="B7900" s="13" t="n">
        <v>5</v>
      </c>
      <c r="C7900" s="7" t="n">
        <v>28</v>
      </c>
      <c r="D7900" s="26" t="s">
        <v>3</v>
      </c>
      <c r="E7900" s="32" t="n">
        <v>64</v>
      </c>
      <c r="F7900" s="7" t="n">
        <v>5</v>
      </c>
      <c r="G7900" s="7" t="n">
        <v>2</v>
      </c>
      <c r="H7900" s="26" t="s">
        <v>3</v>
      </c>
      <c r="I7900" s="7" t="n">
        <v>1</v>
      </c>
      <c r="J7900" s="14" t="n">
        <f t="normal" ca="1">A7914</f>
        <v>0</v>
      </c>
    </row>
    <row r="7901" spans="1:8">
      <c r="A7901" t="s">
        <v>4</v>
      </c>
      <c r="B7901" s="4" t="s">
        <v>5</v>
      </c>
      <c r="C7901" s="4" t="s">
        <v>13</v>
      </c>
      <c r="D7901" s="4" t="s">
        <v>10</v>
      </c>
      <c r="E7901" s="4" t="s">
        <v>6</v>
      </c>
    </row>
    <row r="7902" spans="1:8">
      <c r="A7902" t="n">
        <v>74304</v>
      </c>
      <c r="B7902" s="42" t="n">
        <v>51</v>
      </c>
      <c r="C7902" s="7" t="n">
        <v>4</v>
      </c>
      <c r="D7902" s="7" t="n">
        <v>2</v>
      </c>
      <c r="E7902" s="7" t="s">
        <v>331</v>
      </c>
    </row>
    <row r="7903" spans="1:8">
      <c r="A7903" t="s">
        <v>4</v>
      </c>
      <c r="B7903" s="4" t="s">
        <v>5</v>
      </c>
      <c r="C7903" s="4" t="s">
        <v>10</v>
      </c>
    </row>
    <row r="7904" spans="1:8">
      <c r="A7904" t="n">
        <v>74318</v>
      </c>
      <c r="B7904" s="43" t="n">
        <v>16</v>
      </c>
      <c r="C7904" s="7" t="n">
        <v>0</v>
      </c>
    </row>
    <row r="7905" spans="1:10">
      <c r="A7905" t="s">
        <v>4</v>
      </c>
      <c r="B7905" s="4" t="s">
        <v>5</v>
      </c>
      <c r="C7905" s="4" t="s">
        <v>10</v>
      </c>
      <c r="D7905" s="4" t="s">
        <v>13</v>
      </c>
      <c r="E7905" s="4" t="s">
        <v>9</v>
      </c>
      <c r="F7905" s="4" t="s">
        <v>104</v>
      </c>
      <c r="G7905" s="4" t="s">
        <v>13</v>
      </c>
      <c r="H7905" s="4" t="s">
        <v>13</v>
      </c>
    </row>
    <row r="7906" spans="1:10">
      <c r="A7906" t="n">
        <v>74321</v>
      </c>
      <c r="B7906" s="44" t="n">
        <v>26</v>
      </c>
      <c r="C7906" s="7" t="n">
        <v>2</v>
      </c>
      <c r="D7906" s="7" t="n">
        <v>17</v>
      </c>
      <c r="E7906" s="7" t="n">
        <v>61375</v>
      </c>
      <c r="F7906" s="7" t="s">
        <v>651</v>
      </c>
      <c r="G7906" s="7" t="n">
        <v>2</v>
      </c>
      <c r="H7906" s="7" t="n">
        <v>0</v>
      </c>
    </row>
    <row r="7907" spans="1:10">
      <c r="A7907" t="s">
        <v>4</v>
      </c>
      <c r="B7907" s="4" t="s">
        <v>5</v>
      </c>
    </row>
    <row r="7908" spans="1:10">
      <c r="A7908" t="n">
        <v>74343</v>
      </c>
      <c r="B7908" s="38" t="n">
        <v>28</v>
      </c>
    </row>
    <row r="7909" spans="1:10">
      <c r="A7909" t="s">
        <v>4</v>
      </c>
      <c r="B7909" s="4" t="s">
        <v>5</v>
      </c>
      <c r="C7909" s="4" t="s">
        <v>10</v>
      </c>
      <c r="D7909" s="4" t="s">
        <v>13</v>
      </c>
    </row>
    <row r="7910" spans="1:10">
      <c r="A7910" t="n">
        <v>74344</v>
      </c>
      <c r="B7910" s="46" t="n">
        <v>89</v>
      </c>
      <c r="C7910" s="7" t="n">
        <v>65533</v>
      </c>
      <c r="D7910" s="7" t="n">
        <v>1</v>
      </c>
    </row>
    <row r="7911" spans="1:10">
      <c r="A7911" t="s">
        <v>4</v>
      </c>
      <c r="B7911" s="4" t="s">
        <v>5</v>
      </c>
      <c r="C7911" s="4" t="s">
        <v>26</v>
      </c>
    </row>
    <row r="7912" spans="1:10">
      <c r="A7912" t="n">
        <v>74348</v>
      </c>
      <c r="B7912" s="16" t="n">
        <v>3</v>
      </c>
      <c r="C7912" s="14" t="n">
        <f t="normal" ca="1">A7926</f>
        <v>0</v>
      </c>
    </row>
    <row r="7913" spans="1:10">
      <c r="A7913" t="s">
        <v>4</v>
      </c>
      <c r="B7913" s="4" t="s">
        <v>5</v>
      </c>
      <c r="C7913" s="4" t="s">
        <v>13</v>
      </c>
      <c r="D7913" s="26" t="s">
        <v>67</v>
      </c>
      <c r="E7913" s="4" t="s">
        <v>5</v>
      </c>
      <c r="F7913" s="4" t="s">
        <v>13</v>
      </c>
      <c r="G7913" s="4" t="s">
        <v>10</v>
      </c>
      <c r="H7913" s="26" t="s">
        <v>68</v>
      </c>
      <c r="I7913" s="4" t="s">
        <v>13</v>
      </c>
      <c r="J7913" s="4" t="s">
        <v>26</v>
      </c>
    </row>
    <row r="7914" spans="1:10">
      <c r="A7914" t="n">
        <v>74353</v>
      </c>
      <c r="B7914" s="13" t="n">
        <v>5</v>
      </c>
      <c r="C7914" s="7" t="n">
        <v>28</v>
      </c>
      <c r="D7914" s="26" t="s">
        <v>3</v>
      </c>
      <c r="E7914" s="32" t="n">
        <v>64</v>
      </c>
      <c r="F7914" s="7" t="n">
        <v>5</v>
      </c>
      <c r="G7914" s="7" t="n">
        <v>4</v>
      </c>
      <c r="H7914" s="26" t="s">
        <v>3</v>
      </c>
      <c r="I7914" s="7" t="n">
        <v>1</v>
      </c>
      <c r="J7914" s="14" t="n">
        <f t="normal" ca="1">A7926</f>
        <v>0</v>
      </c>
    </row>
    <row r="7915" spans="1:10">
      <c r="A7915" t="s">
        <v>4</v>
      </c>
      <c r="B7915" s="4" t="s">
        <v>5</v>
      </c>
      <c r="C7915" s="4" t="s">
        <v>13</v>
      </c>
      <c r="D7915" s="4" t="s">
        <v>10</v>
      </c>
      <c r="E7915" s="4" t="s">
        <v>6</v>
      </c>
    </row>
    <row r="7916" spans="1:10">
      <c r="A7916" t="n">
        <v>74364</v>
      </c>
      <c r="B7916" s="42" t="n">
        <v>51</v>
      </c>
      <c r="C7916" s="7" t="n">
        <v>4</v>
      </c>
      <c r="D7916" s="7" t="n">
        <v>4</v>
      </c>
      <c r="E7916" s="7" t="s">
        <v>108</v>
      </c>
    </row>
    <row r="7917" spans="1:10">
      <c r="A7917" t="s">
        <v>4</v>
      </c>
      <c r="B7917" s="4" t="s">
        <v>5</v>
      </c>
      <c r="C7917" s="4" t="s">
        <v>10</v>
      </c>
    </row>
    <row r="7918" spans="1:10">
      <c r="A7918" t="n">
        <v>74378</v>
      </c>
      <c r="B7918" s="43" t="n">
        <v>16</v>
      </c>
      <c r="C7918" s="7" t="n">
        <v>0</v>
      </c>
    </row>
    <row r="7919" spans="1:10">
      <c r="A7919" t="s">
        <v>4</v>
      </c>
      <c r="B7919" s="4" t="s">
        <v>5</v>
      </c>
      <c r="C7919" s="4" t="s">
        <v>10</v>
      </c>
      <c r="D7919" s="4" t="s">
        <v>13</v>
      </c>
      <c r="E7919" s="4" t="s">
        <v>9</v>
      </c>
      <c r="F7919" s="4" t="s">
        <v>104</v>
      </c>
      <c r="G7919" s="4" t="s">
        <v>13</v>
      </c>
      <c r="H7919" s="4" t="s">
        <v>13</v>
      </c>
    </row>
    <row r="7920" spans="1:10">
      <c r="A7920" t="n">
        <v>74381</v>
      </c>
      <c r="B7920" s="44" t="n">
        <v>26</v>
      </c>
      <c r="C7920" s="7" t="n">
        <v>4</v>
      </c>
      <c r="D7920" s="7" t="n">
        <v>17</v>
      </c>
      <c r="E7920" s="7" t="n">
        <v>61376</v>
      </c>
      <c r="F7920" s="7" t="s">
        <v>651</v>
      </c>
      <c r="G7920" s="7" t="n">
        <v>2</v>
      </c>
      <c r="H7920" s="7" t="n">
        <v>0</v>
      </c>
    </row>
    <row r="7921" spans="1:10">
      <c r="A7921" t="s">
        <v>4</v>
      </c>
      <c r="B7921" s="4" t="s">
        <v>5</v>
      </c>
    </row>
    <row r="7922" spans="1:10">
      <c r="A7922" t="n">
        <v>74403</v>
      </c>
      <c r="B7922" s="38" t="n">
        <v>28</v>
      </c>
    </row>
    <row r="7923" spans="1:10">
      <c r="A7923" t="s">
        <v>4</v>
      </c>
      <c r="B7923" s="4" t="s">
        <v>5</v>
      </c>
      <c r="C7923" s="4" t="s">
        <v>10</v>
      </c>
      <c r="D7923" s="4" t="s">
        <v>13</v>
      </c>
    </row>
    <row r="7924" spans="1:10">
      <c r="A7924" t="n">
        <v>74404</v>
      </c>
      <c r="B7924" s="46" t="n">
        <v>89</v>
      </c>
      <c r="C7924" s="7" t="n">
        <v>65533</v>
      </c>
      <c r="D7924" s="7" t="n">
        <v>1</v>
      </c>
    </row>
    <row r="7925" spans="1:10">
      <c r="A7925" t="s">
        <v>4</v>
      </c>
      <c r="B7925" s="4" t="s">
        <v>5</v>
      </c>
      <c r="C7925" s="4" t="s">
        <v>13</v>
      </c>
      <c r="D7925" s="4" t="s">
        <v>10</v>
      </c>
      <c r="E7925" s="4" t="s">
        <v>27</v>
      </c>
    </row>
    <row r="7926" spans="1:10">
      <c r="A7926" t="n">
        <v>74408</v>
      </c>
      <c r="B7926" s="40" t="n">
        <v>58</v>
      </c>
      <c r="C7926" s="7" t="n">
        <v>101</v>
      </c>
      <c r="D7926" s="7" t="n">
        <v>300</v>
      </c>
      <c r="E7926" s="7" t="n">
        <v>1</v>
      </c>
    </row>
    <row r="7927" spans="1:10">
      <c r="A7927" t="s">
        <v>4</v>
      </c>
      <c r="B7927" s="4" t="s">
        <v>5</v>
      </c>
      <c r="C7927" s="4" t="s">
        <v>13</v>
      </c>
      <c r="D7927" s="4" t="s">
        <v>10</v>
      </c>
    </row>
    <row r="7928" spans="1:10">
      <c r="A7928" t="n">
        <v>74416</v>
      </c>
      <c r="B7928" s="40" t="n">
        <v>58</v>
      </c>
      <c r="C7928" s="7" t="n">
        <v>254</v>
      </c>
      <c r="D7928" s="7" t="n">
        <v>0</v>
      </c>
    </row>
    <row r="7929" spans="1:10">
      <c r="A7929" t="s">
        <v>4</v>
      </c>
      <c r="B7929" s="4" t="s">
        <v>5</v>
      </c>
      <c r="C7929" s="4" t="s">
        <v>10</v>
      </c>
      <c r="D7929" s="4" t="s">
        <v>13</v>
      </c>
      <c r="E7929" s="4" t="s">
        <v>6</v>
      </c>
      <c r="F7929" s="4" t="s">
        <v>27</v>
      </c>
      <c r="G7929" s="4" t="s">
        <v>27</v>
      </c>
      <c r="H7929" s="4" t="s">
        <v>27</v>
      </c>
    </row>
    <row r="7930" spans="1:10">
      <c r="A7930" t="n">
        <v>74420</v>
      </c>
      <c r="B7930" s="64" t="n">
        <v>48</v>
      </c>
      <c r="C7930" s="7" t="n">
        <v>1622</v>
      </c>
      <c r="D7930" s="7" t="n">
        <v>0</v>
      </c>
      <c r="E7930" s="7" t="s">
        <v>447</v>
      </c>
      <c r="F7930" s="7" t="n">
        <v>-1</v>
      </c>
      <c r="G7930" s="7" t="n">
        <v>1</v>
      </c>
      <c r="H7930" s="7" t="n">
        <v>0</v>
      </c>
    </row>
    <row r="7931" spans="1:10">
      <c r="A7931" t="s">
        <v>4</v>
      </c>
      <c r="B7931" s="4" t="s">
        <v>5</v>
      </c>
      <c r="C7931" s="4" t="s">
        <v>10</v>
      </c>
      <c r="D7931" s="4" t="s">
        <v>13</v>
      </c>
      <c r="E7931" s="4" t="s">
        <v>6</v>
      </c>
      <c r="F7931" s="4" t="s">
        <v>27</v>
      </c>
      <c r="G7931" s="4" t="s">
        <v>27</v>
      </c>
      <c r="H7931" s="4" t="s">
        <v>27</v>
      </c>
    </row>
    <row r="7932" spans="1:10">
      <c r="A7932" t="n">
        <v>74448</v>
      </c>
      <c r="B7932" s="64" t="n">
        <v>48</v>
      </c>
      <c r="C7932" s="7" t="n">
        <v>1621</v>
      </c>
      <c r="D7932" s="7" t="n">
        <v>0</v>
      </c>
      <c r="E7932" s="7" t="s">
        <v>447</v>
      </c>
      <c r="F7932" s="7" t="n">
        <v>-1</v>
      </c>
      <c r="G7932" s="7" t="n">
        <v>1</v>
      </c>
      <c r="H7932" s="7" t="n">
        <v>0</v>
      </c>
    </row>
    <row r="7933" spans="1:10">
      <c r="A7933" t="s">
        <v>4</v>
      </c>
      <c r="B7933" s="4" t="s">
        <v>5</v>
      </c>
      <c r="C7933" s="4" t="s">
        <v>10</v>
      </c>
      <c r="D7933" s="4" t="s">
        <v>13</v>
      </c>
      <c r="E7933" s="4" t="s">
        <v>6</v>
      </c>
      <c r="F7933" s="4" t="s">
        <v>27</v>
      </c>
      <c r="G7933" s="4" t="s">
        <v>27</v>
      </c>
      <c r="H7933" s="4" t="s">
        <v>27</v>
      </c>
    </row>
    <row r="7934" spans="1:10">
      <c r="A7934" t="n">
        <v>74476</v>
      </c>
      <c r="B7934" s="64" t="n">
        <v>48</v>
      </c>
      <c r="C7934" s="7" t="n">
        <v>1620</v>
      </c>
      <c r="D7934" s="7" t="n">
        <v>0</v>
      </c>
      <c r="E7934" s="7" t="s">
        <v>447</v>
      </c>
      <c r="F7934" s="7" t="n">
        <v>-1</v>
      </c>
      <c r="G7934" s="7" t="n">
        <v>1</v>
      </c>
      <c r="H7934" s="7" t="n">
        <v>0</v>
      </c>
    </row>
    <row r="7935" spans="1:10">
      <c r="A7935" t="s">
        <v>4</v>
      </c>
      <c r="B7935" s="4" t="s">
        <v>5</v>
      </c>
      <c r="C7935" s="4" t="s">
        <v>10</v>
      </c>
      <c r="D7935" s="4" t="s">
        <v>27</v>
      </c>
      <c r="E7935" s="4" t="s">
        <v>27</v>
      </c>
      <c r="F7935" s="4" t="s">
        <v>27</v>
      </c>
      <c r="G7935" s="4" t="s">
        <v>27</v>
      </c>
    </row>
    <row r="7936" spans="1:10">
      <c r="A7936" t="n">
        <v>74504</v>
      </c>
      <c r="B7936" s="57" t="n">
        <v>46</v>
      </c>
      <c r="C7936" s="7" t="n">
        <v>7007</v>
      </c>
      <c r="D7936" s="7" t="n">
        <v>-332.329986572266</v>
      </c>
      <c r="E7936" s="7" t="n">
        <v>18.0599994659424</v>
      </c>
      <c r="F7936" s="7" t="n">
        <v>409.619995117188</v>
      </c>
      <c r="G7936" s="7" t="n">
        <v>134.399993896484</v>
      </c>
    </row>
    <row r="7937" spans="1:8">
      <c r="A7937" t="s">
        <v>4</v>
      </c>
      <c r="B7937" s="4" t="s">
        <v>5</v>
      </c>
      <c r="C7937" s="4" t="s">
        <v>10</v>
      </c>
      <c r="D7937" s="4" t="s">
        <v>27</v>
      </c>
      <c r="E7937" s="4" t="s">
        <v>27</v>
      </c>
      <c r="F7937" s="4" t="s">
        <v>27</v>
      </c>
      <c r="G7937" s="4" t="s">
        <v>27</v>
      </c>
    </row>
    <row r="7938" spans="1:8">
      <c r="A7938" t="n">
        <v>74523</v>
      </c>
      <c r="B7938" s="57" t="n">
        <v>46</v>
      </c>
      <c r="C7938" s="7" t="n">
        <v>5300</v>
      </c>
      <c r="D7938" s="7" t="n">
        <v>-332.829986572266</v>
      </c>
      <c r="E7938" s="7" t="n">
        <v>18.1800003051758</v>
      </c>
      <c r="F7938" s="7" t="n">
        <v>411.019989013672</v>
      </c>
      <c r="G7938" s="7" t="n">
        <v>136.899993896484</v>
      </c>
    </row>
    <row r="7939" spans="1:8">
      <c r="A7939" t="s">
        <v>4</v>
      </c>
      <c r="B7939" s="4" t="s">
        <v>5</v>
      </c>
      <c r="C7939" s="4" t="s">
        <v>10</v>
      </c>
      <c r="D7939" s="4" t="s">
        <v>27</v>
      </c>
      <c r="E7939" s="4" t="s">
        <v>27</v>
      </c>
      <c r="F7939" s="4" t="s">
        <v>13</v>
      </c>
    </row>
    <row r="7940" spans="1:8">
      <c r="A7940" t="n">
        <v>74542</v>
      </c>
      <c r="B7940" s="75" t="n">
        <v>52</v>
      </c>
      <c r="C7940" s="7" t="n">
        <v>7007</v>
      </c>
      <c r="D7940" s="7" t="n">
        <v>109.400001525879</v>
      </c>
      <c r="E7940" s="7" t="n">
        <v>0</v>
      </c>
      <c r="F7940" s="7" t="n">
        <v>0</v>
      </c>
    </row>
    <row r="7941" spans="1:8">
      <c r="A7941" t="s">
        <v>4</v>
      </c>
      <c r="B7941" s="4" t="s">
        <v>5</v>
      </c>
      <c r="C7941" s="4" t="s">
        <v>10</v>
      </c>
      <c r="D7941" s="4" t="s">
        <v>27</v>
      </c>
      <c r="E7941" s="4" t="s">
        <v>27</v>
      </c>
      <c r="F7941" s="4" t="s">
        <v>13</v>
      </c>
    </row>
    <row r="7942" spans="1:8">
      <c r="A7942" t="n">
        <v>74554</v>
      </c>
      <c r="B7942" s="75" t="n">
        <v>52</v>
      </c>
      <c r="C7942" s="7" t="n">
        <v>5300</v>
      </c>
      <c r="D7942" s="7" t="n">
        <v>112.400001525879</v>
      </c>
      <c r="E7942" s="7" t="n">
        <v>0</v>
      </c>
      <c r="F7942" s="7" t="n">
        <v>0</v>
      </c>
    </row>
    <row r="7943" spans="1:8">
      <c r="A7943" t="s">
        <v>4</v>
      </c>
      <c r="B7943" s="4" t="s">
        <v>5</v>
      </c>
      <c r="C7943" s="4" t="s">
        <v>13</v>
      </c>
      <c r="D7943" s="4" t="s">
        <v>13</v>
      </c>
      <c r="E7943" s="4" t="s">
        <v>27</v>
      </c>
      <c r="F7943" s="4" t="s">
        <v>27</v>
      </c>
      <c r="G7943" s="4" t="s">
        <v>27</v>
      </c>
      <c r="H7943" s="4" t="s">
        <v>10</v>
      </c>
    </row>
    <row r="7944" spans="1:8">
      <c r="A7944" t="n">
        <v>74566</v>
      </c>
      <c r="B7944" s="34" t="n">
        <v>45</v>
      </c>
      <c r="C7944" s="7" t="n">
        <v>2</v>
      </c>
      <c r="D7944" s="7" t="n">
        <v>3</v>
      </c>
      <c r="E7944" s="7" t="n">
        <v>-332.269989013672</v>
      </c>
      <c r="F7944" s="7" t="n">
        <v>19.5400009155273</v>
      </c>
      <c r="G7944" s="7" t="n">
        <v>409.579986572266</v>
      </c>
      <c r="H7944" s="7" t="n">
        <v>0</v>
      </c>
    </row>
    <row r="7945" spans="1:8">
      <c r="A7945" t="s">
        <v>4</v>
      </c>
      <c r="B7945" s="4" t="s">
        <v>5</v>
      </c>
      <c r="C7945" s="4" t="s">
        <v>13</v>
      </c>
      <c r="D7945" s="4" t="s">
        <v>13</v>
      </c>
      <c r="E7945" s="4" t="s">
        <v>27</v>
      </c>
      <c r="F7945" s="4" t="s">
        <v>27</v>
      </c>
      <c r="G7945" s="4" t="s">
        <v>27</v>
      </c>
      <c r="H7945" s="4" t="s">
        <v>10</v>
      </c>
      <c r="I7945" s="4" t="s">
        <v>13</v>
      </c>
    </row>
    <row r="7946" spans="1:8">
      <c r="A7946" t="n">
        <v>74583</v>
      </c>
      <c r="B7946" s="34" t="n">
        <v>45</v>
      </c>
      <c r="C7946" s="7" t="n">
        <v>4</v>
      </c>
      <c r="D7946" s="7" t="n">
        <v>3</v>
      </c>
      <c r="E7946" s="7" t="n">
        <v>349.010009765625</v>
      </c>
      <c r="F7946" s="7" t="n">
        <v>133.259994506836</v>
      </c>
      <c r="G7946" s="7" t="n">
        <v>0</v>
      </c>
      <c r="H7946" s="7" t="n">
        <v>0</v>
      </c>
      <c r="I7946" s="7" t="n">
        <v>0</v>
      </c>
    </row>
    <row r="7947" spans="1:8">
      <c r="A7947" t="s">
        <v>4</v>
      </c>
      <c r="B7947" s="4" t="s">
        <v>5</v>
      </c>
      <c r="C7947" s="4" t="s">
        <v>13</v>
      </c>
      <c r="D7947" s="4" t="s">
        <v>13</v>
      </c>
      <c r="E7947" s="4" t="s">
        <v>27</v>
      </c>
      <c r="F7947" s="4" t="s">
        <v>10</v>
      </c>
    </row>
    <row r="7948" spans="1:8">
      <c r="A7948" t="n">
        <v>74601</v>
      </c>
      <c r="B7948" s="34" t="n">
        <v>45</v>
      </c>
      <c r="C7948" s="7" t="n">
        <v>5</v>
      </c>
      <c r="D7948" s="7" t="n">
        <v>3</v>
      </c>
      <c r="E7948" s="7" t="n">
        <v>1.39999997615814</v>
      </c>
      <c r="F7948" s="7" t="n">
        <v>0</v>
      </c>
    </row>
    <row r="7949" spans="1:8">
      <c r="A7949" t="s">
        <v>4</v>
      </c>
      <c r="B7949" s="4" t="s">
        <v>5</v>
      </c>
      <c r="C7949" s="4" t="s">
        <v>13</v>
      </c>
      <c r="D7949" s="4" t="s">
        <v>13</v>
      </c>
      <c r="E7949" s="4" t="s">
        <v>27</v>
      </c>
      <c r="F7949" s="4" t="s">
        <v>10</v>
      </c>
    </row>
    <row r="7950" spans="1:8">
      <c r="A7950" t="n">
        <v>74610</v>
      </c>
      <c r="B7950" s="34" t="n">
        <v>45</v>
      </c>
      <c r="C7950" s="7" t="n">
        <v>11</v>
      </c>
      <c r="D7950" s="7" t="n">
        <v>3</v>
      </c>
      <c r="E7950" s="7" t="n">
        <v>34.4000015258789</v>
      </c>
      <c r="F7950" s="7" t="n">
        <v>0</v>
      </c>
    </row>
    <row r="7951" spans="1:8">
      <c r="A7951" t="s">
        <v>4</v>
      </c>
      <c r="B7951" s="4" t="s">
        <v>5</v>
      </c>
      <c r="C7951" s="4" t="s">
        <v>13</v>
      </c>
      <c r="D7951" s="4" t="s">
        <v>13</v>
      </c>
      <c r="E7951" s="4" t="s">
        <v>27</v>
      </c>
      <c r="F7951" s="4" t="s">
        <v>27</v>
      </c>
      <c r="G7951" s="4" t="s">
        <v>27</v>
      </c>
      <c r="H7951" s="4" t="s">
        <v>10</v>
      </c>
    </row>
    <row r="7952" spans="1:8">
      <c r="A7952" t="n">
        <v>74619</v>
      </c>
      <c r="B7952" s="34" t="n">
        <v>45</v>
      </c>
      <c r="C7952" s="7" t="n">
        <v>2</v>
      </c>
      <c r="D7952" s="7" t="n">
        <v>3</v>
      </c>
      <c r="E7952" s="7" t="n">
        <v>-332.269989013672</v>
      </c>
      <c r="F7952" s="7" t="n">
        <v>19.6499996185303</v>
      </c>
      <c r="G7952" s="7" t="n">
        <v>409.579986572266</v>
      </c>
      <c r="H7952" s="7" t="n">
        <v>6000</v>
      </c>
    </row>
    <row r="7953" spans="1:9">
      <c r="A7953" t="s">
        <v>4</v>
      </c>
      <c r="B7953" s="4" t="s">
        <v>5</v>
      </c>
      <c r="C7953" s="4" t="s">
        <v>13</v>
      </c>
      <c r="D7953" s="4" t="s">
        <v>13</v>
      </c>
      <c r="E7953" s="4" t="s">
        <v>27</v>
      </c>
      <c r="F7953" s="4" t="s">
        <v>27</v>
      </c>
      <c r="G7953" s="4" t="s">
        <v>27</v>
      </c>
      <c r="H7953" s="4" t="s">
        <v>10</v>
      </c>
      <c r="I7953" s="4" t="s">
        <v>13</v>
      </c>
    </row>
    <row r="7954" spans="1:9">
      <c r="A7954" t="n">
        <v>74636</v>
      </c>
      <c r="B7954" s="34" t="n">
        <v>45</v>
      </c>
      <c r="C7954" s="7" t="n">
        <v>4</v>
      </c>
      <c r="D7954" s="7" t="n">
        <v>3</v>
      </c>
      <c r="E7954" s="7" t="n">
        <v>5.30999994277954</v>
      </c>
      <c r="F7954" s="7" t="n">
        <v>84.6399993896484</v>
      </c>
      <c r="G7954" s="7" t="n">
        <v>0</v>
      </c>
      <c r="H7954" s="7" t="n">
        <v>6000</v>
      </c>
      <c r="I7954" s="7" t="n">
        <v>1</v>
      </c>
    </row>
    <row r="7955" spans="1:9">
      <c r="A7955" t="s">
        <v>4</v>
      </c>
      <c r="B7955" s="4" t="s">
        <v>5</v>
      </c>
      <c r="C7955" s="4" t="s">
        <v>13</v>
      </c>
      <c r="D7955" s="4" t="s">
        <v>13</v>
      </c>
      <c r="E7955" s="4" t="s">
        <v>27</v>
      </c>
      <c r="F7955" s="4" t="s">
        <v>10</v>
      </c>
    </row>
    <row r="7956" spans="1:9">
      <c r="A7956" t="n">
        <v>74654</v>
      </c>
      <c r="B7956" s="34" t="n">
        <v>45</v>
      </c>
      <c r="C7956" s="7" t="n">
        <v>5</v>
      </c>
      <c r="D7956" s="7" t="n">
        <v>3</v>
      </c>
      <c r="E7956" s="7" t="n">
        <v>1.20000004768372</v>
      </c>
      <c r="F7956" s="7" t="n">
        <v>6000</v>
      </c>
    </row>
    <row r="7957" spans="1:9">
      <c r="A7957" t="s">
        <v>4</v>
      </c>
      <c r="B7957" s="4" t="s">
        <v>5</v>
      </c>
      <c r="C7957" s="4" t="s">
        <v>13</v>
      </c>
      <c r="D7957" s="4" t="s">
        <v>10</v>
      </c>
    </row>
    <row r="7958" spans="1:9">
      <c r="A7958" t="n">
        <v>74663</v>
      </c>
      <c r="B7958" s="40" t="n">
        <v>58</v>
      </c>
      <c r="C7958" s="7" t="n">
        <v>255</v>
      </c>
      <c r="D7958" s="7" t="n">
        <v>0</v>
      </c>
    </row>
    <row r="7959" spans="1:9">
      <c r="A7959" t="s">
        <v>4</v>
      </c>
      <c r="B7959" s="4" t="s">
        <v>5</v>
      </c>
      <c r="C7959" s="4" t="s">
        <v>10</v>
      </c>
    </row>
    <row r="7960" spans="1:9">
      <c r="A7960" t="n">
        <v>74667</v>
      </c>
      <c r="B7960" s="43" t="n">
        <v>16</v>
      </c>
      <c r="C7960" s="7" t="n">
        <v>1000</v>
      </c>
    </row>
    <row r="7961" spans="1:9">
      <c r="A7961" t="s">
        <v>4</v>
      </c>
      <c r="B7961" s="4" t="s">
        <v>5</v>
      </c>
      <c r="C7961" s="4" t="s">
        <v>10</v>
      </c>
      <c r="D7961" s="4" t="s">
        <v>10</v>
      </c>
      <c r="E7961" s="4" t="s">
        <v>6</v>
      </c>
      <c r="F7961" s="4" t="s">
        <v>13</v>
      </c>
      <c r="G7961" s="4" t="s">
        <v>10</v>
      </c>
    </row>
    <row r="7962" spans="1:9">
      <c r="A7962" t="n">
        <v>74670</v>
      </c>
      <c r="B7962" s="74" t="n">
        <v>80</v>
      </c>
      <c r="C7962" s="7" t="n">
        <v>744</v>
      </c>
      <c r="D7962" s="7" t="n">
        <v>508</v>
      </c>
      <c r="E7962" s="7" t="s">
        <v>652</v>
      </c>
      <c r="F7962" s="7" t="n">
        <v>1</v>
      </c>
      <c r="G7962" s="7" t="n">
        <v>0</v>
      </c>
    </row>
    <row r="7963" spans="1:9">
      <c r="A7963" t="s">
        <v>4</v>
      </c>
      <c r="B7963" s="4" t="s">
        <v>5</v>
      </c>
      <c r="C7963" s="4" t="s">
        <v>10</v>
      </c>
    </row>
    <row r="7964" spans="1:9">
      <c r="A7964" t="n">
        <v>74688</v>
      </c>
      <c r="B7964" s="43" t="n">
        <v>16</v>
      </c>
      <c r="C7964" s="7" t="n">
        <v>4000</v>
      </c>
    </row>
    <row r="7965" spans="1:9">
      <c r="A7965" t="s">
        <v>4</v>
      </c>
      <c r="B7965" s="4" t="s">
        <v>5</v>
      </c>
      <c r="C7965" s="4" t="s">
        <v>13</v>
      </c>
      <c r="D7965" s="4" t="s">
        <v>10</v>
      </c>
    </row>
    <row r="7966" spans="1:9">
      <c r="A7966" t="n">
        <v>74691</v>
      </c>
      <c r="B7966" s="34" t="n">
        <v>45</v>
      </c>
      <c r="C7966" s="7" t="n">
        <v>7</v>
      </c>
      <c r="D7966" s="7" t="n">
        <v>255</v>
      </c>
    </row>
    <row r="7967" spans="1:9">
      <c r="A7967" t="s">
        <v>4</v>
      </c>
      <c r="B7967" s="4" t="s">
        <v>5</v>
      </c>
      <c r="C7967" s="4" t="s">
        <v>13</v>
      </c>
      <c r="D7967" s="4" t="s">
        <v>10</v>
      </c>
      <c r="E7967" s="4" t="s">
        <v>6</v>
      </c>
    </row>
    <row r="7968" spans="1:9">
      <c r="A7968" t="n">
        <v>74695</v>
      </c>
      <c r="B7968" s="42" t="n">
        <v>51</v>
      </c>
      <c r="C7968" s="7" t="n">
        <v>4</v>
      </c>
      <c r="D7968" s="7" t="n">
        <v>7007</v>
      </c>
      <c r="E7968" s="7" t="s">
        <v>336</v>
      </c>
    </row>
    <row r="7969" spans="1:9">
      <c r="A7969" t="s">
        <v>4</v>
      </c>
      <c r="B7969" s="4" t="s">
        <v>5</v>
      </c>
      <c r="C7969" s="4" t="s">
        <v>10</v>
      </c>
    </row>
    <row r="7970" spans="1:9">
      <c r="A7970" t="n">
        <v>74709</v>
      </c>
      <c r="B7970" s="43" t="n">
        <v>16</v>
      </c>
      <c r="C7970" s="7" t="n">
        <v>0</v>
      </c>
    </row>
    <row r="7971" spans="1:9">
      <c r="A7971" t="s">
        <v>4</v>
      </c>
      <c r="B7971" s="4" t="s">
        <v>5</v>
      </c>
      <c r="C7971" s="4" t="s">
        <v>10</v>
      </c>
      <c r="D7971" s="4" t="s">
        <v>13</v>
      </c>
      <c r="E7971" s="4" t="s">
        <v>9</v>
      </c>
      <c r="F7971" s="4" t="s">
        <v>104</v>
      </c>
      <c r="G7971" s="4" t="s">
        <v>13</v>
      </c>
      <c r="H7971" s="4" t="s">
        <v>13</v>
      </c>
    </row>
    <row r="7972" spans="1:9">
      <c r="A7972" t="n">
        <v>74712</v>
      </c>
      <c r="B7972" s="44" t="n">
        <v>26</v>
      </c>
      <c r="C7972" s="7" t="n">
        <v>7007</v>
      </c>
      <c r="D7972" s="7" t="n">
        <v>17</v>
      </c>
      <c r="E7972" s="7" t="n">
        <v>38301</v>
      </c>
      <c r="F7972" s="7" t="s">
        <v>653</v>
      </c>
      <c r="G7972" s="7" t="n">
        <v>2</v>
      </c>
      <c r="H7972" s="7" t="n">
        <v>0</v>
      </c>
    </row>
    <row r="7973" spans="1:9">
      <c r="A7973" t="s">
        <v>4</v>
      </c>
      <c r="B7973" s="4" t="s">
        <v>5</v>
      </c>
    </row>
    <row r="7974" spans="1:9">
      <c r="A7974" t="n">
        <v>74773</v>
      </c>
      <c r="B7974" s="38" t="n">
        <v>28</v>
      </c>
    </row>
    <row r="7975" spans="1:9">
      <c r="A7975" t="s">
        <v>4</v>
      </c>
      <c r="B7975" s="4" t="s">
        <v>5</v>
      </c>
      <c r="C7975" s="4" t="s">
        <v>10</v>
      </c>
      <c r="D7975" s="4" t="s">
        <v>13</v>
      </c>
      <c r="E7975" s="4" t="s">
        <v>13</v>
      </c>
      <c r="F7975" s="4" t="s">
        <v>6</v>
      </c>
    </row>
    <row r="7976" spans="1:9">
      <c r="A7976" t="n">
        <v>74774</v>
      </c>
      <c r="B7976" s="18" t="n">
        <v>20</v>
      </c>
      <c r="C7976" s="7" t="n">
        <v>7007</v>
      </c>
      <c r="D7976" s="7" t="n">
        <v>3</v>
      </c>
      <c r="E7976" s="7" t="n">
        <v>11</v>
      </c>
      <c r="F7976" s="7" t="s">
        <v>654</v>
      </c>
    </row>
    <row r="7977" spans="1:9">
      <c r="A7977" t="s">
        <v>4</v>
      </c>
      <c r="B7977" s="4" t="s">
        <v>5</v>
      </c>
      <c r="C7977" s="4" t="s">
        <v>13</v>
      </c>
      <c r="D7977" s="4" t="s">
        <v>10</v>
      </c>
      <c r="E7977" s="4" t="s">
        <v>6</v>
      </c>
    </row>
    <row r="7978" spans="1:9">
      <c r="A7978" t="n">
        <v>74799</v>
      </c>
      <c r="B7978" s="42" t="n">
        <v>51</v>
      </c>
      <c r="C7978" s="7" t="n">
        <v>4</v>
      </c>
      <c r="D7978" s="7" t="n">
        <v>7007</v>
      </c>
      <c r="E7978" s="7" t="s">
        <v>106</v>
      </c>
    </row>
    <row r="7979" spans="1:9">
      <c r="A7979" t="s">
        <v>4</v>
      </c>
      <c r="B7979" s="4" t="s">
        <v>5</v>
      </c>
      <c r="C7979" s="4" t="s">
        <v>10</v>
      </c>
    </row>
    <row r="7980" spans="1:9">
      <c r="A7980" t="n">
        <v>74812</v>
      </c>
      <c r="B7980" s="43" t="n">
        <v>16</v>
      </c>
      <c r="C7980" s="7" t="n">
        <v>0</v>
      </c>
    </row>
    <row r="7981" spans="1:9">
      <c r="A7981" t="s">
        <v>4</v>
      </c>
      <c r="B7981" s="4" t="s">
        <v>5</v>
      </c>
      <c r="C7981" s="4" t="s">
        <v>10</v>
      </c>
      <c r="D7981" s="4" t="s">
        <v>13</v>
      </c>
      <c r="E7981" s="4" t="s">
        <v>9</v>
      </c>
      <c r="F7981" s="4" t="s">
        <v>104</v>
      </c>
      <c r="G7981" s="4" t="s">
        <v>13</v>
      </c>
      <c r="H7981" s="4" t="s">
        <v>13</v>
      </c>
    </row>
    <row r="7982" spans="1:9">
      <c r="A7982" t="n">
        <v>74815</v>
      </c>
      <c r="B7982" s="44" t="n">
        <v>26</v>
      </c>
      <c r="C7982" s="7" t="n">
        <v>7007</v>
      </c>
      <c r="D7982" s="7" t="n">
        <v>17</v>
      </c>
      <c r="E7982" s="7" t="n">
        <v>38302</v>
      </c>
      <c r="F7982" s="7" t="s">
        <v>655</v>
      </c>
      <c r="G7982" s="7" t="n">
        <v>2</v>
      </c>
      <c r="H7982" s="7" t="n">
        <v>0</v>
      </c>
    </row>
    <row r="7983" spans="1:9">
      <c r="A7983" t="s">
        <v>4</v>
      </c>
      <c r="B7983" s="4" t="s">
        <v>5</v>
      </c>
    </row>
    <row r="7984" spans="1:9">
      <c r="A7984" t="n">
        <v>74922</v>
      </c>
      <c r="B7984" s="38" t="n">
        <v>28</v>
      </c>
    </row>
    <row r="7985" spans="1:8">
      <c r="A7985" t="s">
        <v>4</v>
      </c>
      <c r="B7985" s="4" t="s">
        <v>5</v>
      </c>
      <c r="C7985" s="4" t="s">
        <v>10</v>
      </c>
      <c r="D7985" s="4" t="s">
        <v>13</v>
      </c>
    </row>
    <row r="7986" spans="1:8">
      <c r="A7986" t="n">
        <v>74923</v>
      </c>
      <c r="B7986" s="46" t="n">
        <v>89</v>
      </c>
      <c r="C7986" s="7" t="n">
        <v>65533</v>
      </c>
      <c r="D7986" s="7" t="n">
        <v>1</v>
      </c>
    </row>
    <row r="7987" spans="1:8">
      <c r="A7987" t="s">
        <v>4</v>
      </c>
      <c r="B7987" s="4" t="s">
        <v>5</v>
      </c>
      <c r="C7987" s="4" t="s">
        <v>13</v>
      </c>
      <c r="D7987" s="26" t="s">
        <v>67</v>
      </c>
      <c r="E7987" s="4" t="s">
        <v>5</v>
      </c>
      <c r="F7987" s="4" t="s">
        <v>13</v>
      </c>
      <c r="G7987" s="4" t="s">
        <v>10</v>
      </c>
      <c r="H7987" s="26" t="s">
        <v>68</v>
      </c>
      <c r="I7987" s="4" t="s">
        <v>13</v>
      </c>
      <c r="J7987" s="4" t="s">
        <v>26</v>
      </c>
    </row>
    <row r="7988" spans="1:8">
      <c r="A7988" t="n">
        <v>74927</v>
      </c>
      <c r="B7988" s="13" t="n">
        <v>5</v>
      </c>
      <c r="C7988" s="7" t="n">
        <v>28</v>
      </c>
      <c r="D7988" s="26" t="s">
        <v>3</v>
      </c>
      <c r="E7988" s="32" t="n">
        <v>64</v>
      </c>
      <c r="F7988" s="7" t="n">
        <v>5</v>
      </c>
      <c r="G7988" s="7" t="n">
        <v>4</v>
      </c>
      <c r="H7988" s="26" t="s">
        <v>3</v>
      </c>
      <c r="I7988" s="7" t="n">
        <v>1</v>
      </c>
      <c r="J7988" s="14" t="n">
        <f t="normal" ca="1">A8002</f>
        <v>0</v>
      </c>
    </row>
    <row r="7989" spans="1:8">
      <c r="A7989" t="s">
        <v>4</v>
      </c>
      <c r="B7989" s="4" t="s">
        <v>5</v>
      </c>
      <c r="C7989" s="4" t="s">
        <v>13</v>
      </c>
      <c r="D7989" s="4" t="s">
        <v>10</v>
      </c>
      <c r="E7989" s="4" t="s">
        <v>10</v>
      </c>
      <c r="F7989" s="4" t="s">
        <v>13</v>
      </c>
    </row>
    <row r="7990" spans="1:8">
      <c r="A7990" t="n">
        <v>74938</v>
      </c>
      <c r="B7990" s="36" t="n">
        <v>25</v>
      </c>
      <c r="C7990" s="7" t="n">
        <v>1</v>
      </c>
      <c r="D7990" s="7" t="n">
        <v>60</v>
      </c>
      <c r="E7990" s="7" t="n">
        <v>640</v>
      </c>
      <c r="F7990" s="7" t="n">
        <v>2</v>
      </c>
    </row>
    <row r="7991" spans="1:8">
      <c r="A7991" t="s">
        <v>4</v>
      </c>
      <c r="B7991" s="4" t="s">
        <v>5</v>
      </c>
      <c r="C7991" s="4" t="s">
        <v>13</v>
      </c>
      <c r="D7991" s="4" t="s">
        <v>10</v>
      </c>
      <c r="E7991" s="4" t="s">
        <v>6</v>
      </c>
    </row>
    <row r="7992" spans="1:8">
      <c r="A7992" t="n">
        <v>74945</v>
      </c>
      <c r="B7992" s="42" t="n">
        <v>51</v>
      </c>
      <c r="C7992" s="7" t="n">
        <v>4</v>
      </c>
      <c r="D7992" s="7" t="n">
        <v>4</v>
      </c>
      <c r="E7992" s="7" t="s">
        <v>108</v>
      </c>
    </row>
    <row r="7993" spans="1:8">
      <c r="A7993" t="s">
        <v>4</v>
      </c>
      <c r="B7993" s="4" t="s">
        <v>5</v>
      </c>
      <c r="C7993" s="4" t="s">
        <v>10</v>
      </c>
    </row>
    <row r="7994" spans="1:8">
      <c r="A7994" t="n">
        <v>74959</v>
      </c>
      <c r="B7994" s="43" t="n">
        <v>16</v>
      </c>
      <c r="C7994" s="7" t="n">
        <v>0</v>
      </c>
    </row>
    <row r="7995" spans="1:8">
      <c r="A7995" t="s">
        <v>4</v>
      </c>
      <c r="B7995" s="4" t="s">
        <v>5</v>
      </c>
      <c r="C7995" s="4" t="s">
        <v>10</v>
      </c>
      <c r="D7995" s="4" t="s">
        <v>13</v>
      </c>
      <c r="E7995" s="4" t="s">
        <v>9</v>
      </c>
      <c r="F7995" s="4" t="s">
        <v>104</v>
      </c>
      <c r="G7995" s="4" t="s">
        <v>13</v>
      </c>
      <c r="H7995" s="4" t="s">
        <v>13</v>
      </c>
    </row>
    <row r="7996" spans="1:8">
      <c r="A7996" t="n">
        <v>74962</v>
      </c>
      <c r="B7996" s="44" t="n">
        <v>26</v>
      </c>
      <c r="C7996" s="7" t="n">
        <v>4</v>
      </c>
      <c r="D7996" s="7" t="n">
        <v>17</v>
      </c>
      <c r="E7996" s="7" t="n">
        <v>61377</v>
      </c>
      <c r="F7996" s="7" t="s">
        <v>656</v>
      </c>
      <c r="G7996" s="7" t="n">
        <v>2</v>
      </c>
      <c r="H7996" s="7" t="n">
        <v>0</v>
      </c>
    </row>
    <row r="7997" spans="1:8">
      <c r="A7997" t="s">
        <v>4</v>
      </c>
      <c r="B7997" s="4" t="s">
        <v>5</v>
      </c>
    </row>
    <row r="7998" spans="1:8">
      <c r="A7998" t="n">
        <v>75000</v>
      </c>
      <c r="B7998" s="38" t="n">
        <v>28</v>
      </c>
    </row>
    <row r="7999" spans="1:8">
      <c r="A7999" t="s">
        <v>4</v>
      </c>
      <c r="B7999" s="4" t="s">
        <v>5</v>
      </c>
      <c r="C7999" s="4" t="s">
        <v>10</v>
      </c>
      <c r="D7999" s="4" t="s">
        <v>13</v>
      </c>
    </row>
    <row r="8000" spans="1:8">
      <c r="A8000" t="n">
        <v>75001</v>
      </c>
      <c r="B8000" s="46" t="n">
        <v>89</v>
      </c>
      <c r="C8000" s="7" t="n">
        <v>65533</v>
      </c>
      <c r="D8000" s="7" t="n">
        <v>1</v>
      </c>
    </row>
    <row r="8001" spans="1:10">
      <c r="A8001" t="s">
        <v>4</v>
      </c>
      <c r="B8001" s="4" t="s">
        <v>5</v>
      </c>
      <c r="C8001" s="4" t="s">
        <v>13</v>
      </c>
      <c r="D8001" s="26" t="s">
        <v>67</v>
      </c>
      <c r="E8001" s="4" t="s">
        <v>5</v>
      </c>
      <c r="F8001" s="4" t="s">
        <v>13</v>
      </c>
      <c r="G8001" s="4" t="s">
        <v>10</v>
      </c>
      <c r="H8001" s="26" t="s">
        <v>68</v>
      </c>
      <c r="I8001" s="4" t="s">
        <v>13</v>
      </c>
      <c r="J8001" s="4" t="s">
        <v>26</v>
      </c>
    </row>
    <row r="8002" spans="1:10">
      <c r="A8002" t="n">
        <v>75005</v>
      </c>
      <c r="B8002" s="13" t="n">
        <v>5</v>
      </c>
      <c r="C8002" s="7" t="n">
        <v>28</v>
      </c>
      <c r="D8002" s="26" t="s">
        <v>3</v>
      </c>
      <c r="E8002" s="32" t="n">
        <v>64</v>
      </c>
      <c r="F8002" s="7" t="n">
        <v>5</v>
      </c>
      <c r="G8002" s="7" t="n">
        <v>7</v>
      </c>
      <c r="H8002" s="26" t="s">
        <v>3</v>
      </c>
      <c r="I8002" s="7" t="n">
        <v>1</v>
      </c>
      <c r="J8002" s="14" t="n">
        <f t="normal" ca="1">A8016</f>
        <v>0</v>
      </c>
    </row>
    <row r="8003" spans="1:10">
      <c r="A8003" t="s">
        <v>4</v>
      </c>
      <c r="B8003" s="4" t="s">
        <v>5</v>
      </c>
      <c r="C8003" s="4" t="s">
        <v>13</v>
      </c>
      <c r="D8003" s="4" t="s">
        <v>10</v>
      </c>
      <c r="E8003" s="4" t="s">
        <v>10</v>
      </c>
      <c r="F8003" s="4" t="s">
        <v>13</v>
      </c>
    </row>
    <row r="8004" spans="1:10">
      <c r="A8004" t="n">
        <v>75016</v>
      </c>
      <c r="B8004" s="36" t="n">
        <v>25</v>
      </c>
      <c r="C8004" s="7" t="n">
        <v>1</v>
      </c>
      <c r="D8004" s="7" t="n">
        <v>60</v>
      </c>
      <c r="E8004" s="7" t="n">
        <v>640</v>
      </c>
      <c r="F8004" s="7" t="n">
        <v>2</v>
      </c>
    </row>
    <row r="8005" spans="1:10">
      <c r="A8005" t="s">
        <v>4</v>
      </c>
      <c r="B8005" s="4" t="s">
        <v>5</v>
      </c>
      <c r="C8005" s="4" t="s">
        <v>13</v>
      </c>
      <c r="D8005" s="4" t="s">
        <v>10</v>
      </c>
      <c r="E8005" s="4" t="s">
        <v>6</v>
      </c>
    </row>
    <row r="8006" spans="1:10">
      <c r="A8006" t="n">
        <v>75023</v>
      </c>
      <c r="B8006" s="42" t="n">
        <v>51</v>
      </c>
      <c r="C8006" s="7" t="n">
        <v>4</v>
      </c>
      <c r="D8006" s="7" t="n">
        <v>7</v>
      </c>
      <c r="E8006" s="7" t="s">
        <v>336</v>
      </c>
    </row>
    <row r="8007" spans="1:10">
      <c r="A8007" t="s">
        <v>4</v>
      </c>
      <c r="B8007" s="4" t="s">
        <v>5</v>
      </c>
      <c r="C8007" s="4" t="s">
        <v>10</v>
      </c>
    </row>
    <row r="8008" spans="1:10">
      <c r="A8008" t="n">
        <v>75037</v>
      </c>
      <c r="B8008" s="43" t="n">
        <v>16</v>
      </c>
      <c r="C8008" s="7" t="n">
        <v>0</v>
      </c>
    </row>
    <row r="8009" spans="1:10">
      <c r="A8009" t="s">
        <v>4</v>
      </c>
      <c r="B8009" s="4" t="s">
        <v>5</v>
      </c>
      <c r="C8009" s="4" t="s">
        <v>10</v>
      </c>
      <c r="D8009" s="4" t="s">
        <v>13</v>
      </c>
      <c r="E8009" s="4" t="s">
        <v>9</v>
      </c>
      <c r="F8009" s="4" t="s">
        <v>104</v>
      </c>
      <c r="G8009" s="4" t="s">
        <v>13</v>
      </c>
      <c r="H8009" s="4" t="s">
        <v>13</v>
      </c>
    </row>
    <row r="8010" spans="1:10">
      <c r="A8010" t="n">
        <v>75040</v>
      </c>
      <c r="B8010" s="44" t="n">
        <v>26</v>
      </c>
      <c r="C8010" s="7" t="n">
        <v>7</v>
      </c>
      <c r="D8010" s="7" t="n">
        <v>17</v>
      </c>
      <c r="E8010" s="7" t="n">
        <v>61378</v>
      </c>
      <c r="F8010" s="7" t="s">
        <v>657</v>
      </c>
      <c r="G8010" s="7" t="n">
        <v>2</v>
      </c>
      <c r="H8010" s="7" t="n">
        <v>0</v>
      </c>
    </row>
    <row r="8011" spans="1:10">
      <c r="A8011" t="s">
        <v>4</v>
      </c>
      <c r="B8011" s="4" t="s">
        <v>5</v>
      </c>
    </row>
    <row r="8012" spans="1:10">
      <c r="A8012" t="n">
        <v>75059</v>
      </c>
      <c r="B8012" s="38" t="n">
        <v>28</v>
      </c>
    </row>
    <row r="8013" spans="1:10">
      <c r="A8013" t="s">
        <v>4</v>
      </c>
      <c r="B8013" s="4" t="s">
        <v>5</v>
      </c>
      <c r="C8013" s="4" t="s">
        <v>10</v>
      </c>
      <c r="D8013" s="4" t="s">
        <v>13</v>
      </c>
    </row>
    <row r="8014" spans="1:10">
      <c r="A8014" t="n">
        <v>75060</v>
      </c>
      <c r="B8014" s="46" t="n">
        <v>89</v>
      </c>
      <c r="C8014" s="7" t="n">
        <v>65533</v>
      </c>
      <c r="D8014" s="7" t="n">
        <v>1</v>
      </c>
    </row>
    <row r="8015" spans="1:10">
      <c r="A8015" t="s">
        <v>4</v>
      </c>
      <c r="B8015" s="4" t="s">
        <v>5</v>
      </c>
      <c r="C8015" s="4" t="s">
        <v>13</v>
      </c>
      <c r="D8015" s="26" t="s">
        <v>67</v>
      </c>
      <c r="E8015" s="4" t="s">
        <v>5</v>
      </c>
      <c r="F8015" s="4" t="s">
        <v>13</v>
      </c>
      <c r="G8015" s="4" t="s">
        <v>10</v>
      </c>
      <c r="H8015" s="26" t="s">
        <v>68</v>
      </c>
      <c r="I8015" s="4" t="s">
        <v>13</v>
      </c>
      <c r="J8015" s="4" t="s">
        <v>26</v>
      </c>
    </row>
    <row r="8016" spans="1:10">
      <c r="A8016" t="n">
        <v>75064</v>
      </c>
      <c r="B8016" s="13" t="n">
        <v>5</v>
      </c>
      <c r="C8016" s="7" t="n">
        <v>28</v>
      </c>
      <c r="D8016" s="26" t="s">
        <v>3</v>
      </c>
      <c r="E8016" s="32" t="n">
        <v>64</v>
      </c>
      <c r="F8016" s="7" t="n">
        <v>5</v>
      </c>
      <c r="G8016" s="7" t="n">
        <v>2</v>
      </c>
      <c r="H8016" s="26" t="s">
        <v>3</v>
      </c>
      <c r="I8016" s="7" t="n">
        <v>1</v>
      </c>
      <c r="J8016" s="14" t="n">
        <f t="normal" ca="1">A8030</f>
        <v>0</v>
      </c>
    </row>
    <row r="8017" spans="1:10">
      <c r="A8017" t="s">
        <v>4</v>
      </c>
      <c r="B8017" s="4" t="s">
        <v>5</v>
      </c>
      <c r="C8017" s="4" t="s">
        <v>13</v>
      </c>
      <c r="D8017" s="4" t="s">
        <v>10</v>
      </c>
      <c r="E8017" s="4" t="s">
        <v>10</v>
      </c>
      <c r="F8017" s="4" t="s">
        <v>13</v>
      </c>
    </row>
    <row r="8018" spans="1:10">
      <c r="A8018" t="n">
        <v>75075</v>
      </c>
      <c r="B8018" s="36" t="n">
        <v>25</v>
      </c>
      <c r="C8018" s="7" t="n">
        <v>1</v>
      </c>
      <c r="D8018" s="7" t="n">
        <v>60</v>
      </c>
      <c r="E8018" s="7" t="n">
        <v>640</v>
      </c>
      <c r="F8018" s="7" t="n">
        <v>2</v>
      </c>
    </row>
    <row r="8019" spans="1:10">
      <c r="A8019" t="s">
        <v>4</v>
      </c>
      <c r="B8019" s="4" t="s">
        <v>5</v>
      </c>
      <c r="C8019" s="4" t="s">
        <v>13</v>
      </c>
      <c r="D8019" s="4" t="s">
        <v>10</v>
      </c>
      <c r="E8019" s="4" t="s">
        <v>6</v>
      </c>
    </row>
    <row r="8020" spans="1:10">
      <c r="A8020" t="n">
        <v>75082</v>
      </c>
      <c r="B8020" s="42" t="n">
        <v>51</v>
      </c>
      <c r="C8020" s="7" t="n">
        <v>4</v>
      </c>
      <c r="D8020" s="7" t="n">
        <v>2</v>
      </c>
      <c r="E8020" s="7" t="s">
        <v>331</v>
      </c>
    </row>
    <row r="8021" spans="1:10">
      <c r="A8021" t="s">
        <v>4</v>
      </c>
      <c r="B8021" s="4" t="s">
        <v>5</v>
      </c>
      <c r="C8021" s="4" t="s">
        <v>10</v>
      </c>
    </row>
    <row r="8022" spans="1:10">
      <c r="A8022" t="n">
        <v>75096</v>
      </c>
      <c r="B8022" s="43" t="n">
        <v>16</v>
      </c>
      <c r="C8022" s="7" t="n">
        <v>0</v>
      </c>
    </row>
    <row r="8023" spans="1:10">
      <c r="A8023" t="s">
        <v>4</v>
      </c>
      <c r="B8023" s="4" t="s">
        <v>5</v>
      </c>
      <c r="C8023" s="4" t="s">
        <v>10</v>
      </c>
      <c r="D8023" s="4" t="s">
        <v>13</v>
      </c>
      <c r="E8023" s="4" t="s">
        <v>9</v>
      </c>
      <c r="F8023" s="4" t="s">
        <v>104</v>
      </c>
      <c r="G8023" s="4" t="s">
        <v>13</v>
      </c>
      <c r="H8023" s="4" t="s">
        <v>13</v>
      </c>
    </row>
    <row r="8024" spans="1:10">
      <c r="A8024" t="n">
        <v>75099</v>
      </c>
      <c r="B8024" s="44" t="n">
        <v>26</v>
      </c>
      <c r="C8024" s="7" t="n">
        <v>2</v>
      </c>
      <c r="D8024" s="7" t="n">
        <v>17</v>
      </c>
      <c r="E8024" s="7" t="n">
        <v>61379</v>
      </c>
      <c r="F8024" s="7" t="s">
        <v>658</v>
      </c>
      <c r="G8024" s="7" t="n">
        <v>2</v>
      </c>
      <c r="H8024" s="7" t="n">
        <v>0</v>
      </c>
    </row>
    <row r="8025" spans="1:10">
      <c r="A8025" t="s">
        <v>4</v>
      </c>
      <c r="B8025" s="4" t="s">
        <v>5</v>
      </c>
    </row>
    <row r="8026" spans="1:10">
      <c r="A8026" t="n">
        <v>75144</v>
      </c>
      <c r="B8026" s="38" t="n">
        <v>28</v>
      </c>
    </row>
    <row r="8027" spans="1:10">
      <c r="A8027" t="s">
        <v>4</v>
      </c>
      <c r="B8027" s="4" t="s">
        <v>5</v>
      </c>
      <c r="C8027" s="4" t="s">
        <v>10</v>
      </c>
      <c r="D8027" s="4" t="s">
        <v>13</v>
      </c>
    </row>
    <row r="8028" spans="1:10">
      <c r="A8028" t="n">
        <v>75145</v>
      </c>
      <c r="B8028" s="46" t="n">
        <v>89</v>
      </c>
      <c r="C8028" s="7" t="n">
        <v>65533</v>
      </c>
      <c r="D8028" s="7" t="n">
        <v>1</v>
      </c>
    </row>
    <row r="8029" spans="1:10">
      <c r="A8029" t="s">
        <v>4</v>
      </c>
      <c r="B8029" s="4" t="s">
        <v>5</v>
      </c>
      <c r="C8029" s="4" t="s">
        <v>13</v>
      </c>
      <c r="D8029" s="26" t="s">
        <v>67</v>
      </c>
      <c r="E8029" s="4" t="s">
        <v>5</v>
      </c>
      <c r="F8029" s="4" t="s">
        <v>13</v>
      </c>
      <c r="G8029" s="4" t="s">
        <v>10</v>
      </c>
      <c r="H8029" s="26" t="s">
        <v>68</v>
      </c>
      <c r="I8029" s="4" t="s">
        <v>13</v>
      </c>
      <c r="J8029" s="4" t="s">
        <v>26</v>
      </c>
    </row>
    <row r="8030" spans="1:10">
      <c r="A8030" t="n">
        <v>75149</v>
      </c>
      <c r="B8030" s="13" t="n">
        <v>5</v>
      </c>
      <c r="C8030" s="7" t="n">
        <v>28</v>
      </c>
      <c r="D8030" s="26" t="s">
        <v>3</v>
      </c>
      <c r="E8030" s="32" t="n">
        <v>64</v>
      </c>
      <c r="F8030" s="7" t="n">
        <v>5</v>
      </c>
      <c r="G8030" s="7" t="n">
        <v>16</v>
      </c>
      <c r="H8030" s="26" t="s">
        <v>3</v>
      </c>
      <c r="I8030" s="7" t="n">
        <v>1</v>
      </c>
      <c r="J8030" s="14" t="n">
        <f t="normal" ca="1">A8048</f>
        <v>0</v>
      </c>
    </row>
    <row r="8031" spans="1:10">
      <c r="A8031" t="s">
        <v>4</v>
      </c>
      <c r="B8031" s="4" t="s">
        <v>5</v>
      </c>
      <c r="C8031" s="4" t="s">
        <v>13</v>
      </c>
      <c r="D8031" s="4" t="s">
        <v>10</v>
      </c>
      <c r="E8031" s="4" t="s">
        <v>10</v>
      </c>
      <c r="F8031" s="4" t="s">
        <v>13</v>
      </c>
    </row>
    <row r="8032" spans="1:10">
      <c r="A8032" t="n">
        <v>75160</v>
      </c>
      <c r="B8032" s="36" t="n">
        <v>25</v>
      </c>
      <c r="C8032" s="7" t="n">
        <v>1</v>
      </c>
      <c r="D8032" s="7" t="n">
        <v>260</v>
      </c>
      <c r="E8032" s="7" t="n">
        <v>640</v>
      </c>
      <c r="F8032" s="7" t="n">
        <v>2</v>
      </c>
    </row>
    <row r="8033" spans="1:10">
      <c r="A8033" t="s">
        <v>4</v>
      </c>
      <c r="B8033" s="4" t="s">
        <v>5</v>
      </c>
      <c r="C8033" s="4" t="s">
        <v>13</v>
      </c>
      <c r="D8033" s="4" t="s">
        <v>10</v>
      </c>
      <c r="E8033" s="4" t="s">
        <v>6</v>
      </c>
    </row>
    <row r="8034" spans="1:10">
      <c r="A8034" t="n">
        <v>75167</v>
      </c>
      <c r="B8034" s="42" t="n">
        <v>51</v>
      </c>
      <c r="C8034" s="7" t="n">
        <v>4</v>
      </c>
      <c r="D8034" s="7" t="n">
        <v>16</v>
      </c>
      <c r="E8034" s="7" t="s">
        <v>106</v>
      </c>
    </row>
    <row r="8035" spans="1:10">
      <c r="A8035" t="s">
        <v>4</v>
      </c>
      <c r="B8035" s="4" t="s">
        <v>5</v>
      </c>
      <c r="C8035" s="4" t="s">
        <v>10</v>
      </c>
    </row>
    <row r="8036" spans="1:10">
      <c r="A8036" t="n">
        <v>75180</v>
      </c>
      <c r="B8036" s="43" t="n">
        <v>16</v>
      </c>
      <c r="C8036" s="7" t="n">
        <v>0</v>
      </c>
    </row>
    <row r="8037" spans="1:10">
      <c r="A8037" t="s">
        <v>4</v>
      </c>
      <c r="B8037" s="4" t="s">
        <v>5</v>
      </c>
      <c r="C8037" s="4" t="s">
        <v>10</v>
      </c>
      <c r="D8037" s="4" t="s">
        <v>13</v>
      </c>
      <c r="E8037" s="4" t="s">
        <v>9</v>
      </c>
      <c r="F8037" s="4" t="s">
        <v>104</v>
      </c>
      <c r="G8037" s="4" t="s">
        <v>13</v>
      </c>
      <c r="H8037" s="4" t="s">
        <v>13</v>
      </c>
    </row>
    <row r="8038" spans="1:10">
      <c r="A8038" t="n">
        <v>75183</v>
      </c>
      <c r="B8038" s="44" t="n">
        <v>26</v>
      </c>
      <c r="C8038" s="7" t="n">
        <v>16</v>
      </c>
      <c r="D8038" s="7" t="n">
        <v>17</v>
      </c>
      <c r="E8038" s="7" t="n">
        <v>61380</v>
      </c>
      <c r="F8038" s="7" t="s">
        <v>659</v>
      </c>
      <c r="G8038" s="7" t="n">
        <v>2</v>
      </c>
      <c r="H8038" s="7" t="n">
        <v>0</v>
      </c>
    </row>
    <row r="8039" spans="1:10">
      <c r="A8039" t="s">
        <v>4</v>
      </c>
      <c r="B8039" s="4" t="s">
        <v>5</v>
      </c>
    </row>
    <row r="8040" spans="1:10">
      <c r="A8040" t="n">
        <v>75232</v>
      </c>
      <c r="B8040" s="38" t="n">
        <v>28</v>
      </c>
    </row>
    <row r="8041" spans="1:10">
      <c r="A8041" t="s">
        <v>4</v>
      </c>
      <c r="B8041" s="4" t="s">
        <v>5</v>
      </c>
      <c r="C8041" s="4" t="s">
        <v>10</v>
      </c>
      <c r="D8041" s="4" t="s">
        <v>13</v>
      </c>
    </row>
    <row r="8042" spans="1:10">
      <c r="A8042" t="n">
        <v>75233</v>
      </c>
      <c r="B8042" s="46" t="n">
        <v>89</v>
      </c>
      <c r="C8042" s="7" t="n">
        <v>65533</v>
      </c>
      <c r="D8042" s="7" t="n">
        <v>1</v>
      </c>
    </row>
    <row r="8043" spans="1:10">
      <c r="A8043" t="s">
        <v>4</v>
      </c>
      <c r="B8043" s="4" t="s">
        <v>5</v>
      </c>
      <c r="C8043" s="4" t="s">
        <v>13</v>
      </c>
      <c r="D8043" s="4" t="s">
        <v>10</v>
      </c>
      <c r="E8043" s="4" t="s">
        <v>10</v>
      </c>
      <c r="F8043" s="4" t="s">
        <v>13</v>
      </c>
    </row>
    <row r="8044" spans="1:10">
      <c r="A8044" t="n">
        <v>75237</v>
      </c>
      <c r="B8044" s="36" t="n">
        <v>25</v>
      </c>
      <c r="C8044" s="7" t="n">
        <v>1</v>
      </c>
      <c r="D8044" s="7" t="n">
        <v>65535</v>
      </c>
      <c r="E8044" s="7" t="n">
        <v>65535</v>
      </c>
      <c r="F8044" s="7" t="n">
        <v>0</v>
      </c>
    </row>
    <row r="8045" spans="1:10">
      <c r="A8045" t="s">
        <v>4</v>
      </c>
      <c r="B8045" s="4" t="s">
        <v>5</v>
      </c>
      <c r="C8045" s="4" t="s">
        <v>26</v>
      </c>
    </row>
    <row r="8046" spans="1:10">
      <c r="A8046" t="n">
        <v>75244</v>
      </c>
      <c r="B8046" s="16" t="n">
        <v>3</v>
      </c>
      <c r="C8046" s="14" t="n">
        <f t="normal" ca="1">A8064</f>
        <v>0</v>
      </c>
    </row>
    <row r="8047" spans="1:10">
      <c r="A8047" t="s">
        <v>4</v>
      </c>
      <c r="B8047" s="4" t="s">
        <v>5</v>
      </c>
      <c r="C8047" s="4" t="s">
        <v>13</v>
      </c>
      <c r="D8047" s="26" t="s">
        <v>67</v>
      </c>
      <c r="E8047" s="4" t="s">
        <v>5</v>
      </c>
      <c r="F8047" s="4" t="s">
        <v>13</v>
      </c>
      <c r="G8047" s="4" t="s">
        <v>10</v>
      </c>
      <c r="H8047" s="26" t="s">
        <v>68</v>
      </c>
      <c r="I8047" s="4" t="s">
        <v>13</v>
      </c>
      <c r="J8047" s="4" t="s">
        <v>26</v>
      </c>
    </row>
    <row r="8048" spans="1:10">
      <c r="A8048" t="n">
        <v>75249</v>
      </c>
      <c r="B8048" s="13" t="n">
        <v>5</v>
      </c>
      <c r="C8048" s="7" t="n">
        <v>28</v>
      </c>
      <c r="D8048" s="26" t="s">
        <v>3</v>
      </c>
      <c r="E8048" s="32" t="n">
        <v>64</v>
      </c>
      <c r="F8048" s="7" t="n">
        <v>5</v>
      </c>
      <c r="G8048" s="7" t="n">
        <v>15</v>
      </c>
      <c r="H8048" s="26" t="s">
        <v>3</v>
      </c>
      <c r="I8048" s="7" t="n">
        <v>1</v>
      </c>
      <c r="J8048" s="14" t="n">
        <f t="normal" ca="1">A8064</f>
        <v>0</v>
      </c>
    </row>
    <row r="8049" spans="1:10">
      <c r="A8049" t="s">
        <v>4</v>
      </c>
      <c r="B8049" s="4" t="s">
        <v>5</v>
      </c>
      <c r="C8049" s="4" t="s">
        <v>13</v>
      </c>
      <c r="D8049" s="4" t="s">
        <v>10</v>
      </c>
      <c r="E8049" s="4" t="s">
        <v>10</v>
      </c>
      <c r="F8049" s="4" t="s">
        <v>13</v>
      </c>
    </row>
    <row r="8050" spans="1:10">
      <c r="A8050" t="n">
        <v>75260</v>
      </c>
      <c r="B8050" s="36" t="n">
        <v>25</v>
      </c>
      <c r="C8050" s="7" t="n">
        <v>1</v>
      </c>
      <c r="D8050" s="7" t="n">
        <v>260</v>
      </c>
      <c r="E8050" s="7" t="n">
        <v>640</v>
      </c>
      <c r="F8050" s="7" t="n">
        <v>2</v>
      </c>
    </row>
    <row r="8051" spans="1:10">
      <c r="A8051" t="s">
        <v>4</v>
      </c>
      <c r="B8051" s="4" t="s">
        <v>5</v>
      </c>
      <c r="C8051" s="4" t="s">
        <v>13</v>
      </c>
      <c r="D8051" s="4" t="s">
        <v>10</v>
      </c>
      <c r="E8051" s="4" t="s">
        <v>6</v>
      </c>
    </row>
    <row r="8052" spans="1:10">
      <c r="A8052" t="n">
        <v>75267</v>
      </c>
      <c r="B8052" s="42" t="n">
        <v>51</v>
      </c>
      <c r="C8052" s="7" t="n">
        <v>4</v>
      </c>
      <c r="D8052" s="7" t="n">
        <v>15</v>
      </c>
      <c r="E8052" s="7" t="s">
        <v>373</v>
      </c>
    </row>
    <row r="8053" spans="1:10">
      <c r="A8053" t="s">
        <v>4</v>
      </c>
      <c r="B8053" s="4" t="s">
        <v>5</v>
      </c>
      <c r="C8053" s="4" t="s">
        <v>10</v>
      </c>
    </row>
    <row r="8054" spans="1:10">
      <c r="A8054" t="n">
        <v>75280</v>
      </c>
      <c r="B8054" s="43" t="n">
        <v>16</v>
      </c>
      <c r="C8054" s="7" t="n">
        <v>0</v>
      </c>
    </row>
    <row r="8055" spans="1:10">
      <c r="A8055" t="s">
        <v>4</v>
      </c>
      <c r="B8055" s="4" t="s">
        <v>5</v>
      </c>
      <c r="C8055" s="4" t="s">
        <v>10</v>
      </c>
      <c r="D8055" s="4" t="s">
        <v>13</v>
      </c>
      <c r="E8055" s="4" t="s">
        <v>9</v>
      </c>
      <c r="F8055" s="4" t="s">
        <v>104</v>
      </c>
      <c r="G8055" s="4" t="s">
        <v>13</v>
      </c>
      <c r="H8055" s="4" t="s">
        <v>13</v>
      </c>
    </row>
    <row r="8056" spans="1:10">
      <c r="A8056" t="n">
        <v>75283</v>
      </c>
      <c r="B8056" s="44" t="n">
        <v>26</v>
      </c>
      <c r="C8056" s="7" t="n">
        <v>15</v>
      </c>
      <c r="D8056" s="7" t="n">
        <v>17</v>
      </c>
      <c r="E8056" s="7" t="n">
        <v>61381</v>
      </c>
      <c r="F8056" s="7" t="s">
        <v>660</v>
      </c>
      <c r="G8056" s="7" t="n">
        <v>2</v>
      </c>
      <c r="H8056" s="7" t="n">
        <v>0</v>
      </c>
    </row>
    <row r="8057" spans="1:10">
      <c r="A8057" t="s">
        <v>4</v>
      </c>
      <c r="B8057" s="4" t="s">
        <v>5</v>
      </c>
    </row>
    <row r="8058" spans="1:10">
      <c r="A8058" t="n">
        <v>75316</v>
      </c>
      <c r="B8058" s="38" t="n">
        <v>28</v>
      </c>
    </row>
    <row r="8059" spans="1:10">
      <c r="A8059" t="s">
        <v>4</v>
      </c>
      <c r="B8059" s="4" t="s">
        <v>5</v>
      </c>
      <c r="C8059" s="4" t="s">
        <v>10</v>
      </c>
      <c r="D8059" s="4" t="s">
        <v>13</v>
      </c>
    </row>
    <row r="8060" spans="1:10">
      <c r="A8060" t="n">
        <v>75317</v>
      </c>
      <c r="B8060" s="46" t="n">
        <v>89</v>
      </c>
      <c r="C8060" s="7" t="n">
        <v>65533</v>
      </c>
      <c r="D8060" s="7" t="n">
        <v>1</v>
      </c>
    </row>
    <row r="8061" spans="1:10">
      <c r="A8061" t="s">
        <v>4</v>
      </c>
      <c r="B8061" s="4" t="s">
        <v>5</v>
      </c>
      <c r="C8061" s="4" t="s">
        <v>13</v>
      </c>
      <c r="D8061" s="4" t="s">
        <v>10</v>
      </c>
      <c r="E8061" s="4" t="s">
        <v>10</v>
      </c>
      <c r="F8061" s="4" t="s">
        <v>13</v>
      </c>
    </row>
    <row r="8062" spans="1:10">
      <c r="A8062" t="n">
        <v>75321</v>
      </c>
      <c r="B8062" s="36" t="n">
        <v>25</v>
      </c>
      <c r="C8062" s="7" t="n">
        <v>1</v>
      </c>
      <c r="D8062" s="7" t="n">
        <v>65535</v>
      </c>
      <c r="E8062" s="7" t="n">
        <v>65535</v>
      </c>
      <c r="F8062" s="7" t="n">
        <v>0</v>
      </c>
    </row>
    <row r="8063" spans="1:10">
      <c r="A8063" t="s">
        <v>4</v>
      </c>
      <c r="B8063" s="4" t="s">
        <v>5</v>
      </c>
      <c r="C8063" s="4" t="s">
        <v>13</v>
      </c>
      <c r="D8063" s="4" t="s">
        <v>10</v>
      </c>
      <c r="E8063" s="4" t="s">
        <v>27</v>
      </c>
    </row>
    <row r="8064" spans="1:10">
      <c r="A8064" t="n">
        <v>75328</v>
      </c>
      <c r="B8064" s="40" t="n">
        <v>58</v>
      </c>
      <c r="C8064" s="7" t="n">
        <v>101</v>
      </c>
      <c r="D8064" s="7" t="n">
        <v>300</v>
      </c>
      <c r="E8064" s="7" t="n">
        <v>1</v>
      </c>
    </row>
    <row r="8065" spans="1:8">
      <c r="A8065" t="s">
        <v>4</v>
      </c>
      <c r="B8065" s="4" t="s">
        <v>5</v>
      </c>
      <c r="C8065" s="4" t="s">
        <v>13</v>
      </c>
      <c r="D8065" s="4" t="s">
        <v>10</v>
      </c>
    </row>
    <row r="8066" spans="1:8">
      <c r="A8066" t="n">
        <v>75336</v>
      </c>
      <c r="B8066" s="40" t="n">
        <v>58</v>
      </c>
      <c r="C8066" s="7" t="n">
        <v>254</v>
      </c>
      <c r="D8066" s="7" t="n">
        <v>0</v>
      </c>
    </row>
    <row r="8067" spans="1:8">
      <c r="A8067" t="s">
        <v>4</v>
      </c>
      <c r="B8067" s="4" t="s">
        <v>5</v>
      </c>
      <c r="C8067" s="4" t="s">
        <v>13</v>
      </c>
      <c r="D8067" s="4" t="s">
        <v>13</v>
      </c>
      <c r="E8067" s="4" t="s">
        <v>27</v>
      </c>
      <c r="F8067" s="4" t="s">
        <v>27</v>
      </c>
      <c r="G8067" s="4" t="s">
        <v>27</v>
      </c>
      <c r="H8067" s="4" t="s">
        <v>10</v>
      </c>
    </row>
    <row r="8068" spans="1:8">
      <c r="A8068" t="n">
        <v>75340</v>
      </c>
      <c r="B8068" s="34" t="n">
        <v>45</v>
      </c>
      <c r="C8068" s="7" t="n">
        <v>2</v>
      </c>
      <c r="D8068" s="7" t="n">
        <v>3</v>
      </c>
      <c r="E8068" s="7" t="n">
        <v>-329.510009765625</v>
      </c>
      <c r="F8068" s="7" t="n">
        <v>19.2600002288818</v>
      </c>
      <c r="G8068" s="7" t="n">
        <v>407.339996337891</v>
      </c>
      <c r="H8068" s="7" t="n">
        <v>0</v>
      </c>
    </row>
    <row r="8069" spans="1:8">
      <c r="A8069" t="s">
        <v>4</v>
      </c>
      <c r="B8069" s="4" t="s">
        <v>5</v>
      </c>
      <c r="C8069" s="4" t="s">
        <v>13</v>
      </c>
      <c r="D8069" s="4" t="s">
        <v>13</v>
      </c>
      <c r="E8069" s="4" t="s">
        <v>27</v>
      </c>
      <c r="F8069" s="4" t="s">
        <v>27</v>
      </c>
      <c r="G8069" s="4" t="s">
        <v>27</v>
      </c>
      <c r="H8069" s="4" t="s">
        <v>10</v>
      </c>
      <c r="I8069" s="4" t="s">
        <v>13</v>
      </c>
    </row>
    <row r="8070" spans="1:8">
      <c r="A8070" t="n">
        <v>75357</v>
      </c>
      <c r="B8070" s="34" t="n">
        <v>45</v>
      </c>
      <c r="C8070" s="7" t="n">
        <v>4</v>
      </c>
      <c r="D8070" s="7" t="n">
        <v>3</v>
      </c>
      <c r="E8070" s="7" t="n">
        <v>1.38999998569489</v>
      </c>
      <c r="F8070" s="7" t="n">
        <v>120.629997253418</v>
      </c>
      <c r="G8070" s="7" t="n">
        <v>0</v>
      </c>
      <c r="H8070" s="7" t="n">
        <v>0</v>
      </c>
      <c r="I8070" s="7" t="n">
        <v>0</v>
      </c>
    </row>
    <row r="8071" spans="1:8">
      <c r="A8071" t="s">
        <v>4</v>
      </c>
      <c r="B8071" s="4" t="s">
        <v>5</v>
      </c>
      <c r="C8071" s="4" t="s">
        <v>13</v>
      </c>
      <c r="D8071" s="4" t="s">
        <v>13</v>
      </c>
      <c r="E8071" s="4" t="s">
        <v>27</v>
      </c>
      <c r="F8071" s="4" t="s">
        <v>10</v>
      </c>
    </row>
    <row r="8072" spans="1:8">
      <c r="A8072" t="n">
        <v>75375</v>
      </c>
      <c r="B8072" s="34" t="n">
        <v>45</v>
      </c>
      <c r="C8072" s="7" t="n">
        <v>5</v>
      </c>
      <c r="D8072" s="7" t="n">
        <v>3</v>
      </c>
      <c r="E8072" s="7" t="n">
        <v>1.60000002384186</v>
      </c>
      <c r="F8072" s="7" t="n">
        <v>0</v>
      </c>
    </row>
    <row r="8073" spans="1:8">
      <c r="A8073" t="s">
        <v>4</v>
      </c>
      <c r="B8073" s="4" t="s">
        <v>5</v>
      </c>
      <c r="C8073" s="4" t="s">
        <v>13</v>
      </c>
      <c r="D8073" s="4" t="s">
        <v>13</v>
      </c>
      <c r="E8073" s="4" t="s">
        <v>27</v>
      </c>
      <c r="F8073" s="4" t="s">
        <v>10</v>
      </c>
    </row>
    <row r="8074" spans="1:8">
      <c r="A8074" t="n">
        <v>75384</v>
      </c>
      <c r="B8074" s="34" t="n">
        <v>45</v>
      </c>
      <c r="C8074" s="7" t="n">
        <v>11</v>
      </c>
      <c r="D8074" s="7" t="n">
        <v>3</v>
      </c>
      <c r="E8074" s="7" t="n">
        <v>33.7999992370605</v>
      </c>
      <c r="F8074" s="7" t="n">
        <v>0</v>
      </c>
    </row>
    <row r="8075" spans="1:8">
      <c r="A8075" t="s">
        <v>4</v>
      </c>
      <c r="B8075" s="4" t="s">
        <v>5</v>
      </c>
      <c r="C8075" s="4" t="s">
        <v>10</v>
      </c>
      <c r="D8075" s="4" t="s">
        <v>27</v>
      </c>
      <c r="E8075" s="4" t="s">
        <v>27</v>
      </c>
      <c r="F8075" s="4" t="s">
        <v>27</v>
      </c>
      <c r="G8075" s="4" t="s">
        <v>27</v>
      </c>
    </row>
    <row r="8076" spans="1:8">
      <c r="A8076" t="n">
        <v>75393</v>
      </c>
      <c r="B8076" s="57" t="n">
        <v>46</v>
      </c>
      <c r="C8076" s="7" t="n">
        <v>7007</v>
      </c>
      <c r="D8076" s="7" t="n">
        <v>-331.589996337891</v>
      </c>
      <c r="E8076" s="7" t="n">
        <v>17.9799995422363</v>
      </c>
      <c r="F8076" s="7" t="n">
        <v>408.890014648438</v>
      </c>
      <c r="G8076" s="7" t="n">
        <v>134.399993896484</v>
      </c>
    </row>
    <row r="8077" spans="1:8">
      <c r="A8077" t="s">
        <v>4</v>
      </c>
      <c r="B8077" s="4" t="s">
        <v>5</v>
      </c>
      <c r="C8077" s="4" t="s">
        <v>10</v>
      </c>
      <c r="D8077" s="4" t="s">
        <v>27</v>
      </c>
      <c r="E8077" s="4" t="s">
        <v>27</v>
      </c>
      <c r="F8077" s="4" t="s">
        <v>27</v>
      </c>
      <c r="G8077" s="4" t="s">
        <v>27</v>
      </c>
    </row>
    <row r="8078" spans="1:8">
      <c r="A8078" t="n">
        <v>75412</v>
      </c>
      <c r="B8078" s="57" t="n">
        <v>46</v>
      </c>
      <c r="C8078" s="7" t="n">
        <v>5300</v>
      </c>
      <c r="D8078" s="7" t="n">
        <v>-331.859985351563</v>
      </c>
      <c r="E8078" s="7" t="n">
        <v>18.0699996948242</v>
      </c>
      <c r="F8078" s="7" t="n">
        <v>409.989990234375</v>
      </c>
      <c r="G8078" s="7" t="n">
        <v>136.899993896484</v>
      </c>
    </row>
    <row r="8079" spans="1:8">
      <c r="A8079" t="s">
        <v>4</v>
      </c>
      <c r="B8079" s="4" t="s">
        <v>5</v>
      </c>
      <c r="C8079" s="4" t="s">
        <v>10</v>
      </c>
      <c r="D8079" s="4" t="s">
        <v>27</v>
      </c>
      <c r="E8079" s="4" t="s">
        <v>27</v>
      </c>
      <c r="F8079" s="4" t="s">
        <v>27</v>
      </c>
      <c r="G8079" s="4" t="s">
        <v>27</v>
      </c>
    </row>
    <row r="8080" spans="1:8">
      <c r="A8080" t="n">
        <v>75431</v>
      </c>
      <c r="B8080" s="57" t="n">
        <v>46</v>
      </c>
      <c r="C8080" s="7" t="n">
        <v>61489</v>
      </c>
      <c r="D8080" s="7" t="n">
        <v>-328.910003662109</v>
      </c>
      <c r="E8080" s="7" t="n">
        <v>17.8099994659424</v>
      </c>
      <c r="F8080" s="7" t="n">
        <v>407.579986572266</v>
      </c>
      <c r="G8080" s="7" t="n">
        <v>303.399993896484</v>
      </c>
    </row>
    <row r="8081" spans="1:9">
      <c r="A8081" t="s">
        <v>4</v>
      </c>
      <c r="B8081" s="4" t="s">
        <v>5</v>
      </c>
      <c r="C8081" s="4" t="s">
        <v>10</v>
      </c>
      <c r="D8081" s="4" t="s">
        <v>27</v>
      </c>
      <c r="E8081" s="4" t="s">
        <v>27</v>
      </c>
      <c r="F8081" s="4" t="s">
        <v>27</v>
      </c>
      <c r="G8081" s="4" t="s">
        <v>27</v>
      </c>
    </row>
    <row r="8082" spans="1:9">
      <c r="A8082" t="n">
        <v>75450</v>
      </c>
      <c r="B8082" s="57" t="n">
        <v>46</v>
      </c>
      <c r="C8082" s="7" t="n">
        <v>61490</v>
      </c>
      <c r="D8082" s="7" t="n">
        <v>-330.390014648438</v>
      </c>
      <c r="E8082" s="7" t="n">
        <v>17.7199993133545</v>
      </c>
      <c r="F8082" s="7" t="n">
        <v>406.149993896484</v>
      </c>
      <c r="G8082" s="7" t="n">
        <v>335</v>
      </c>
    </row>
    <row r="8083" spans="1:9">
      <c r="A8083" t="s">
        <v>4</v>
      </c>
      <c r="B8083" s="4" t="s">
        <v>5</v>
      </c>
      <c r="C8083" s="4" t="s">
        <v>10</v>
      </c>
      <c r="D8083" s="4" t="s">
        <v>27</v>
      </c>
      <c r="E8083" s="4" t="s">
        <v>27</v>
      </c>
      <c r="F8083" s="4" t="s">
        <v>27</v>
      </c>
      <c r="G8083" s="4" t="s">
        <v>27</v>
      </c>
    </row>
    <row r="8084" spans="1:9">
      <c r="A8084" t="n">
        <v>75469</v>
      </c>
      <c r="B8084" s="57" t="n">
        <v>46</v>
      </c>
      <c r="C8084" s="7" t="n">
        <v>61488</v>
      </c>
      <c r="D8084" s="7" t="n">
        <v>-329.149993896484</v>
      </c>
      <c r="E8084" s="7" t="n">
        <v>17.7299995422363</v>
      </c>
      <c r="F8084" s="7" t="n">
        <v>406.640014648438</v>
      </c>
      <c r="G8084" s="7" t="n">
        <v>329.299987792969</v>
      </c>
    </row>
    <row r="8085" spans="1:9">
      <c r="A8085" t="s">
        <v>4</v>
      </c>
      <c r="B8085" s="4" t="s">
        <v>5</v>
      </c>
      <c r="C8085" s="4" t="s">
        <v>13</v>
      </c>
      <c r="D8085" s="4" t="s">
        <v>10</v>
      </c>
    </row>
    <row r="8086" spans="1:9">
      <c r="A8086" t="n">
        <v>75488</v>
      </c>
      <c r="B8086" s="40" t="n">
        <v>58</v>
      </c>
      <c r="C8086" s="7" t="n">
        <v>255</v>
      </c>
      <c r="D8086" s="7" t="n">
        <v>0</v>
      </c>
    </row>
    <row r="8087" spans="1:9">
      <c r="A8087" t="s">
        <v>4</v>
      </c>
      <c r="B8087" s="4" t="s">
        <v>5</v>
      </c>
      <c r="C8087" s="4" t="s">
        <v>10</v>
      </c>
      <c r="D8087" s="4" t="s">
        <v>13</v>
      </c>
      <c r="E8087" s="4" t="s">
        <v>13</v>
      </c>
      <c r="F8087" s="4" t="s">
        <v>6</v>
      </c>
    </row>
    <row r="8088" spans="1:9">
      <c r="A8088" t="n">
        <v>75492</v>
      </c>
      <c r="B8088" s="18" t="n">
        <v>20</v>
      </c>
      <c r="C8088" s="7" t="n">
        <v>7007</v>
      </c>
      <c r="D8088" s="7" t="n">
        <v>2</v>
      </c>
      <c r="E8088" s="7" t="n">
        <v>10</v>
      </c>
      <c r="F8088" s="7" t="s">
        <v>567</v>
      </c>
    </row>
    <row r="8089" spans="1:9">
      <c r="A8089" t="s">
        <v>4</v>
      </c>
      <c r="B8089" s="4" t="s">
        <v>5</v>
      </c>
      <c r="C8089" s="4" t="s">
        <v>13</v>
      </c>
      <c r="D8089" s="4" t="s">
        <v>10</v>
      </c>
      <c r="E8089" s="4" t="s">
        <v>6</v>
      </c>
    </row>
    <row r="8090" spans="1:9">
      <c r="A8090" t="n">
        <v>75513</v>
      </c>
      <c r="B8090" s="42" t="n">
        <v>51</v>
      </c>
      <c r="C8090" s="7" t="n">
        <v>4</v>
      </c>
      <c r="D8090" s="7" t="n">
        <v>7007</v>
      </c>
      <c r="E8090" s="7" t="s">
        <v>661</v>
      </c>
    </row>
    <row r="8091" spans="1:9">
      <c r="A8091" t="s">
        <v>4</v>
      </c>
      <c r="B8091" s="4" t="s">
        <v>5</v>
      </c>
      <c r="C8091" s="4" t="s">
        <v>10</v>
      </c>
    </row>
    <row r="8092" spans="1:9">
      <c r="A8092" t="n">
        <v>75527</v>
      </c>
      <c r="B8092" s="43" t="n">
        <v>16</v>
      </c>
      <c r="C8092" s="7" t="n">
        <v>0</v>
      </c>
    </row>
    <row r="8093" spans="1:9">
      <c r="A8093" t="s">
        <v>4</v>
      </c>
      <c r="B8093" s="4" t="s">
        <v>5</v>
      </c>
      <c r="C8093" s="4" t="s">
        <v>10</v>
      </c>
      <c r="D8093" s="4" t="s">
        <v>13</v>
      </c>
      <c r="E8093" s="4" t="s">
        <v>9</v>
      </c>
      <c r="F8093" s="4" t="s">
        <v>104</v>
      </c>
      <c r="G8093" s="4" t="s">
        <v>13</v>
      </c>
      <c r="H8093" s="4" t="s">
        <v>13</v>
      </c>
      <c r="I8093" s="4" t="s">
        <v>13</v>
      </c>
      <c r="J8093" s="4" t="s">
        <v>9</v>
      </c>
      <c r="K8093" s="4" t="s">
        <v>104</v>
      </c>
      <c r="L8093" s="4" t="s">
        <v>13</v>
      </c>
      <c r="M8093" s="4" t="s">
        <v>13</v>
      </c>
    </row>
    <row r="8094" spans="1:9">
      <c r="A8094" t="n">
        <v>75530</v>
      </c>
      <c r="B8094" s="44" t="n">
        <v>26</v>
      </c>
      <c r="C8094" s="7" t="n">
        <v>7007</v>
      </c>
      <c r="D8094" s="7" t="n">
        <v>17</v>
      </c>
      <c r="E8094" s="7" t="n">
        <v>38303</v>
      </c>
      <c r="F8094" s="7" t="s">
        <v>662</v>
      </c>
      <c r="G8094" s="7" t="n">
        <v>2</v>
      </c>
      <c r="H8094" s="7" t="n">
        <v>3</v>
      </c>
      <c r="I8094" s="7" t="n">
        <v>17</v>
      </c>
      <c r="J8094" s="7" t="n">
        <v>38304</v>
      </c>
      <c r="K8094" s="7" t="s">
        <v>663</v>
      </c>
      <c r="L8094" s="7" t="n">
        <v>2</v>
      </c>
      <c r="M8094" s="7" t="n">
        <v>0</v>
      </c>
    </row>
    <row r="8095" spans="1:9">
      <c r="A8095" t="s">
        <v>4</v>
      </c>
      <c r="B8095" s="4" t="s">
        <v>5</v>
      </c>
    </row>
    <row r="8096" spans="1:9">
      <c r="A8096" t="n">
        <v>75764</v>
      </c>
      <c r="B8096" s="38" t="n">
        <v>28</v>
      </c>
    </row>
    <row r="8097" spans="1:13">
      <c r="A8097" t="s">
        <v>4</v>
      </c>
      <c r="B8097" s="4" t="s">
        <v>5</v>
      </c>
      <c r="C8097" s="4" t="s">
        <v>10</v>
      </c>
      <c r="D8097" s="4" t="s">
        <v>13</v>
      </c>
    </row>
    <row r="8098" spans="1:13">
      <c r="A8098" t="n">
        <v>75765</v>
      </c>
      <c r="B8098" s="46" t="n">
        <v>89</v>
      </c>
      <c r="C8098" s="7" t="n">
        <v>65533</v>
      </c>
      <c r="D8098" s="7" t="n">
        <v>1</v>
      </c>
    </row>
    <row r="8099" spans="1:13">
      <c r="A8099" t="s">
        <v>4</v>
      </c>
      <c r="B8099" s="4" t="s">
        <v>5</v>
      </c>
      <c r="C8099" s="4" t="s">
        <v>13</v>
      </c>
      <c r="D8099" s="4" t="s">
        <v>10</v>
      </c>
      <c r="E8099" s="4" t="s">
        <v>13</v>
      </c>
    </row>
    <row r="8100" spans="1:13">
      <c r="A8100" t="n">
        <v>75769</v>
      </c>
      <c r="B8100" s="19" t="n">
        <v>49</v>
      </c>
      <c r="C8100" s="7" t="n">
        <v>1</v>
      </c>
      <c r="D8100" s="7" t="n">
        <v>4000</v>
      </c>
      <c r="E8100" s="7" t="n">
        <v>0</v>
      </c>
    </row>
    <row r="8101" spans="1:13">
      <c r="A8101" t="s">
        <v>4</v>
      </c>
      <c r="B8101" s="4" t="s">
        <v>5</v>
      </c>
      <c r="C8101" s="4" t="s">
        <v>13</v>
      </c>
      <c r="D8101" s="4" t="s">
        <v>10</v>
      </c>
      <c r="E8101" s="4" t="s">
        <v>10</v>
      </c>
    </row>
    <row r="8102" spans="1:13">
      <c r="A8102" t="n">
        <v>75774</v>
      </c>
      <c r="B8102" s="17" t="n">
        <v>50</v>
      </c>
      <c r="C8102" s="7" t="n">
        <v>1</v>
      </c>
      <c r="D8102" s="7" t="n">
        <v>8061</v>
      </c>
      <c r="E8102" s="7" t="n">
        <v>1000</v>
      </c>
    </row>
    <row r="8103" spans="1:13">
      <c r="A8103" t="s">
        <v>4</v>
      </c>
      <c r="B8103" s="4" t="s">
        <v>5</v>
      </c>
      <c r="C8103" s="4" t="s">
        <v>13</v>
      </c>
      <c r="D8103" s="4" t="s">
        <v>10</v>
      </c>
      <c r="E8103" s="4" t="s">
        <v>27</v>
      </c>
    </row>
    <row r="8104" spans="1:13">
      <c r="A8104" t="n">
        <v>75780</v>
      </c>
      <c r="B8104" s="40" t="n">
        <v>58</v>
      </c>
      <c r="C8104" s="7" t="n">
        <v>0</v>
      </c>
      <c r="D8104" s="7" t="n">
        <v>1000</v>
      </c>
      <c r="E8104" s="7" t="n">
        <v>1</v>
      </c>
    </row>
    <row r="8105" spans="1:13">
      <c r="A8105" t="s">
        <v>4</v>
      </c>
      <c r="B8105" s="4" t="s">
        <v>5</v>
      </c>
      <c r="C8105" s="4" t="s">
        <v>13</v>
      </c>
      <c r="D8105" s="4" t="s">
        <v>10</v>
      </c>
    </row>
    <row r="8106" spans="1:13">
      <c r="A8106" t="n">
        <v>75788</v>
      </c>
      <c r="B8106" s="40" t="n">
        <v>58</v>
      </c>
      <c r="C8106" s="7" t="n">
        <v>255</v>
      </c>
      <c r="D8106" s="7" t="n">
        <v>0</v>
      </c>
    </row>
    <row r="8107" spans="1:13">
      <c r="A8107" t="s">
        <v>4</v>
      </c>
      <c r="B8107" s="4" t="s">
        <v>5</v>
      </c>
      <c r="C8107" s="4" t="s">
        <v>13</v>
      </c>
      <c r="D8107" s="4" t="s">
        <v>13</v>
      </c>
    </row>
    <row r="8108" spans="1:13">
      <c r="A8108" t="n">
        <v>75792</v>
      </c>
      <c r="B8108" s="19" t="n">
        <v>49</v>
      </c>
      <c r="C8108" s="7" t="n">
        <v>2</v>
      </c>
      <c r="D8108" s="7" t="n">
        <v>0</v>
      </c>
    </row>
    <row r="8109" spans="1:13">
      <c r="A8109" t="s">
        <v>4</v>
      </c>
      <c r="B8109" s="4" t="s">
        <v>5</v>
      </c>
      <c r="C8109" s="4" t="s">
        <v>9</v>
      </c>
    </row>
    <row r="8110" spans="1:13">
      <c r="A8110" t="n">
        <v>75795</v>
      </c>
      <c r="B8110" s="45" t="n">
        <v>15</v>
      </c>
      <c r="C8110" s="7" t="n">
        <v>256</v>
      </c>
    </row>
    <row r="8111" spans="1:13">
      <c r="A8111" t="s">
        <v>4</v>
      </c>
      <c r="B8111" s="4" t="s">
        <v>5</v>
      </c>
      <c r="C8111" s="4" t="s">
        <v>10</v>
      </c>
      <c r="D8111" s="4" t="s">
        <v>27</v>
      </c>
      <c r="E8111" s="4" t="s">
        <v>27</v>
      </c>
      <c r="F8111" s="4" t="s">
        <v>27</v>
      </c>
      <c r="G8111" s="4" t="s">
        <v>27</v>
      </c>
    </row>
    <row r="8112" spans="1:13">
      <c r="A8112" t="n">
        <v>75800</v>
      </c>
      <c r="B8112" s="57" t="n">
        <v>46</v>
      </c>
      <c r="C8112" s="7" t="n">
        <v>61456</v>
      </c>
      <c r="D8112" s="7" t="n">
        <v>-327.299987792969</v>
      </c>
      <c r="E8112" s="7" t="n">
        <v>18</v>
      </c>
      <c r="F8112" s="7" t="n">
        <v>411</v>
      </c>
      <c r="G8112" s="7" t="n">
        <v>292</v>
      </c>
    </row>
    <row r="8113" spans="1:7">
      <c r="A8113" t="s">
        <v>4</v>
      </c>
      <c r="B8113" s="4" t="s">
        <v>5</v>
      </c>
      <c r="C8113" s="4" t="s">
        <v>13</v>
      </c>
      <c r="D8113" s="4" t="s">
        <v>10</v>
      </c>
    </row>
    <row r="8114" spans="1:7">
      <c r="A8114" t="n">
        <v>75819</v>
      </c>
      <c r="B8114" s="12" t="n">
        <v>162</v>
      </c>
      <c r="C8114" s="7" t="n">
        <v>1</v>
      </c>
      <c r="D8114" s="7" t="n">
        <v>0</v>
      </c>
    </row>
    <row r="8115" spans="1:7">
      <c r="A8115" t="s">
        <v>4</v>
      </c>
      <c r="B8115" s="4" t="s">
        <v>5</v>
      </c>
    </row>
    <row r="8116" spans="1:7">
      <c r="A8116" t="n">
        <v>75823</v>
      </c>
      <c r="B8116" s="5" t="n">
        <v>1</v>
      </c>
    </row>
    <row r="8117" spans="1:7" s="3" customFormat="1" customHeight="0">
      <c r="A8117" s="3" t="s">
        <v>2</v>
      </c>
      <c r="B8117" s="3" t="s">
        <v>664</v>
      </c>
    </row>
    <row r="8118" spans="1:7">
      <c r="A8118" t="s">
        <v>4</v>
      </c>
      <c r="B8118" s="4" t="s">
        <v>5</v>
      </c>
      <c r="C8118" s="4" t="s">
        <v>10</v>
      </c>
      <c r="D8118" s="4" t="s">
        <v>13</v>
      </c>
      <c r="E8118" s="4" t="s">
        <v>6</v>
      </c>
      <c r="F8118" s="4" t="s">
        <v>27</v>
      </c>
      <c r="G8118" s="4" t="s">
        <v>27</v>
      </c>
      <c r="H8118" s="4" t="s">
        <v>27</v>
      </c>
    </row>
    <row r="8119" spans="1:7">
      <c r="A8119" t="n">
        <v>75824</v>
      </c>
      <c r="B8119" s="64" t="n">
        <v>48</v>
      </c>
      <c r="C8119" s="7" t="n">
        <v>65534</v>
      </c>
      <c r="D8119" s="7" t="n">
        <v>0</v>
      </c>
      <c r="E8119" s="7" t="s">
        <v>612</v>
      </c>
      <c r="F8119" s="7" t="n">
        <v>-1</v>
      </c>
      <c r="G8119" s="7" t="n">
        <v>1</v>
      </c>
      <c r="H8119" s="7" t="n">
        <v>0</v>
      </c>
    </row>
    <row r="8120" spans="1:7">
      <c r="A8120" t="s">
        <v>4</v>
      </c>
      <c r="B8120" s="4" t="s">
        <v>5</v>
      </c>
      <c r="C8120" s="4" t="s">
        <v>10</v>
      </c>
      <c r="D8120" s="4" t="s">
        <v>10</v>
      </c>
      <c r="E8120" s="4" t="s">
        <v>27</v>
      </c>
      <c r="F8120" s="4" t="s">
        <v>27</v>
      </c>
      <c r="G8120" s="4" t="s">
        <v>27</v>
      </c>
      <c r="H8120" s="4" t="s">
        <v>27</v>
      </c>
      <c r="I8120" s="4" t="s">
        <v>13</v>
      </c>
      <c r="J8120" s="4" t="s">
        <v>10</v>
      </c>
    </row>
    <row r="8121" spans="1:7">
      <c r="A8121" t="n">
        <v>75850</v>
      </c>
      <c r="B8121" s="82" t="n">
        <v>55</v>
      </c>
      <c r="C8121" s="7" t="n">
        <v>65534</v>
      </c>
      <c r="D8121" s="7" t="n">
        <v>65533</v>
      </c>
      <c r="E8121" s="7" t="n">
        <v>-329.970001220703</v>
      </c>
      <c r="F8121" s="7" t="n">
        <v>17.9699993133545</v>
      </c>
      <c r="G8121" s="7" t="n">
        <v>409.429992675781</v>
      </c>
      <c r="H8121" s="7" t="n">
        <v>2.79999995231628</v>
      </c>
      <c r="I8121" s="7" t="n">
        <v>0</v>
      </c>
      <c r="J8121" s="7" t="n">
        <v>0</v>
      </c>
    </row>
    <row r="8122" spans="1:7">
      <c r="A8122" t="s">
        <v>4</v>
      </c>
      <c r="B8122" s="4" t="s">
        <v>5</v>
      </c>
      <c r="C8122" s="4" t="s">
        <v>10</v>
      </c>
      <c r="D8122" s="4" t="s">
        <v>13</v>
      </c>
    </row>
    <row r="8123" spans="1:7">
      <c r="A8123" t="n">
        <v>75874</v>
      </c>
      <c r="B8123" s="81" t="n">
        <v>56</v>
      </c>
      <c r="C8123" s="7" t="n">
        <v>65534</v>
      </c>
      <c r="D8123" s="7" t="n">
        <v>0</v>
      </c>
    </row>
    <row r="8124" spans="1:7">
      <c r="A8124" t="s">
        <v>4</v>
      </c>
      <c r="B8124" s="4" t="s">
        <v>5</v>
      </c>
      <c r="C8124" s="4" t="s">
        <v>10</v>
      </c>
      <c r="D8124" s="4" t="s">
        <v>13</v>
      </c>
      <c r="E8124" s="4" t="s">
        <v>6</v>
      </c>
      <c r="F8124" s="4" t="s">
        <v>27</v>
      </c>
      <c r="G8124" s="4" t="s">
        <v>27</v>
      </c>
      <c r="H8124" s="4" t="s">
        <v>27</v>
      </c>
    </row>
    <row r="8125" spans="1:7">
      <c r="A8125" t="n">
        <v>75878</v>
      </c>
      <c r="B8125" s="64" t="n">
        <v>48</v>
      </c>
      <c r="C8125" s="7" t="n">
        <v>65534</v>
      </c>
      <c r="D8125" s="7" t="n">
        <v>0</v>
      </c>
      <c r="E8125" s="7" t="s">
        <v>613</v>
      </c>
      <c r="F8125" s="7" t="n">
        <v>-1</v>
      </c>
      <c r="G8125" s="7" t="n">
        <v>1</v>
      </c>
      <c r="H8125" s="7" t="n">
        <v>0</v>
      </c>
    </row>
    <row r="8126" spans="1:7">
      <c r="A8126" t="s">
        <v>4</v>
      </c>
      <c r="B8126" s="4" t="s">
        <v>5</v>
      </c>
      <c r="C8126" s="4" t="s">
        <v>10</v>
      </c>
      <c r="D8126" s="4" t="s">
        <v>27</v>
      </c>
      <c r="E8126" s="4" t="s">
        <v>27</v>
      </c>
      <c r="F8126" s="4" t="s">
        <v>13</v>
      </c>
    </row>
    <row r="8127" spans="1:7">
      <c r="A8127" t="n">
        <v>75904</v>
      </c>
      <c r="B8127" s="75" t="n">
        <v>52</v>
      </c>
      <c r="C8127" s="7" t="n">
        <v>65534</v>
      </c>
      <c r="D8127" s="7" t="n">
        <v>165.899993896484</v>
      </c>
      <c r="E8127" s="7" t="n">
        <v>10</v>
      </c>
      <c r="F8127" s="7" t="n">
        <v>1</v>
      </c>
    </row>
    <row r="8128" spans="1:7">
      <c r="A8128" t="s">
        <v>4</v>
      </c>
      <c r="B8128" s="4" t="s">
        <v>5</v>
      </c>
      <c r="C8128" s="4" t="s">
        <v>13</v>
      </c>
      <c r="D8128" s="4" t="s">
        <v>10</v>
      </c>
      <c r="E8128" s="4" t="s">
        <v>27</v>
      </c>
      <c r="F8128" s="4" t="s">
        <v>10</v>
      </c>
      <c r="G8128" s="4" t="s">
        <v>9</v>
      </c>
      <c r="H8128" s="4" t="s">
        <v>9</v>
      </c>
      <c r="I8128" s="4" t="s">
        <v>10</v>
      </c>
      <c r="J8128" s="4" t="s">
        <v>10</v>
      </c>
      <c r="K8128" s="4" t="s">
        <v>9</v>
      </c>
      <c r="L8128" s="4" t="s">
        <v>9</v>
      </c>
      <c r="M8128" s="4" t="s">
        <v>9</v>
      </c>
      <c r="N8128" s="4" t="s">
        <v>9</v>
      </c>
      <c r="O8128" s="4" t="s">
        <v>6</v>
      </c>
    </row>
    <row r="8129" spans="1:15">
      <c r="A8129" t="n">
        <v>75916</v>
      </c>
      <c r="B8129" s="17" t="n">
        <v>50</v>
      </c>
      <c r="C8129" s="7" t="n">
        <v>0</v>
      </c>
      <c r="D8129" s="7" t="n">
        <v>1906</v>
      </c>
      <c r="E8129" s="7" t="n">
        <v>0.800000011920929</v>
      </c>
      <c r="F8129" s="7" t="n">
        <v>0</v>
      </c>
      <c r="G8129" s="7" t="n">
        <v>0</v>
      </c>
      <c r="H8129" s="7" t="n">
        <v>0</v>
      </c>
      <c r="I8129" s="7" t="n">
        <v>1</v>
      </c>
      <c r="J8129" s="7" t="n">
        <v>65534</v>
      </c>
      <c r="K8129" s="7" t="n">
        <v>0</v>
      </c>
      <c r="L8129" s="7" t="n">
        <v>0</v>
      </c>
      <c r="M8129" s="7" t="n">
        <v>0</v>
      </c>
      <c r="N8129" s="7" t="n">
        <v>1112014848</v>
      </c>
      <c r="O8129" s="7" t="s">
        <v>21</v>
      </c>
    </row>
    <row r="8130" spans="1:15">
      <c r="A8130" t="s">
        <v>4</v>
      </c>
      <c r="B8130" s="4" t="s">
        <v>5</v>
      </c>
      <c r="C8130" s="4" t="s">
        <v>10</v>
      </c>
    </row>
    <row r="8131" spans="1:15">
      <c r="A8131" t="n">
        <v>75955</v>
      </c>
      <c r="B8131" s="88" t="n">
        <v>54</v>
      </c>
      <c r="C8131" s="7" t="n">
        <v>65534</v>
      </c>
    </row>
    <row r="8132" spans="1:15">
      <c r="A8132" t="s">
        <v>4</v>
      </c>
      <c r="B8132" s="4" t="s">
        <v>5</v>
      </c>
    </row>
    <row r="8133" spans="1:15">
      <c r="A8133" t="n">
        <v>75958</v>
      </c>
      <c r="B8133" s="5" t="n">
        <v>1</v>
      </c>
    </row>
    <row r="8134" spans="1:15" s="3" customFormat="1" customHeight="0">
      <c r="A8134" s="3" t="s">
        <v>2</v>
      </c>
      <c r="B8134" s="3" t="s">
        <v>665</v>
      </c>
    </row>
    <row r="8135" spans="1:15">
      <c r="A8135" t="s">
        <v>4</v>
      </c>
      <c r="B8135" s="4" t="s">
        <v>5</v>
      </c>
      <c r="C8135" s="4" t="s">
        <v>10</v>
      </c>
      <c r="D8135" s="4" t="s">
        <v>13</v>
      </c>
      <c r="E8135" s="4" t="s">
        <v>6</v>
      </c>
      <c r="F8135" s="4" t="s">
        <v>27</v>
      </c>
      <c r="G8135" s="4" t="s">
        <v>27</v>
      </c>
      <c r="H8135" s="4" t="s">
        <v>27</v>
      </c>
    </row>
    <row r="8136" spans="1:15">
      <c r="A8136" t="n">
        <v>75960</v>
      </c>
      <c r="B8136" s="64" t="n">
        <v>48</v>
      </c>
      <c r="C8136" s="7" t="n">
        <v>65534</v>
      </c>
      <c r="D8136" s="7" t="n">
        <v>0</v>
      </c>
      <c r="E8136" s="7" t="s">
        <v>612</v>
      </c>
      <c r="F8136" s="7" t="n">
        <v>-1</v>
      </c>
      <c r="G8136" s="7" t="n">
        <v>1</v>
      </c>
      <c r="H8136" s="7" t="n">
        <v>0</v>
      </c>
    </row>
    <row r="8137" spans="1:15">
      <c r="A8137" t="s">
        <v>4</v>
      </c>
      <c r="B8137" s="4" t="s">
        <v>5</v>
      </c>
      <c r="C8137" s="4" t="s">
        <v>10</v>
      </c>
      <c r="D8137" s="4" t="s">
        <v>10</v>
      </c>
      <c r="E8137" s="4" t="s">
        <v>27</v>
      </c>
      <c r="F8137" s="4" t="s">
        <v>27</v>
      </c>
      <c r="G8137" s="4" t="s">
        <v>27</v>
      </c>
      <c r="H8137" s="4" t="s">
        <v>27</v>
      </c>
      <c r="I8137" s="4" t="s">
        <v>13</v>
      </c>
      <c r="J8137" s="4" t="s">
        <v>10</v>
      </c>
    </row>
    <row r="8138" spans="1:15">
      <c r="A8138" t="n">
        <v>75986</v>
      </c>
      <c r="B8138" s="82" t="n">
        <v>55</v>
      </c>
      <c r="C8138" s="7" t="n">
        <v>65534</v>
      </c>
      <c r="D8138" s="7" t="n">
        <v>65533</v>
      </c>
      <c r="E8138" s="7" t="n">
        <v>-331.989990234375</v>
      </c>
      <c r="F8138" s="7" t="n">
        <v>17.8999996185303</v>
      </c>
      <c r="G8138" s="7" t="n">
        <v>407.760009765625</v>
      </c>
      <c r="H8138" s="7" t="n">
        <v>2.79999995231628</v>
      </c>
      <c r="I8138" s="7" t="n">
        <v>0</v>
      </c>
      <c r="J8138" s="7" t="n">
        <v>0</v>
      </c>
    </row>
    <row r="8139" spans="1:15">
      <c r="A8139" t="s">
        <v>4</v>
      </c>
      <c r="B8139" s="4" t="s">
        <v>5</v>
      </c>
      <c r="C8139" s="4" t="s">
        <v>10</v>
      </c>
      <c r="D8139" s="4" t="s">
        <v>13</v>
      </c>
    </row>
    <row r="8140" spans="1:15">
      <c r="A8140" t="n">
        <v>76010</v>
      </c>
      <c r="B8140" s="81" t="n">
        <v>56</v>
      </c>
      <c r="C8140" s="7" t="n">
        <v>65534</v>
      </c>
      <c r="D8140" s="7" t="n">
        <v>0</v>
      </c>
    </row>
    <row r="8141" spans="1:15">
      <c r="A8141" t="s">
        <v>4</v>
      </c>
      <c r="B8141" s="4" t="s">
        <v>5</v>
      </c>
      <c r="C8141" s="4" t="s">
        <v>10</v>
      </c>
      <c r="D8141" s="4" t="s">
        <v>13</v>
      </c>
      <c r="E8141" s="4" t="s">
        <v>6</v>
      </c>
      <c r="F8141" s="4" t="s">
        <v>27</v>
      </c>
      <c r="G8141" s="4" t="s">
        <v>27</v>
      </c>
      <c r="H8141" s="4" t="s">
        <v>27</v>
      </c>
    </row>
    <row r="8142" spans="1:15">
      <c r="A8142" t="n">
        <v>76014</v>
      </c>
      <c r="B8142" s="64" t="n">
        <v>48</v>
      </c>
      <c r="C8142" s="7" t="n">
        <v>65534</v>
      </c>
      <c r="D8142" s="7" t="n">
        <v>0</v>
      </c>
      <c r="E8142" s="7" t="s">
        <v>613</v>
      </c>
      <c r="F8142" s="7" t="n">
        <v>-1</v>
      </c>
      <c r="G8142" s="7" t="n">
        <v>1</v>
      </c>
      <c r="H8142" s="7" t="n">
        <v>0</v>
      </c>
    </row>
    <row r="8143" spans="1:15">
      <c r="A8143" t="s">
        <v>4</v>
      </c>
      <c r="B8143" s="4" t="s">
        <v>5</v>
      </c>
      <c r="C8143" s="4" t="s">
        <v>10</v>
      </c>
      <c r="D8143" s="4" t="s">
        <v>27</v>
      </c>
      <c r="E8143" s="4" t="s">
        <v>27</v>
      </c>
      <c r="F8143" s="4" t="s">
        <v>13</v>
      </c>
    </row>
    <row r="8144" spans="1:15">
      <c r="A8144" t="n">
        <v>76040</v>
      </c>
      <c r="B8144" s="75" t="n">
        <v>52</v>
      </c>
      <c r="C8144" s="7" t="n">
        <v>65534</v>
      </c>
      <c r="D8144" s="7" t="n">
        <v>121.099998474121</v>
      </c>
      <c r="E8144" s="7" t="n">
        <v>10</v>
      </c>
      <c r="F8144" s="7" t="n">
        <v>1</v>
      </c>
    </row>
    <row r="8145" spans="1:15">
      <c r="A8145" t="s">
        <v>4</v>
      </c>
      <c r="B8145" s="4" t="s">
        <v>5</v>
      </c>
      <c r="C8145" s="4" t="s">
        <v>13</v>
      </c>
      <c r="D8145" s="4" t="s">
        <v>10</v>
      </c>
      <c r="E8145" s="4" t="s">
        <v>27</v>
      </c>
      <c r="F8145" s="4" t="s">
        <v>10</v>
      </c>
      <c r="G8145" s="4" t="s">
        <v>9</v>
      </c>
      <c r="H8145" s="4" t="s">
        <v>9</v>
      </c>
      <c r="I8145" s="4" t="s">
        <v>10</v>
      </c>
      <c r="J8145" s="4" t="s">
        <v>10</v>
      </c>
      <c r="K8145" s="4" t="s">
        <v>9</v>
      </c>
      <c r="L8145" s="4" t="s">
        <v>9</v>
      </c>
      <c r="M8145" s="4" t="s">
        <v>9</v>
      </c>
      <c r="N8145" s="4" t="s">
        <v>9</v>
      </c>
      <c r="O8145" s="4" t="s">
        <v>6</v>
      </c>
    </row>
    <row r="8146" spans="1:15">
      <c r="A8146" t="n">
        <v>76052</v>
      </c>
      <c r="B8146" s="17" t="n">
        <v>50</v>
      </c>
      <c r="C8146" s="7" t="n">
        <v>0</v>
      </c>
      <c r="D8146" s="7" t="n">
        <v>1906</v>
      </c>
      <c r="E8146" s="7" t="n">
        <v>0.699999988079071</v>
      </c>
      <c r="F8146" s="7" t="n">
        <v>0</v>
      </c>
      <c r="G8146" s="7" t="n">
        <v>0</v>
      </c>
      <c r="H8146" s="7" t="n">
        <v>0</v>
      </c>
      <c r="I8146" s="7" t="n">
        <v>1</v>
      </c>
      <c r="J8146" s="7" t="n">
        <v>65534</v>
      </c>
      <c r="K8146" s="7" t="n">
        <v>0</v>
      </c>
      <c r="L8146" s="7" t="n">
        <v>0</v>
      </c>
      <c r="M8146" s="7" t="n">
        <v>0</v>
      </c>
      <c r="N8146" s="7" t="n">
        <v>1112014848</v>
      </c>
      <c r="O8146" s="7" t="s">
        <v>21</v>
      </c>
    </row>
    <row r="8147" spans="1:15">
      <c r="A8147" t="s">
        <v>4</v>
      </c>
      <c r="B8147" s="4" t="s">
        <v>5</v>
      </c>
      <c r="C8147" s="4" t="s">
        <v>10</v>
      </c>
    </row>
    <row r="8148" spans="1:15">
      <c r="A8148" t="n">
        <v>76091</v>
      </c>
      <c r="B8148" s="88" t="n">
        <v>54</v>
      </c>
      <c r="C8148" s="7" t="n">
        <v>65534</v>
      </c>
    </row>
    <row r="8149" spans="1:15">
      <c r="A8149" t="s">
        <v>4</v>
      </c>
      <c r="B8149" s="4" t="s">
        <v>5</v>
      </c>
    </row>
    <row r="8150" spans="1:15">
      <c r="A8150" t="n">
        <v>76094</v>
      </c>
      <c r="B8150" s="5" t="n">
        <v>1</v>
      </c>
    </row>
    <row r="8151" spans="1:15" s="3" customFormat="1" customHeight="0">
      <c r="A8151" s="3" t="s">
        <v>2</v>
      </c>
      <c r="B8151" s="3" t="s">
        <v>666</v>
      </c>
    </row>
    <row r="8152" spans="1:15">
      <c r="A8152" t="s">
        <v>4</v>
      </c>
      <c r="B8152" s="4" t="s">
        <v>5</v>
      </c>
      <c r="C8152" s="4" t="s">
        <v>10</v>
      </c>
      <c r="D8152" s="4" t="s">
        <v>13</v>
      </c>
      <c r="E8152" s="4" t="s">
        <v>6</v>
      </c>
      <c r="F8152" s="4" t="s">
        <v>27</v>
      </c>
      <c r="G8152" s="4" t="s">
        <v>27</v>
      </c>
      <c r="H8152" s="4" t="s">
        <v>27</v>
      </c>
    </row>
    <row r="8153" spans="1:15">
      <c r="A8153" t="n">
        <v>76096</v>
      </c>
      <c r="B8153" s="64" t="n">
        <v>48</v>
      </c>
      <c r="C8153" s="7" t="n">
        <v>65534</v>
      </c>
      <c r="D8153" s="7" t="n">
        <v>0</v>
      </c>
      <c r="E8153" s="7" t="s">
        <v>612</v>
      </c>
      <c r="F8153" s="7" t="n">
        <v>-1</v>
      </c>
      <c r="G8153" s="7" t="n">
        <v>1</v>
      </c>
      <c r="H8153" s="7" t="n">
        <v>0</v>
      </c>
    </row>
    <row r="8154" spans="1:15">
      <c r="A8154" t="s">
        <v>4</v>
      </c>
      <c r="B8154" s="4" t="s">
        <v>5</v>
      </c>
      <c r="C8154" s="4" t="s">
        <v>10</v>
      </c>
      <c r="D8154" s="4" t="s">
        <v>10</v>
      </c>
      <c r="E8154" s="4" t="s">
        <v>27</v>
      </c>
      <c r="F8154" s="4" t="s">
        <v>27</v>
      </c>
      <c r="G8154" s="4" t="s">
        <v>27</v>
      </c>
      <c r="H8154" s="4" t="s">
        <v>27</v>
      </c>
      <c r="I8154" s="4" t="s">
        <v>13</v>
      </c>
      <c r="J8154" s="4" t="s">
        <v>10</v>
      </c>
    </row>
    <row r="8155" spans="1:15">
      <c r="A8155" t="n">
        <v>76122</v>
      </c>
      <c r="B8155" s="82" t="n">
        <v>55</v>
      </c>
      <c r="C8155" s="7" t="n">
        <v>65534</v>
      </c>
      <c r="D8155" s="7" t="n">
        <v>65533</v>
      </c>
      <c r="E8155" s="7" t="n">
        <v>-330.980010986328</v>
      </c>
      <c r="F8155" s="7" t="n">
        <v>17.9400005340576</v>
      </c>
      <c r="G8155" s="7" t="n">
        <v>408.649993896484</v>
      </c>
      <c r="H8155" s="7" t="n">
        <v>2.79999995231628</v>
      </c>
      <c r="I8155" s="7" t="n">
        <v>0</v>
      </c>
      <c r="J8155" s="7" t="n">
        <v>0</v>
      </c>
    </row>
    <row r="8156" spans="1:15">
      <c r="A8156" t="s">
        <v>4</v>
      </c>
      <c r="B8156" s="4" t="s">
        <v>5</v>
      </c>
      <c r="C8156" s="4" t="s">
        <v>10</v>
      </c>
      <c r="D8156" s="4" t="s">
        <v>13</v>
      </c>
    </row>
    <row r="8157" spans="1:15">
      <c r="A8157" t="n">
        <v>76146</v>
      </c>
      <c r="B8157" s="81" t="n">
        <v>56</v>
      </c>
      <c r="C8157" s="7" t="n">
        <v>65534</v>
      </c>
      <c r="D8157" s="7" t="n">
        <v>0</v>
      </c>
    </row>
    <row r="8158" spans="1:15">
      <c r="A8158" t="s">
        <v>4</v>
      </c>
      <c r="B8158" s="4" t="s">
        <v>5</v>
      </c>
      <c r="C8158" s="4" t="s">
        <v>10</v>
      </c>
      <c r="D8158" s="4" t="s">
        <v>13</v>
      </c>
      <c r="E8158" s="4" t="s">
        <v>6</v>
      </c>
      <c r="F8158" s="4" t="s">
        <v>27</v>
      </c>
      <c r="G8158" s="4" t="s">
        <v>27</v>
      </c>
      <c r="H8158" s="4" t="s">
        <v>27</v>
      </c>
    </row>
    <row r="8159" spans="1:15">
      <c r="A8159" t="n">
        <v>76150</v>
      </c>
      <c r="B8159" s="64" t="n">
        <v>48</v>
      </c>
      <c r="C8159" s="7" t="n">
        <v>65534</v>
      </c>
      <c r="D8159" s="7" t="n">
        <v>0</v>
      </c>
      <c r="E8159" s="7" t="s">
        <v>613</v>
      </c>
      <c r="F8159" s="7" t="n">
        <v>-1</v>
      </c>
      <c r="G8159" s="7" t="n">
        <v>1</v>
      </c>
      <c r="H8159" s="7" t="n">
        <v>0</v>
      </c>
    </row>
    <row r="8160" spans="1:15">
      <c r="A8160" t="s">
        <v>4</v>
      </c>
      <c r="B8160" s="4" t="s">
        <v>5</v>
      </c>
      <c r="C8160" s="4" t="s">
        <v>10</v>
      </c>
      <c r="D8160" s="4" t="s">
        <v>27</v>
      </c>
      <c r="E8160" s="4" t="s">
        <v>27</v>
      </c>
      <c r="F8160" s="4" t="s">
        <v>13</v>
      </c>
    </row>
    <row r="8161" spans="1:15">
      <c r="A8161" t="n">
        <v>76176</v>
      </c>
      <c r="B8161" s="75" t="n">
        <v>52</v>
      </c>
      <c r="C8161" s="7" t="n">
        <v>65534</v>
      </c>
      <c r="D8161" s="7" t="n">
        <v>144</v>
      </c>
      <c r="E8161" s="7" t="n">
        <v>10</v>
      </c>
      <c r="F8161" s="7" t="n">
        <v>1</v>
      </c>
    </row>
    <row r="8162" spans="1:15">
      <c r="A8162" t="s">
        <v>4</v>
      </c>
      <c r="B8162" s="4" t="s">
        <v>5</v>
      </c>
      <c r="C8162" s="4" t="s">
        <v>13</v>
      </c>
      <c r="D8162" s="4" t="s">
        <v>10</v>
      </c>
      <c r="E8162" s="4" t="s">
        <v>27</v>
      </c>
      <c r="F8162" s="4" t="s">
        <v>10</v>
      </c>
      <c r="G8162" s="4" t="s">
        <v>9</v>
      </c>
      <c r="H8162" s="4" t="s">
        <v>9</v>
      </c>
      <c r="I8162" s="4" t="s">
        <v>10</v>
      </c>
      <c r="J8162" s="4" t="s">
        <v>10</v>
      </c>
      <c r="K8162" s="4" t="s">
        <v>9</v>
      </c>
      <c r="L8162" s="4" t="s">
        <v>9</v>
      </c>
      <c r="M8162" s="4" t="s">
        <v>9</v>
      </c>
      <c r="N8162" s="4" t="s">
        <v>9</v>
      </c>
      <c r="O8162" s="4" t="s">
        <v>6</v>
      </c>
    </row>
    <row r="8163" spans="1:15">
      <c r="A8163" t="n">
        <v>76188</v>
      </c>
      <c r="B8163" s="17" t="n">
        <v>50</v>
      </c>
      <c r="C8163" s="7" t="n">
        <v>0</v>
      </c>
      <c r="D8163" s="7" t="n">
        <v>1906</v>
      </c>
      <c r="E8163" s="7" t="n">
        <v>0.600000023841858</v>
      </c>
      <c r="F8163" s="7" t="n">
        <v>0</v>
      </c>
      <c r="G8163" s="7" t="n">
        <v>0</v>
      </c>
      <c r="H8163" s="7" t="n">
        <v>0</v>
      </c>
      <c r="I8163" s="7" t="n">
        <v>1</v>
      </c>
      <c r="J8163" s="7" t="n">
        <v>65534</v>
      </c>
      <c r="K8163" s="7" t="n">
        <v>0</v>
      </c>
      <c r="L8163" s="7" t="n">
        <v>0</v>
      </c>
      <c r="M8163" s="7" t="n">
        <v>0</v>
      </c>
      <c r="N8163" s="7" t="n">
        <v>1112014848</v>
      </c>
      <c r="O8163" s="7" t="s">
        <v>21</v>
      </c>
    </row>
    <row r="8164" spans="1:15">
      <c r="A8164" t="s">
        <v>4</v>
      </c>
      <c r="B8164" s="4" t="s">
        <v>5</v>
      </c>
      <c r="C8164" s="4" t="s">
        <v>10</v>
      </c>
    </row>
    <row r="8165" spans="1:15">
      <c r="A8165" t="n">
        <v>76227</v>
      </c>
      <c r="B8165" s="88" t="n">
        <v>54</v>
      </c>
      <c r="C8165" s="7" t="n">
        <v>65534</v>
      </c>
    </row>
    <row r="8166" spans="1:15">
      <c r="A8166" t="s">
        <v>4</v>
      </c>
      <c r="B8166" s="4" t="s">
        <v>5</v>
      </c>
    </row>
    <row r="8167" spans="1:15">
      <c r="A8167" t="n">
        <v>76230</v>
      </c>
      <c r="B8167" s="5" t="n">
        <v>1</v>
      </c>
    </row>
    <row r="8168" spans="1:15" s="3" customFormat="1" customHeight="0">
      <c r="A8168" s="3" t="s">
        <v>2</v>
      </c>
      <c r="B8168" s="3" t="s">
        <v>667</v>
      </c>
    </row>
    <row r="8169" spans="1:15">
      <c r="A8169" t="s">
        <v>4</v>
      </c>
      <c r="B8169" s="4" t="s">
        <v>5</v>
      </c>
      <c r="C8169" s="4" t="s">
        <v>10</v>
      </c>
      <c r="D8169" s="4" t="s">
        <v>10</v>
      </c>
      <c r="E8169" s="4" t="s">
        <v>27</v>
      </c>
      <c r="F8169" s="4" t="s">
        <v>27</v>
      </c>
      <c r="G8169" s="4" t="s">
        <v>27</v>
      </c>
      <c r="H8169" s="4" t="s">
        <v>27</v>
      </c>
      <c r="I8169" s="4" t="s">
        <v>13</v>
      </c>
      <c r="J8169" s="4" t="s">
        <v>10</v>
      </c>
    </row>
    <row r="8170" spans="1:15">
      <c r="A8170" t="n">
        <v>76232</v>
      </c>
      <c r="B8170" s="82" t="n">
        <v>55</v>
      </c>
      <c r="C8170" s="7" t="n">
        <v>65534</v>
      </c>
      <c r="D8170" s="7" t="n">
        <v>65533</v>
      </c>
      <c r="E8170" s="7" t="n">
        <v>-331.589996337891</v>
      </c>
      <c r="F8170" s="7" t="n">
        <v>17.9799995422363</v>
      </c>
      <c r="G8170" s="7" t="n">
        <v>408.890014648438</v>
      </c>
      <c r="H8170" s="7" t="n">
        <v>1.20000004768372</v>
      </c>
      <c r="I8170" s="7" t="n">
        <v>1</v>
      </c>
      <c r="J8170" s="7" t="n">
        <v>0</v>
      </c>
    </row>
    <row r="8171" spans="1:15">
      <c r="A8171" t="s">
        <v>4</v>
      </c>
      <c r="B8171" s="4" t="s">
        <v>5</v>
      </c>
      <c r="C8171" s="4" t="s">
        <v>10</v>
      </c>
      <c r="D8171" s="4" t="s">
        <v>13</v>
      </c>
    </row>
    <row r="8172" spans="1:15">
      <c r="A8172" t="n">
        <v>76256</v>
      </c>
      <c r="B8172" s="81" t="n">
        <v>56</v>
      </c>
      <c r="C8172" s="7" t="n">
        <v>65534</v>
      </c>
      <c r="D8172" s="7" t="n">
        <v>0</v>
      </c>
    </row>
    <row r="8173" spans="1:15">
      <c r="A8173" t="s">
        <v>4</v>
      </c>
      <c r="B8173" s="4" t="s">
        <v>5</v>
      </c>
    </row>
    <row r="8174" spans="1:15">
      <c r="A8174" t="n">
        <v>76260</v>
      </c>
      <c r="B8174" s="5" t="n">
        <v>1</v>
      </c>
    </row>
    <row r="8175" spans="1:15" s="3" customFormat="1" customHeight="0">
      <c r="A8175" s="3" t="s">
        <v>2</v>
      </c>
      <c r="B8175" s="3" t="s">
        <v>668</v>
      </c>
    </row>
    <row r="8176" spans="1:15">
      <c r="A8176" t="s">
        <v>4</v>
      </c>
      <c r="B8176" s="4" t="s">
        <v>5</v>
      </c>
      <c r="C8176" s="4" t="s">
        <v>10</v>
      </c>
      <c r="D8176" s="4" t="s">
        <v>10</v>
      </c>
      <c r="E8176" s="4" t="s">
        <v>27</v>
      </c>
      <c r="F8176" s="4" t="s">
        <v>27</v>
      </c>
      <c r="G8176" s="4" t="s">
        <v>27</v>
      </c>
      <c r="H8176" s="4" t="s">
        <v>27</v>
      </c>
      <c r="I8176" s="4" t="s">
        <v>13</v>
      </c>
      <c r="J8176" s="4" t="s">
        <v>10</v>
      </c>
    </row>
    <row r="8177" spans="1:15">
      <c r="A8177" t="n">
        <v>76264</v>
      </c>
      <c r="B8177" s="82" t="n">
        <v>55</v>
      </c>
      <c r="C8177" s="7" t="n">
        <v>65534</v>
      </c>
      <c r="D8177" s="7" t="n">
        <v>65533</v>
      </c>
      <c r="E8177" s="7" t="n">
        <v>-331.859985351563</v>
      </c>
      <c r="F8177" s="7" t="n">
        <v>18.0699996948242</v>
      </c>
      <c r="G8177" s="7" t="n">
        <v>409.989990234375</v>
      </c>
      <c r="H8177" s="7" t="n">
        <v>1.20000004768372</v>
      </c>
      <c r="I8177" s="7" t="n">
        <v>1</v>
      </c>
      <c r="J8177" s="7" t="n">
        <v>0</v>
      </c>
    </row>
    <row r="8178" spans="1:15">
      <c r="A8178" t="s">
        <v>4</v>
      </c>
      <c r="B8178" s="4" t="s">
        <v>5</v>
      </c>
      <c r="C8178" s="4" t="s">
        <v>10</v>
      </c>
      <c r="D8178" s="4" t="s">
        <v>13</v>
      </c>
    </row>
    <row r="8179" spans="1:15">
      <c r="A8179" t="n">
        <v>76288</v>
      </c>
      <c r="B8179" s="81" t="n">
        <v>56</v>
      </c>
      <c r="C8179" s="7" t="n">
        <v>65534</v>
      </c>
      <c r="D8179" s="7" t="n">
        <v>0</v>
      </c>
    </row>
    <row r="8180" spans="1:15">
      <c r="A8180" t="s">
        <v>4</v>
      </c>
      <c r="B8180" s="4" t="s">
        <v>5</v>
      </c>
      <c r="C8180" s="4" t="s">
        <v>10</v>
      </c>
      <c r="D8180" s="4" t="s">
        <v>13</v>
      </c>
      <c r="E8180" s="4" t="s">
        <v>6</v>
      </c>
      <c r="F8180" s="4" t="s">
        <v>27</v>
      </c>
      <c r="G8180" s="4" t="s">
        <v>27</v>
      </c>
      <c r="H8180" s="4" t="s">
        <v>27</v>
      </c>
    </row>
    <row r="8181" spans="1:15">
      <c r="A8181" t="n">
        <v>76292</v>
      </c>
      <c r="B8181" s="64" t="n">
        <v>48</v>
      </c>
      <c r="C8181" s="7" t="n">
        <v>65534</v>
      </c>
      <c r="D8181" s="7" t="n">
        <v>0</v>
      </c>
      <c r="E8181" s="7" t="s">
        <v>447</v>
      </c>
      <c r="F8181" s="7" t="n">
        <v>-1</v>
      </c>
      <c r="G8181" s="7" t="n">
        <v>1</v>
      </c>
      <c r="H8181" s="7" t="n">
        <v>0</v>
      </c>
    </row>
    <row r="8182" spans="1:15">
      <c r="A8182" t="s">
        <v>4</v>
      </c>
      <c r="B8182" s="4" t="s">
        <v>5</v>
      </c>
    </row>
    <row r="8183" spans="1:15">
      <c r="A8183" t="n">
        <v>76320</v>
      </c>
      <c r="B8183" s="5" t="n">
        <v>1</v>
      </c>
    </row>
    <row r="8184" spans="1:15" s="3" customFormat="1" customHeight="0">
      <c r="A8184" s="3" t="s">
        <v>2</v>
      </c>
      <c r="B8184" s="3" t="s">
        <v>669</v>
      </c>
    </row>
    <row r="8185" spans="1:15">
      <c r="A8185" t="s">
        <v>4</v>
      </c>
      <c r="B8185" s="4" t="s">
        <v>5</v>
      </c>
      <c r="C8185" s="4" t="s">
        <v>10</v>
      </c>
      <c r="D8185" s="4" t="s">
        <v>27</v>
      </c>
      <c r="E8185" s="4" t="s">
        <v>27</v>
      </c>
      <c r="F8185" s="4" t="s">
        <v>27</v>
      </c>
      <c r="G8185" s="4" t="s">
        <v>10</v>
      </c>
      <c r="H8185" s="4" t="s">
        <v>10</v>
      </c>
    </row>
    <row r="8186" spans="1:15">
      <c r="A8186" t="n">
        <v>76324</v>
      </c>
      <c r="B8186" s="68" t="n">
        <v>60</v>
      </c>
      <c r="C8186" s="7" t="n">
        <v>65534</v>
      </c>
      <c r="D8186" s="7" t="n">
        <v>15</v>
      </c>
      <c r="E8186" s="7" t="n">
        <v>-2</v>
      </c>
      <c r="F8186" s="7" t="n">
        <v>-2</v>
      </c>
      <c r="G8186" s="7" t="n">
        <v>800</v>
      </c>
      <c r="H8186" s="7" t="n">
        <v>0</v>
      </c>
    </row>
    <row r="8187" spans="1:15">
      <c r="A8187" t="s">
        <v>4</v>
      </c>
      <c r="B8187" s="4" t="s">
        <v>5</v>
      </c>
      <c r="C8187" s="4" t="s">
        <v>10</v>
      </c>
    </row>
    <row r="8188" spans="1:15">
      <c r="A8188" t="n">
        <v>76343</v>
      </c>
      <c r="B8188" s="43" t="n">
        <v>16</v>
      </c>
      <c r="C8188" s="7" t="n">
        <v>1100</v>
      </c>
    </row>
    <row r="8189" spans="1:15">
      <c r="A8189" t="s">
        <v>4</v>
      </c>
      <c r="B8189" s="4" t="s">
        <v>5</v>
      </c>
      <c r="C8189" s="4" t="s">
        <v>10</v>
      </c>
      <c r="D8189" s="4" t="s">
        <v>27</v>
      </c>
      <c r="E8189" s="4" t="s">
        <v>27</v>
      </c>
      <c r="F8189" s="4" t="s">
        <v>27</v>
      </c>
      <c r="G8189" s="4" t="s">
        <v>10</v>
      </c>
      <c r="H8189" s="4" t="s">
        <v>10</v>
      </c>
    </row>
    <row r="8190" spans="1:15">
      <c r="A8190" t="n">
        <v>76346</v>
      </c>
      <c r="B8190" s="68" t="n">
        <v>60</v>
      </c>
      <c r="C8190" s="7" t="n">
        <v>65534</v>
      </c>
      <c r="D8190" s="7" t="n">
        <v>-20</v>
      </c>
      <c r="E8190" s="7" t="n">
        <v>-2</v>
      </c>
      <c r="F8190" s="7" t="n">
        <v>3</v>
      </c>
      <c r="G8190" s="7" t="n">
        <v>900</v>
      </c>
      <c r="H8190" s="7" t="n">
        <v>0</v>
      </c>
    </row>
    <row r="8191" spans="1:15">
      <c r="A8191" t="s">
        <v>4</v>
      </c>
      <c r="B8191" s="4" t="s">
        <v>5</v>
      </c>
      <c r="C8191" s="4" t="s">
        <v>10</v>
      </c>
    </row>
    <row r="8192" spans="1:15">
      <c r="A8192" t="n">
        <v>76365</v>
      </c>
      <c r="B8192" s="43" t="n">
        <v>16</v>
      </c>
      <c r="C8192" s="7" t="n">
        <v>1300</v>
      </c>
    </row>
    <row r="8193" spans="1:10">
      <c r="A8193" t="s">
        <v>4</v>
      </c>
      <c r="B8193" s="4" t="s">
        <v>5</v>
      </c>
      <c r="C8193" s="4" t="s">
        <v>10</v>
      </c>
      <c r="D8193" s="4" t="s">
        <v>27</v>
      </c>
      <c r="E8193" s="4" t="s">
        <v>27</v>
      </c>
      <c r="F8193" s="4" t="s">
        <v>27</v>
      </c>
      <c r="G8193" s="4" t="s">
        <v>10</v>
      </c>
      <c r="H8193" s="4" t="s">
        <v>10</v>
      </c>
    </row>
    <row r="8194" spans="1:10">
      <c r="A8194" t="n">
        <v>76368</v>
      </c>
      <c r="B8194" s="68" t="n">
        <v>60</v>
      </c>
      <c r="C8194" s="7" t="n">
        <v>65534</v>
      </c>
      <c r="D8194" s="7" t="n">
        <v>0</v>
      </c>
      <c r="E8194" s="7" t="n">
        <v>0</v>
      </c>
      <c r="F8194" s="7" t="n">
        <v>0</v>
      </c>
      <c r="G8194" s="7" t="n">
        <v>1000</v>
      </c>
      <c r="H8194" s="7" t="n">
        <v>0</v>
      </c>
    </row>
    <row r="8195" spans="1:10">
      <c r="A8195" t="s">
        <v>4</v>
      </c>
      <c r="B8195" s="4" t="s">
        <v>5</v>
      </c>
      <c r="C8195" s="4" t="s">
        <v>10</v>
      </c>
    </row>
    <row r="8196" spans="1:10">
      <c r="A8196" t="n">
        <v>76387</v>
      </c>
      <c r="B8196" s="43" t="n">
        <v>16</v>
      </c>
      <c r="C8196" s="7" t="n">
        <v>1300</v>
      </c>
    </row>
    <row r="8197" spans="1:10">
      <c r="A8197" t="s">
        <v>4</v>
      </c>
      <c r="B8197" s="4" t="s">
        <v>5</v>
      </c>
    </row>
    <row r="8198" spans="1:10">
      <c r="A8198" t="n">
        <v>76390</v>
      </c>
      <c r="B8198" s="5" t="n">
        <v>1</v>
      </c>
    </row>
    <row r="8199" spans="1:10" s="3" customFormat="1" customHeight="0">
      <c r="A8199" s="3" t="s">
        <v>2</v>
      </c>
      <c r="B8199" s="3" t="s">
        <v>670</v>
      </c>
    </row>
    <row r="8200" spans="1:10">
      <c r="A8200" t="s">
        <v>4</v>
      </c>
      <c r="B8200" s="4" t="s">
        <v>5</v>
      </c>
      <c r="C8200" s="4" t="s">
        <v>13</v>
      </c>
      <c r="D8200" s="4" t="s">
        <v>13</v>
      </c>
      <c r="E8200" s="4" t="s">
        <v>13</v>
      </c>
      <c r="F8200" s="4" t="s">
        <v>13</v>
      </c>
    </row>
    <row r="8201" spans="1:10">
      <c r="A8201" t="n">
        <v>76392</v>
      </c>
      <c r="B8201" s="9" t="n">
        <v>14</v>
      </c>
      <c r="C8201" s="7" t="n">
        <v>2</v>
      </c>
      <c r="D8201" s="7" t="n">
        <v>0</v>
      </c>
      <c r="E8201" s="7" t="n">
        <v>0</v>
      </c>
      <c r="F8201" s="7" t="n">
        <v>0</v>
      </c>
    </row>
    <row r="8202" spans="1:10">
      <c r="A8202" t="s">
        <v>4</v>
      </c>
      <c r="B8202" s="4" t="s">
        <v>5</v>
      </c>
      <c r="C8202" s="4" t="s">
        <v>13</v>
      </c>
      <c r="D8202" s="26" t="s">
        <v>67</v>
      </c>
      <c r="E8202" s="4" t="s">
        <v>5</v>
      </c>
      <c r="F8202" s="4" t="s">
        <v>13</v>
      </c>
      <c r="G8202" s="4" t="s">
        <v>10</v>
      </c>
      <c r="H8202" s="26" t="s">
        <v>68</v>
      </c>
      <c r="I8202" s="4" t="s">
        <v>13</v>
      </c>
      <c r="J8202" s="4" t="s">
        <v>9</v>
      </c>
      <c r="K8202" s="4" t="s">
        <v>13</v>
      </c>
      <c r="L8202" s="4" t="s">
        <v>13</v>
      </c>
      <c r="M8202" s="26" t="s">
        <v>67</v>
      </c>
      <c r="N8202" s="4" t="s">
        <v>5</v>
      </c>
      <c r="O8202" s="4" t="s">
        <v>13</v>
      </c>
      <c r="P8202" s="4" t="s">
        <v>10</v>
      </c>
      <c r="Q8202" s="26" t="s">
        <v>68</v>
      </c>
      <c r="R8202" s="4" t="s">
        <v>13</v>
      </c>
      <c r="S8202" s="4" t="s">
        <v>9</v>
      </c>
      <c r="T8202" s="4" t="s">
        <v>13</v>
      </c>
      <c r="U8202" s="4" t="s">
        <v>13</v>
      </c>
      <c r="V8202" s="4" t="s">
        <v>13</v>
      </c>
      <c r="W8202" s="4" t="s">
        <v>26</v>
      </c>
    </row>
    <row r="8203" spans="1:10">
      <c r="A8203" t="n">
        <v>76397</v>
      </c>
      <c r="B8203" s="13" t="n">
        <v>5</v>
      </c>
      <c r="C8203" s="7" t="n">
        <v>28</v>
      </c>
      <c r="D8203" s="26" t="s">
        <v>3</v>
      </c>
      <c r="E8203" s="12" t="n">
        <v>162</v>
      </c>
      <c r="F8203" s="7" t="n">
        <v>3</v>
      </c>
      <c r="G8203" s="7" t="n">
        <v>4172</v>
      </c>
      <c r="H8203" s="26" t="s">
        <v>3</v>
      </c>
      <c r="I8203" s="7" t="n">
        <v>0</v>
      </c>
      <c r="J8203" s="7" t="n">
        <v>1</v>
      </c>
      <c r="K8203" s="7" t="n">
        <v>2</v>
      </c>
      <c r="L8203" s="7" t="n">
        <v>28</v>
      </c>
      <c r="M8203" s="26" t="s">
        <v>3</v>
      </c>
      <c r="N8203" s="12" t="n">
        <v>162</v>
      </c>
      <c r="O8203" s="7" t="n">
        <v>3</v>
      </c>
      <c r="P8203" s="7" t="n">
        <v>4172</v>
      </c>
      <c r="Q8203" s="26" t="s">
        <v>3</v>
      </c>
      <c r="R8203" s="7" t="n">
        <v>0</v>
      </c>
      <c r="S8203" s="7" t="n">
        <v>2</v>
      </c>
      <c r="T8203" s="7" t="n">
        <v>2</v>
      </c>
      <c r="U8203" s="7" t="n">
        <v>11</v>
      </c>
      <c r="V8203" s="7" t="n">
        <v>1</v>
      </c>
      <c r="W8203" s="14" t="n">
        <f t="normal" ca="1">A8207</f>
        <v>0</v>
      </c>
    </row>
    <row r="8204" spans="1:10">
      <c r="A8204" t="s">
        <v>4</v>
      </c>
      <c r="B8204" s="4" t="s">
        <v>5</v>
      </c>
      <c r="C8204" s="4" t="s">
        <v>13</v>
      </c>
      <c r="D8204" s="4" t="s">
        <v>10</v>
      </c>
      <c r="E8204" s="4" t="s">
        <v>27</v>
      </c>
    </row>
    <row r="8205" spans="1:10">
      <c r="A8205" t="n">
        <v>76426</v>
      </c>
      <c r="B8205" s="40" t="n">
        <v>58</v>
      </c>
      <c r="C8205" s="7" t="n">
        <v>0</v>
      </c>
      <c r="D8205" s="7" t="n">
        <v>0</v>
      </c>
      <c r="E8205" s="7" t="n">
        <v>1</v>
      </c>
    </row>
    <row r="8206" spans="1:10">
      <c r="A8206" t="s">
        <v>4</v>
      </c>
      <c r="B8206" s="4" t="s">
        <v>5</v>
      </c>
      <c r="C8206" s="4" t="s">
        <v>13</v>
      </c>
      <c r="D8206" s="26" t="s">
        <v>67</v>
      </c>
      <c r="E8206" s="4" t="s">
        <v>5</v>
      </c>
      <c r="F8206" s="4" t="s">
        <v>13</v>
      </c>
      <c r="G8206" s="4" t="s">
        <v>10</v>
      </c>
      <c r="H8206" s="26" t="s">
        <v>68</v>
      </c>
      <c r="I8206" s="4" t="s">
        <v>13</v>
      </c>
      <c r="J8206" s="4" t="s">
        <v>9</v>
      </c>
      <c r="K8206" s="4" t="s">
        <v>13</v>
      </c>
      <c r="L8206" s="4" t="s">
        <v>13</v>
      </c>
      <c r="M8206" s="26" t="s">
        <v>67</v>
      </c>
      <c r="N8206" s="4" t="s">
        <v>5</v>
      </c>
      <c r="O8206" s="4" t="s">
        <v>13</v>
      </c>
      <c r="P8206" s="4" t="s">
        <v>10</v>
      </c>
      <c r="Q8206" s="26" t="s">
        <v>68</v>
      </c>
      <c r="R8206" s="4" t="s">
        <v>13</v>
      </c>
      <c r="S8206" s="4" t="s">
        <v>9</v>
      </c>
      <c r="T8206" s="4" t="s">
        <v>13</v>
      </c>
      <c r="U8206" s="4" t="s">
        <v>13</v>
      </c>
      <c r="V8206" s="4" t="s">
        <v>13</v>
      </c>
      <c r="W8206" s="4" t="s">
        <v>26</v>
      </c>
    </row>
    <row r="8207" spans="1:10">
      <c r="A8207" t="n">
        <v>76434</v>
      </c>
      <c r="B8207" s="13" t="n">
        <v>5</v>
      </c>
      <c r="C8207" s="7" t="n">
        <v>28</v>
      </c>
      <c r="D8207" s="26" t="s">
        <v>3</v>
      </c>
      <c r="E8207" s="12" t="n">
        <v>162</v>
      </c>
      <c r="F8207" s="7" t="n">
        <v>3</v>
      </c>
      <c r="G8207" s="7" t="n">
        <v>4172</v>
      </c>
      <c r="H8207" s="26" t="s">
        <v>3</v>
      </c>
      <c r="I8207" s="7" t="n">
        <v>0</v>
      </c>
      <c r="J8207" s="7" t="n">
        <v>1</v>
      </c>
      <c r="K8207" s="7" t="n">
        <v>3</v>
      </c>
      <c r="L8207" s="7" t="n">
        <v>28</v>
      </c>
      <c r="M8207" s="26" t="s">
        <v>3</v>
      </c>
      <c r="N8207" s="12" t="n">
        <v>162</v>
      </c>
      <c r="O8207" s="7" t="n">
        <v>3</v>
      </c>
      <c r="P8207" s="7" t="n">
        <v>4172</v>
      </c>
      <c r="Q8207" s="26" t="s">
        <v>3</v>
      </c>
      <c r="R8207" s="7" t="n">
        <v>0</v>
      </c>
      <c r="S8207" s="7" t="n">
        <v>2</v>
      </c>
      <c r="T8207" s="7" t="n">
        <v>3</v>
      </c>
      <c r="U8207" s="7" t="n">
        <v>9</v>
      </c>
      <c r="V8207" s="7" t="n">
        <v>1</v>
      </c>
      <c r="W8207" s="14" t="n">
        <f t="normal" ca="1">A8217</f>
        <v>0</v>
      </c>
    </row>
    <row r="8208" spans="1:10">
      <c r="A8208" t="s">
        <v>4</v>
      </c>
      <c r="B8208" s="4" t="s">
        <v>5</v>
      </c>
      <c r="C8208" s="4" t="s">
        <v>13</v>
      </c>
      <c r="D8208" s="26" t="s">
        <v>67</v>
      </c>
      <c r="E8208" s="4" t="s">
        <v>5</v>
      </c>
      <c r="F8208" s="4" t="s">
        <v>10</v>
      </c>
      <c r="G8208" s="4" t="s">
        <v>13</v>
      </c>
      <c r="H8208" s="4" t="s">
        <v>13</v>
      </c>
      <c r="I8208" s="4" t="s">
        <v>6</v>
      </c>
      <c r="J8208" s="26" t="s">
        <v>68</v>
      </c>
      <c r="K8208" s="4" t="s">
        <v>13</v>
      </c>
      <c r="L8208" s="4" t="s">
        <v>13</v>
      </c>
      <c r="M8208" s="26" t="s">
        <v>67</v>
      </c>
      <c r="N8208" s="4" t="s">
        <v>5</v>
      </c>
      <c r="O8208" s="4" t="s">
        <v>13</v>
      </c>
      <c r="P8208" s="26" t="s">
        <v>68</v>
      </c>
      <c r="Q8208" s="4" t="s">
        <v>13</v>
      </c>
      <c r="R8208" s="4" t="s">
        <v>9</v>
      </c>
      <c r="S8208" s="4" t="s">
        <v>13</v>
      </c>
      <c r="T8208" s="4" t="s">
        <v>13</v>
      </c>
      <c r="U8208" s="4" t="s">
        <v>13</v>
      </c>
      <c r="V8208" s="26" t="s">
        <v>67</v>
      </c>
      <c r="W8208" s="4" t="s">
        <v>5</v>
      </c>
      <c r="X8208" s="4" t="s">
        <v>13</v>
      </c>
      <c r="Y8208" s="26" t="s">
        <v>68</v>
      </c>
      <c r="Z8208" s="4" t="s">
        <v>13</v>
      </c>
      <c r="AA8208" s="4" t="s">
        <v>9</v>
      </c>
      <c r="AB8208" s="4" t="s">
        <v>13</v>
      </c>
      <c r="AC8208" s="4" t="s">
        <v>13</v>
      </c>
      <c r="AD8208" s="4" t="s">
        <v>13</v>
      </c>
      <c r="AE8208" s="4" t="s">
        <v>26</v>
      </c>
    </row>
    <row r="8209" spans="1:31">
      <c r="A8209" t="n">
        <v>76463</v>
      </c>
      <c r="B8209" s="13" t="n">
        <v>5</v>
      </c>
      <c r="C8209" s="7" t="n">
        <v>28</v>
      </c>
      <c r="D8209" s="26" t="s">
        <v>3</v>
      </c>
      <c r="E8209" s="67" t="n">
        <v>47</v>
      </c>
      <c r="F8209" s="7" t="n">
        <v>61456</v>
      </c>
      <c r="G8209" s="7" t="n">
        <v>2</v>
      </c>
      <c r="H8209" s="7" t="n">
        <v>0</v>
      </c>
      <c r="I8209" s="7" t="s">
        <v>313</v>
      </c>
      <c r="J8209" s="26" t="s">
        <v>3</v>
      </c>
      <c r="K8209" s="7" t="n">
        <v>8</v>
      </c>
      <c r="L8209" s="7" t="n">
        <v>28</v>
      </c>
      <c r="M8209" s="26" t="s">
        <v>3</v>
      </c>
      <c r="N8209" s="8" t="n">
        <v>74</v>
      </c>
      <c r="O8209" s="7" t="n">
        <v>65</v>
      </c>
      <c r="P8209" s="26" t="s">
        <v>3</v>
      </c>
      <c r="Q8209" s="7" t="n">
        <v>0</v>
      </c>
      <c r="R8209" s="7" t="n">
        <v>1</v>
      </c>
      <c r="S8209" s="7" t="n">
        <v>3</v>
      </c>
      <c r="T8209" s="7" t="n">
        <v>9</v>
      </c>
      <c r="U8209" s="7" t="n">
        <v>28</v>
      </c>
      <c r="V8209" s="26" t="s">
        <v>3</v>
      </c>
      <c r="W8209" s="8" t="n">
        <v>74</v>
      </c>
      <c r="X8209" s="7" t="n">
        <v>65</v>
      </c>
      <c r="Y8209" s="26" t="s">
        <v>3</v>
      </c>
      <c r="Z8209" s="7" t="n">
        <v>0</v>
      </c>
      <c r="AA8209" s="7" t="n">
        <v>2</v>
      </c>
      <c r="AB8209" s="7" t="n">
        <v>3</v>
      </c>
      <c r="AC8209" s="7" t="n">
        <v>9</v>
      </c>
      <c r="AD8209" s="7" t="n">
        <v>1</v>
      </c>
      <c r="AE8209" s="14" t="n">
        <f t="normal" ca="1">A8213</f>
        <v>0</v>
      </c>
    </row>
    <row r="8210" spans="1:31">
      <c r="A8210" t="s">
        <v>4</v>
      </c>
      <c r="B8210" s="4" t="s">
        <v>5</v>
      </c>
      <c r="C8210" s="4" t="s">
        <v>10</v>
      </c>
      <c r="D8210" s="4" t="s">
        <v>13</v>
      </c>
      <c r="E8210" s="4" t="s">
        <v>13</v>
      </c>
      <c r="F8210" s="4" t="s">
        <v>6</v>
      </c>
    </row>
    <row r="8211" spans="1:31">
      <c r="A8211" t="n">
        <v>76511</v>
      </c>
      <c r="B8211" s="67" t="n">
        <v>47</v>
      </c>
      <c r="C8211" s="7" t="n">
        <v>61456</v>
      </c>
      <c r="D8211" s="7" t="n">
        <v>0</v>
      </c>
      <c r="E8211" s="7" t="n">
        <v>0</v>
      </c>
      <c r="F8211" s="7" t="s">
        <v>314</v>
      </c>
    </row>
    <row r="8212" spans="1:31">
      <c r="A8212" t="s">
        <v>4</v>
      </c>
      <c r="B8212" s="4" t="s">
        <v>5</v>
      </c>
      <c r="C8212" s="4" t="s">
        <v>13</v>
      </c>
      <c r="D8212" s="4" t="s">
        <v>10</v>
      </c>
      <c r="E8212" s="4" t="s">
        <v>27</v>
      </c>
    </row>
    <row r="8213" spans="1:31">
      <c r="A8213" t="n">
        <v>76524</v>
      </c>
      <c r="B8213" s="40" t="n">
        <v>58</v>
      </c>
      <c r="C8213" s="7" t="n">
        <v>0</v>
      </c>
      <c r="D8213" s="7" t="n">
        <v>300</v>
      </c>
      <c r="E8213" s="7" t="n">
        <v>1</v>
      </c>
    </row>
    <row r="8214" spans="1:31">
      <c r="A8214" t="s">
        <v>4</v>
      </c>
      <c r="B8214" s="4" t="s">
        <v>5</v>
      </c>
      <c r="C8214" s="4" t="s">
        <v>13</v>
      </c>
      <c r="D8214" s="4" t="s">
        <v>10</v>
      </c>
    </row>
    <row r="8215" spans="1:31">
      <c r="A8215" t="n">
        <v>76532</v>
      </c>
      <c r="B8215" s="40" t="n">
        <v>58</v>
      </c>
      <c r="C8215" s="7" t="n">
        <v>255</v>
      </c>
      <c r="D8215" s="7" t="n">
        <v>0</v>
      </c>
    </row>
    <row r="8216" spans="1:31">
      <c r="A8216" t="s">
        <v>4</v>
      </c>
      <c r="B8216" s="4" t="s">
        <v>5</v>
      </c>
      <c r="C8216" s="4" t="s">
        <v>13</v>
      </c>
      <c r="D8216" s="4" t="s">
        <v>13</v>
      </c>
      <c r="E8216" s="4" t="s">
        <v>13</v>
      </c>
      <c r="F8216" s="4" t="s">
        <v>13</v>
      </c>
    </row>
    <row r="8217" spans="1:31">
      <c r="A8217" t="n">
        <v>76536</v>
      </c>
      <c r="B8217" s="9" t="n">
        <v>14</v>
      </c>
      <c r="C8217" s="7" t="n">
        <v>0</v>
      </c>
      <c r="D8217" s="7" t="n">
        <v>0</v>
      </c>
      <c r="E8217" s="7" t="n">
        <v>0</v>
      </c>
      <c r="F8217" s="7" t="n">
        <v>64</v>
      </c>
    </row>
    <row r="8218" spans="1:31">
      <c r="A8218" t="s">
        <v>4</v>
      </c>
      <c r="B8218" s="4" t="s">
        <v>5</v>
      </c>
      <c r="C8218" s="4" t="s">
        <v>13</v>
      </c>
      <c r="D8218" s="4" t="s">
        <v>10</v>
      </c>
    </row>
    <row r="8219" spans="1:31">
      <c r="A8219" t="n">
        <v>76541</v>
      </c>
      <c r="B8219" s="35" t="n">
        <v>22</v>
      </c>
      <c r="C8219" s="7" t="n">
        <v>0</v>
      </c>
      <c r="D8219" s="7" t="n">
        <v>4172</v>
      </c>
    </row>
    <row r="8220" spans="1:31">
      <c r="A8220" t="s">
        <v>4</v>
      </c>
      <c r="B8220" s="4" t="s">
        <v>5</v>
      </c>
      <c r="C8220" s="4" t="s">
        <v>13</v>
      </c>
      <c r="D8220" s="4" t="s">
        <v>10</v>
      </c>
    </row>
    <row r="8221" spans="1:31">
      <c r="A8221" t="n">
        <v>76545</v>
      </c>
      <c r="B8221" s="40" t="n">
        <v>58</v>
      </c>
      <c r="C8221" s="7" t="n">
        <v>5</v>
      </c>
      <c r="D8221" s="7" t="n">
        <v>300</v>
      </c>
    </row>
    <row r="8222" spans="1:31">
      <c r="A8222" t="s">
        <v>4</v>
      </c>
      <c r="B8222" s="4" t="s">
        <v>5</v>
      </c>
      <c r="C8222" s="4" t="s">
        <v>27</v>
      </c>
      <c r="D8222" s="4" t="s">
        <v>10</v>
      </c>
    </row>
    <row r="8223" spans="1:31">
      <c r="A8223" t="n">
        <v>76549</v>
      </c>
      <c r="B8223" s="41" t="n">
        <v>103</v>
      </c>
      <c r="C8223" s="7" t="n">
        <v>0</v>
      </c>
      <c r="D8223" s="7" t="n">
        <v>300</v>
      </c>
    </row>
    <row r="8224" spans="1:31">
      <c r="A8224" t="s">
        <v>4</v>
      </c>
      <c r="B8224" s="4" t="s">
        <v>5</v>
      </c>
      <c r="C8224" s="4" t="s">
        <v>13</v>
      </c>
    </row>
    <row r="8225" spans="1:31">
      <c r="A8225" t="n">
        <v>76556</v>
      </c>
      <c r="B8225" s="32" t="n">
        <v>64</v>
      </c>
      <c r="C8225" s="7" t="n">
        <v>7</v>
      </c>
    </row>
    <row r="8226" spans="1:31">
      <c r="A8226" t="s">
        <v>4</v>
      </c>
      <c r="B8226" s="4" t="s">
        <v>5</v>
      </c>
      <c r="C8226" s="4" t="s">
        <v>13</v>
      </c>
      <c r="D8226" s="4" t="s">
        <v>10</v>
      </c>
    </row>
    <row r="8227" spans="1:31">
      <c r="A8227" t="n">
        <v>76558</v>
      </c>
      <c r="B8227" s="69" t="n">
        <v>72</v>
      </c>
      <c r="C8227" s="7" t="n">
        <v>5</v>
      </c>
      <c r="D8227" s="7" t="n">
        <v>0</v>
      </c>
    </row>
    <row r="8228" spans="1:31">
      <c r="A8228" t="s">
        <v>4</v>
      </c>
      <c r="B8228" s="4" t="s">
        <v>5</v>
      </c>
      <c r="C8228" s="4" t="s">
        <v>13</v>
      </c>
      <c r="D8228" s="26" t="s">
        <v>67</v>
      </c>
      <c r="E8228" s="4" t="s">
        <v>5</v>
      </c>
      <c r="F8228" s="4" t="s">
        <v>13</v>
      </c>
      <c r="G8228" s="4" t="s">
        <v>10</v>
      </c>
      <c r="H8228" s="26" t="s">
        <v>68</v>
      </c>
      <c r="I8228" s="4" t="s">
        <v>13</v>
      </c>
      <c r="J8228" s="4" t="s">
        <v>9</v>
      </c>
      <c r="K8228" s="4" t="s">
        <v>13</v>
      </c>
      <c r="L8228" s="4" t="s">
        <v>13</v>
      </c>
      <c r="M8228" s="4" t="s">
        <v>26</v>
      </c>
    </row>
    <row r="8229" spans="1:31">
      <c r="A8229" t="n">
        <v>76562</v>
      </c>
      <c r="B8229" s="13" t="n">
        <v>5</v>
      </c>
      <c r="C8229" s="7" t="n">
        <v>28</v>
      </c>
      <c r="D8229" s="26" t="s">
        <v>3</v>
      </c>
      <c r="E8229" s="12" t="n">
        <v>162</v>
      </c>
      <c r="F8229" s="7" t="n">
        <v>4</v>
      </c>
      <c r="G8229" s="7" t="n">
        <v>4172</v>
      </c>
      <c r="H8229" s="26" t="s">
        <v>3</v>
      </c>
      <c r="I8229" s="7" t="n">
        <v>0</v>
      </c>
      <c r="J8229" s="7" t="n">
        <v>1</v>
      </c>
      <c r="K8229" s="7" t="n">
        <v>2</v>
      </c>
      <c r="L8229" s="7" t="n">
        <v>1</v>
      </c>
      <c r="M8229" s="14" t="n">
        <f t="normal" ca="1">A8235</f>
        <v>0</v>
      </c>
    </row>
    <row r="8230" spans="1:31">
      <c r="A8230" t="s">
        <v>4</v>
      </c>
      <c r="B8230" s="4" t="s">
        <v>5</v>
      </c>
      <c r="C8230" s="4" t="s">
        <v>13</v>
      </c>
      <c r="D8230" s="4" t="s">
        <v>6</v>
      </c>
    </row>
    <row r="8231" spans="1:31">
      <c r="A8231" t="n">
        <v>76579</v>
      </c>
      <c r="B8231" s="11" t="n">
        <v>2</v>
      </c>
      <c r="C8231" s="7" t="n">
        <v>10</v>
      </c>
      <c r="D8231" s="7" t="s">
        <v>315</v>
      </c>
    </row>
    <row r="8232" spans="1:31">
      <c r="A8232" t="s">
        <v>4</v>
      </c>
      <c r="B8232" s="4" t="s">
        <v>5</v>
      </c>
      <c r="C8232" s="4" t="s">
        <v>10</v>
      </c>
    </row>
    <row r="8233" spans="1:31">
      <c r="A8233" t="n">
        <v>76596</v>
      </c>
      <c r="B8233" s="43" t="n">
        <v>16</v>
      </c>
      <c r="C8233" s="7" t="n">
        <v>0</v>
      </c>
    </row>
    <row r="8234" spans="1:31">
      <c r="A8234" t="s">
        <v>4</v>
      </c>
      <c r="B8234" s="4" t="s">
        <v>5</v>
      </c>
      <c r="C8234" s="4" t="s">
        <v>13</v>
      </c>
      <c r="D8234" s="4" t="s">
        <v>10</v>
      </c>
      <c r="E8234" s="4" t="s">
        <v>13</v>
      </c>
      <c r="F8234" s="4" t="s">
        <v>6</v>
      </c>
    </row>
    <row r="8235" spans="1:31">
      <c r="A8235" t="n">
        <v>76599</v>
      </c>
      <c r="B8235" s="29" t="n">
        <v>39</v>
      </c>
      <c r="C8235" s="7" t="n">
        <v>10</v>
      </c>
      <c r="D8235" s="7" t="n">
        <v>65533</v>
      </c>
      <c r="E8235" s="7" t="n">
        <v>204</v>
      </c>
      <c r="F8235" s="7" t="s">
        <v>671</v>
      </c>
    </row>
    <row r="8236" spans="1:31">
      <c r="A8236" t="s">
        <v>4</v>
      </c>
      <c r="B8236" s="4" t="s">
        <v>5</v>
      </c>
      <c r="C8236" s="4" t="s">
        <v>10</v>
      </c>
      <c r="D8236" s="4" t="s">
        <v>6</v>
      </c>
      <c r="E8236" s="4" t="s">
        <v>6</v>
      </c>
      <c r="F8236" s="4" t="s">
        <v>6</v>
      </c>
      <c r="G8236" s="4" t="s">
        <v>13</v>
      </c>
      <c r="H8236" s="4" t="s">
        <v>9</v>
      </c>
      <c r="I8236" s="4" t="s">
        <v>27</v>
      </c>
      <c r="J8236" s="4" t="s">
        <v>27</v>
      </c>
      <c r="K8236" s="4" t="s">
        <v>27</v>
      </c>
      <c r="L8236" s="4" t="s">
        <v>27</v>
      </c>
      <c r="M8236" s="4" t="s">
        <v>27</v>
      </c>
      <c r="N8236" s="4" t="s">
        <v>27</v>
      </c>
      <c r="O8236" s="4" t="s">
        <v>27</v>
      </c>
      <c r="P8236" s="4" t="s">
        <v>6</v>
      </c>
      <c r="Q8236" s="4" t="s">
        <v>6</v>
      </c>
      <c r="R8236" s="4" t="s">
        <v>9</v>
      </c>
      <c r="S8236" s="4" t="s">
        <v>13</v>
      </c>
      <c r="T8236" s="4" t="s">
        <v>9</v>
      </c>
      <c r="U8236" s="4" t="s">
        <v>9</v>
      </c>
      <c r="V8236" s="4" t="s">
        <v>10</v>
      </c>
    </row>
    <row r="8237" spans="1:31">
      <c r="A8237" t="n">
        <v>76624</v>
      </c>
      <c r="B8237" s="21" t="n">
        <v>19</v>
      </c>
      <c r="C8237" s="7" t="n">
        <v>7032</v>
      </c>
      <c r="D8237" s="7" t="s">
        <v>318</v>
      </c>
      <c r="E8237" s="7" t="s">
        <v>319</v>
      </c>
      <c r="F8237" s="7" t="s">
        <v>21</v>
      </c>
      <c r="G8237" s="7" t="n">
        <v>0</v>
      </c>
      <c r="H8237" s="7" t="n">
        <v>1</v>
      </c>
      <c r="I8237" s="7" t="n">
        <v>0</v>
      </c>
      <c r="J8237" s="7" t="n">
        <v>0</v>
      </c>
      <c r="K8237" s="7" t="n">
        <v>0</v>
      </c>
      <c r="L8237" s="7" t="n">
        <v>0</v>
      </c>
      <c r="M8237" s="7" t="n">
        <v>1</v>
      </c>
      <c r="N8237" s="7" t="n">
        <v>1.60000002384186</v>
      </c>
      <c r="O8237" s="7" t="n">
        <v>0.0900000035762787</v>
      </c>
      <c r="P8237" s="7" t="s">
        <v>21</v>
      </c>
      <c r="Q8237" s="7" t="s">
        <v>21</v>
      </c>
      <c r="R8237" s="7" t="n">
        <v>-1</v>
      </c>
      <c r="S8237" s="7" t="n">
        <v>0</v>
      </c>
      <c r="T8237" s="7" t="n">
        <v>0</v>
      </c>
      <c r="U8237" s="7" t="n">
        <v>0</v>
      </c>
      <c r="V8237" s="7" t="n">
        <v>0</v>
      </c>
    </row>
    <row r="8238" spans="1:31">
      <c r="A8238" t="s">
        <v>4</v>
      </c>
      <c r="B8238" s="4" t="s">
        <v>5</v>
      </c>
      <c r="C8238" s="4" t="s">
        <v>10</v>
      </c>
      <c r="D8238" s="4" t="s">
        <v>6</v>
      </c>
      <c r="E8238" s="4" t="s">
        <v>6</v>
      </c>
      <c r="F8238" s="4" t="s">
        <v>6</v>
      </c>
      <c r="G8238" s="4" t="s">
        <v>13</v>
      </c>
      <c r="H8238" s="4" t="s">
        <v>9</v>
      </c>
      <c r="I8238" s="4" t="s">
        <v>27</v>
      </c>
      <c r="J8238" s="4" t="s">
        <v>27</v>
      </c>
      <c r="K8238" s="4" t="s">
        <v>27</v>
      </c>
      <c r="L8238" s="4" t="s">
        <v>27</v>
      </c>
      <c r="M8238" s="4" t="s">
        <v>27</v>
      </c>
      <c r="N8238" s="4" t="s">
        <v>27</v>
      </c>
      <c r="O8238" s="4" t="s">
        <v>27</v>
      </c>
      <c r="P8238" s="4" t="s">
        <v>6</v>
      </c>
      <c r="Q8238" s="4" t="s">
        <v>6</v>
      </c>
      <c r="R8238" s="4" t="s">
        <v>9</v>
      </c>
      <c r="S8238" s="4" t="s">
        <v>13</v>
      </c>
      <c r="T8238" s="4" t="s">
        <v>9</v>
      </c>
      <c r="U8238" s="4" t="s">
        <v>9</v>
      </c>
      <c r="V8238" s="4" t="s">
        <v>10</v>
      </c>
    </row>
    <row r="8239" spans="1:31">
      <c r="A8239" t="n">
        <v>76694</v>
      </c>
      <c r="B8239" s="21" t="n">
        <v>19</v>
      </c>
      <c r="C8239" s="7" t="n">
        <v>7030</v>
      </c>
      <c r="D8239" s="7" t="s">
        <v>672</v>
      </c>
      <c r="E8239" s="7" t="s">
        <v>673</v>
      </c>
      <c r="F8239" s="7" t="s">
        <v>21</v>
      </c>
      <c r="G8239" s="7" t="n">
        <v>0</v>
      </c>
      <c r="H8239" s="7" t="n">
        <v>1</v>
      </c>
      <c r="I8239" s="7" t="n">
        <v>0</v>
      </c>
      <c r="J8239" s="7" t="n">
        <v>0</v>
      </c>
      <c r="K8239" s="7" t="n">
        <v>0</v>
      </c>
      <c r="L8239" s="7" t="n">
        <v>0</v>
      </c>
      <c r="M8239" s="7" t="n">
        <v>1</v>
      </c>
      <c r="N8239" s="7" t="n">
        <v>1.60000002384186</v>
      </c>
      <c r="O8239" s="7" t="n">
        <v>0.0900000035762787</v>
      </c>
      <c r="P8239" s="7" t="s">
        <v>21</v>
      </c>
      <c r="Q8239" s="7" t="s">
        <v>21</v>
      </c>
      <c r="R8239" s="7" t="n">
        <v>-1</v>
      </c>
      <c r="S8239" s="7" t="n">
        <v>0</v>
      </c>
      <c r="T8239" s="7" t="n">
        <v>0</v>
      </c>
      <c r="U8239" s="7" t="n">
        <v>0</v>
      </c>
      <c r="V8239" s="7" t="n">
        <v>0</v>
      </c>
    </row>
    <row r="8240" spans="1:31">
      <c r="A8240" t="s">
        <v>4</v>
      </c>
      <c r="B8240" s="4" t="s">
        <v>5</v>
      </c>
      <c r="C8240" s="4" t="s">
        <v>10</v>
      </c>
      <c r="D8240" s="4" t="s">
        <v>6</v>
      </c>
      <c r="E8240" s="4" t="s">
        <v>6</v>
      </c>
      <c r="F8240" s="4" t="s">
        <v>6</v>
      </c>
      <c r="G8240" s="4" t="s">
        <v>13</v>
      </c>
      <c r="H8240" s="4" t="s">
        <v>9</v>
      </c>
      <c r="I8240" s="4" t="s">
        <v>27</v>
      </c>
      <c r="J8240" s="4" t="s">
        <v>27</v>
      </c>
      <c r="K8240" s="4" t="s">
        <v>27</v>
      </c>
      <c r="L8240" s="4" t="s">
        <v>27</v>
      </c>
      <c r="M8240" s="4" t="s">
        <v>27</v>
      </c>
      <c r="N8240" s="4" t="s">
        <v>27</v>
      </c>
      <c r="O8240" s="4" t="s">
        <v>27</v>
      </c>
      <c r="P8240" s="4" t="s">
        <v>6</v>
      </c>
      <c r="Q8240" s="4" t="s">
        <v>6</v>
      </c>
      <c r="R8240" s="4" t="s">
        <v>9</v>
      </c>
      <c r="S8240" s="4" t="s">
        <v>13</v>
      </c>
      <c r="T8240" s="4" t="s">
        <v>9</v>
      </c>
      <c r="U8240" s="4" t="s">
        <v>9</v>
      </c>
      <c r="V8240" s="4" t="s">
        <v>10</v>
      </c>
    </row>
    <row r="8241" spans="1:22">
      <c r="A8241" t="n">
        <v>76767</v>
      </c>
      <c r="B8241" s="21" t="n">
        <v>19</v>
      </c>
      <c r="C8241" s="7" t="n">
        <v>1590</v>
      </c>
      <c r="D8241" s="7" t="s">
        <v>430</v>
      </c>
      <c r="E8241" s="7" t="s">
        <v>431</v>
      </c>
      <c r="F8241" s="7" t="s">
        <v>21</v>
      </c>
      <c r="G8241" s="7" t="n">
        <v>0</v>
      </c>
      <c r="H8241" s="7" t="n">
        <v>1</v>
      </c>
      <c r="I8241" s="7" t="n">
        <v>0</v>
      </c>
      <c r="J8241" s="7" t="n">
        <v>0</v>
      </c>
      <c r="K8241" s="7" t="n">
        <v>0</v>
      </c>
      <c r="L8241" s="7" t="n">
        <v>0</v>
      </c>
      <c r="M8241" s="7" t="n">
        <v>0</v>
      </c>
      <c r="N8241" s="7" t="n">
        <v>0</v>
      </c>
      <c r="O8241" s="7" t="n">
        <v>0</v>
      </c>
      <c r="P8241" s="7" t="s">
        <v>21</v>
      </c>
      <c r="Q8241" s="7" t="s">
        <v>21</v>
      </c>
      <c r="R8241" s="7" t="n">
        <v>-1</v>
      </c>
      <c r="S8241" s="7" t="n">
        <v>0</v>
      </c>
      <c r="T8241" s="7" t="n">
        <v>0</v>
      </c>
      <c r="U8241" s="7" t="n">
        <v>0</v>
      </c>
      <c r="V8241" s="7" t="n">
        <v>0</v>
      </c>
    </row>
    <row r="8242" spans="1:22">
      <c r="A8242" t="s">
        <v>4</v>
      </c>
      <c r="B8242" s="4" t="s">
        <v>5</v>
      </c>
      <c r="C8242" s="4" t="s">
        <v>13</v>
      </c>
    </row>
    <row r="8243" spans="1:22">
      <c r="A8243" t="n">
        <v>76842</v>
      </c>
      <c r="B8243" s="58" t="n">
        <v>73</v>
      </c>
      <c r="C8243" s="7" t="n">
        <v>10</v>
      </c>
    </row>
    <row r="8244" spans="1:22">
      <c r="A8244" t="s">
        <v>4</v>
      </c>
      <c r="B8244" s="4" t="s">
        <v>5</v>
      </c>
      <c r="C8244" s="4" t="s">
        <v>10</v>
      </c>
      <c r="D8244" s="4" t="s">
        <v>13</v>
      </c>
      <c r="E8244" s="4" t="s">
        <v>13</v>
      </c>
      <c r="F8244" s="4" t="s">
        <v>6</v>
      </c>
    </row>
    <row r="8245" spans="1:22">
      <c r="A8245" t="n">
        <v>76844</v>
      </c>
      <c r="B8245" s="18" t="n">
        <v>20</v>
      </c>
      <c r="C8245" s="7" t="n">
        <v>0</v>
      </c>
      <c r="D8245" s="7" t="n">
        <v>3</v>
      </c>
      <c r="E8245" s="7" t="n">
        <v>10</v>
      </c>
      <c r="F8245" s="7" t="s">
        <v>322</v>
      </c>
    </row>
    <row r="8246" spans="1:22">
      <c r="A8246" t="s">
        <v>4</v>
      </c>
      <c r="B8246" s="4" t="s">
        <v>5</v>
      </c>
      <c r="C8246" s="4" t="s">
        <v>10</v>
      </c>
    </row>
    <row r="8247" spans="1:22">
      <c r="A8247" t="n">
        <v>76862</v>
      </c>
      <c r="B8247" s="43" t="n">
        <v>16</v>
      </c>
      <c r="C8247" s="7" t="n">
        <v>0</v>
      </c>
    </row>
    <row r="8248" spans="1:22">
      <c r="A8248" t="s">
        <v>4</v>
      </c>
      <c r="B8248" s="4" t="s">
        <v>5</v>
      </c>
      <c r="C8248" s="4" t="s">
        <v>10</v>
      </c>
      <c r="D8248" s="4" t="s">
        <v>13</v>
      </c>
      <c r="E8248" s="4" t="s">
        <v>13</v>
      </c>
      <c r="F8248" s="4" t="s">
        <v>6</v>
      </c>
    </row>
    <row r="8249" spans="1:22">
      <c r="A8249" t="n">
        <v>76865</v>
      </c>
      <c r="B8249" s="18" t="n">
        <v>20</v>
      </c>
      <c r="C8249" s="7" t="n">
        <v>7032</v>
      </c>
      <c r="D8249" s="7" t="n">
        <v>3</v>
      </c>
      <c r="E8249" s="7" t="n">
        <v>10</v>
      </c>
      <c r="F8249" s="7" t="s">
        <v>322</v>
      </c>
    </row>
    <row r="8250" spans="1:22">
      <c r="A8250" t="s">
        <v>4</v>
      </c>
      <c r="B8250" s="4" t="s">
        <v>5</v>
      </c>
      <c r="C8250" s="4" t="s">
        <v>10</v>
      </c>
    </row>
    <row r="8251" spans="1:22">
      <c r="A8251" t="n">
        <v>76883</v>
      </c>
      <c r="B8251" s="43" t="n">
        <v>16</v>
      </c>
      <c r="C8251" s="7" t="n">
        <v>0</v>
      </c>
    </row>
    <row r="8252" spans="1:22">
      <c r="A8252" t="s">
        <v>4</v>
      </c>
      <c r="B8252" s="4" t="s">
        <v>5</v>
      </c>
      <c r="C8252" s="4" t="s">
        <v>10</v>
      </c>
      <c r="D8252" s="4" t="s">
        <v>13</v>
      </c>
      <c r="E8252" s="4" t="s">
        <v>13</v>
      </c>
      <c r="F8252" s="4" t="s">
        <v>6</v>
      </c>
    </row>
    <row r="8253" spans="1:22">
      <c r="A8253" t="n">
        <v>76886</v>
      </c>
      <c r="B8253" s="18" t="n">
        <v>20</v>
      </c>
      <c r="C8253" s="7" t="n">
        <v>61489</v>
      </c>
      <c r="D8253" s="7" t="n">
        <v>3</v>
      </c>
      <c r="E8253" s="7" t="n">
        <v>10</v>
      </c>
      <c r="F8253" s="7" t="s">
        <v>322</v>
      </c>
    </row>
    <row r="8254" spans="1:22">
      <c r="A8254" t="s">
        <v>4</v>
      </c>
      <c r="B8254" s="4" t="s">
        <v>5</v>
      </c>
      <c r="C8254" s="4" t="s">
        <v>10</v>
      </c>
    </row>
    <row r="8255" spans="1:22">
      <c r="A8255" t="n">
        <v>76904</v>
      </c>
      <c r="B8255" s="43" t="n">
        <v>16</v>
      </c>
      <c r="C8255" s="7" t="n">
        <v>0</v>
      </c>
    </row>
    <row r="8256" spans="1:22">
      <c r="A8256" t="s">
        <v>4</v>
      </c>
      <c r="B8256" s="4" t="s">
        <v>5</v>
      </c>
      <c r="C8256" s="4" t="s">
        <v>10</v>
      </c>
      <c r="D8256" s="4" t="s">
        <v>13</v>
      </c>
      <c r="E8256" s="4" t="s">
        <v>13</v>
      </c>
      <c r="F8256" s="4" t="s">
        <v>6</v>
      </c>
    </row>
    <row r="8257" spans="1:22">
      <c r="A8257" t="n">
        <v>76907</v>
      </c>
      <c r="B8257" s="18" t="n">
        <v>20</v>
      </c>
      <c r="C8257" s="7" t="n">
        <v>61490</v>
      </c>
      <c r="D8257" s="7" t="n">
        <v>3</v>
      </c>
      <c r="E8257" s="7" t="n">
        <v>10</v>
      </c>
      <c r="F8257" s="7" t="s">
        <v>322</v>
      </c>
    </row>
    <row r="8258" spans="1:22">
      <c r="A8258" t="s">
        <v>4</v>
      </c>
      <c r="B8258" s="4" t="s">
        <v>5</v>
      </c>
      <c r="C8258" s="4" t="s">
        <v>10</v>
      </c>
    </row>
    <row r="8259" spans="1:22">
      <c r="A8259" t="n">
        <v>76925</v>
      </c>
      <c r="B8259" s="43" t="n">
        <v>16</v>
      </c>
      <c r="C8259" s="7" t="n">
        <v>0</v>
      </c>
    </row>
    <row r="8260" spans="1:22">
      <c r="A8260" t="s">
        <v>4</v>
      </c>
      <c r="B8260" s="4" t="s">
        <v>5</v>
      </c>
      <c r="C8260" s="4" t="s">
        <v>10</v>
      </c>
      <c r="D8260" s="4" t="s">
        <v>13</v>
      </c>
      <c r="E8260" s="4" t="s">
        <v>13</v>
      </c>
      <c r="F8260" s="4" t="s">
        <v>6</v>
      </c>
    </row>
    <row r="8261" spans="1:22">
      <c r="A8261" t="n">
        <v>76928</v>
      </c>
      <c r="B8261" s="18" t="n">
        <v>20</v>
      </c>
      <c r="C8261" s="7" t="n">
        <v>61488</v>
      </c>
      <c r="D8261" s="7" t="n">
        <v>3</v>
      </c>
      <c r="E8261" s="7" t="n">
        <v>10</v>
      </c>
      <c r="F8261" s="7" t="s">
        <v>322</v>
      </c>
    </row>
    <row r="8262" spans="1:22">
      <c r="A8262" t="s">
        <v>4</v>
      </c>
      <c r="B8262" s="4" t="s">
        <v>5</v>
      </c>
      <c r="C8262" s="4" t="s">
        <v>10</v>
      </c>
    </row>
    <row r="8263" spans="1:22">
      <c r="A8263" t="n">
        <v>76946</v>
      </c>
      <c r="B8263" s="43" t="n">
        <v>16</v>
      </c>
      <c r="C8263" s="7" t="n">
        <v>0</v>
      </c>
    </row>
    <row r="8264" spans="1:22">
      <c r="A8264" t="s">
        <v>4</v>
      </c>
      <c r="B8264" s="4" t="s">
        <v>5</v>
      </c>
      <c r="C8264" s="4" t="s">
        <v>10</v>
      </c>
      <c r="D8264" s="4" t="s">
        <v>13</v>
      </c>
      <c r="E8264" s="4" t="s">
        <v>13</v>
      </c>
      <c r="F8264" s="4" t="s">
        <v>6</v>
      </c>
    </row>
    <row r="8265" spans="1:22">
      <c r="A8265" t="n">
        <v>76949</v>
      </c>
      <c r="B8265" s="18" t="n">
        <v>20</v>
      </c>
      <c r="C8265" s="7" t="n">
        <v>8</v>
      </c>
      <c r="D8265" s="7" t="n">
        <v>3</v>
      </c>
      <c r="E8265" s="7" t="n">
        <v>10</v>
      </c>
      <c r="F8265" s="7" t="s">
        <v>322</v>
      </c>
    </row>
    <row r="8266" spans="1:22">
      <c r="A8266" t="s">
        <v>4</v>
      </c>
      <c r="B8266" s="4" t="s">
        <v>5</v>
      </c>
      <c r="C8266" s="4" t="s">
        <v>10</v>
      </c>
    </row>
    <row r="8267" spans="1:22">
      <c r="A8267" t="n">
        <v>76967</v>
      </c>
      <c r="B8267" s="43" t="n">
        <v>16</v>
      </c>
      <c r="C8267" s="7" t="n">
        <v>0</v>
      </c>
    </row>
    <row r="8268" spans="1:22">
      <c r="A8268" t="s">
        <v>4</v>
      </c>
      <c r="B8268" s="4" t="s">
        <v>5</v>
      </c>
      <c r="C8268" s="4" t="s">
        <v>10</v>
      </c>
      <c r="D8268" s="4" t="s">
        <v>13</v>
      </c>
      <c r="E8268" s="4" t="s">
        <v>13</v>
      </c>
      <c r="F8268" s="4" t="s">
        <v>6</v>
      </c>
    </row>
    <row r="8269" spans="1:22">
      <c r="A8269" t="n">
        <v>76970</v>
      </c>
      <c r="B8269" s="18" t="n">
        <v>20</v>
      </c>
      <c r="C8269" s="7" t="n">
        <v>1</v>
      </c>
      <c r="D8269" s="7" t="n">
        <v>3</v>
      </c>
      <c r="E8269" s="7" t="n">
        <v>10</v>
      </c>
      <c r="F8269" s="7" t="s">
        <v>322</v>
      </c>
    </row>
    <row r="8270" spans="1:22">
      <c r="A8270" t="s">
        <v>4</v>
      </c>
      <c r="B8270" s="4" t="s">
        <v>5</v>
      </c>
      <c r="C8270" s="4" t="s">
        <v>10</v>
      </c>
    </row>
    <row r="8271" spans="1:22">
      <c r="A8271" t="n">
        <v>76988</v>
      </c>
      <c r="B8271" s="43" t="n">
        <v>16</v>
      </c>
      <c r="C8271" s="7" t="n">
        <v>0</v>
      </c>
    </row>
    <row r="8272" spans="1:22">
      <c r="A8272" t="s">
        <v>4</v>
      </c>
      <c r="B8272" s="4" t="s">
        <v>5</v>
      </c>
      <c r="C8272" s="4" t="s">
        <v>10</v>
      </c>
      <c r="D8272" s="4" t="s">
        <v>13</v>
      </c>
      <c r="E8272" s="4" t="s">
        <v>13</v>
      </c>
      <c r="F8272" s="4" t="s">
        <v>6</v>
      </c>
    </row>
    <row r="8273" spans="1:6">
      <c r="A8273" t="n">
        <v>76991</v>
      </c>
      <c r="B8273" s="18" t="n">
        <v>20</v>
      </c>
      <c r="C8273" s="7" t="n">
        <v>9</v>
      </c>
      <c r="D8273" s="7" t="n">
        <v>3</v>
      </c>
      <c r="E8273" s="7" t="n">
        <v>10</v>
      </c>
      <c r="F8273" s="7" t="s">
        <v>322</v>
      </c>
    </row>
    <row r="8274" spans="1:6">
      <c r="A8274" t="s">
        <v>4</v>
      </c>
      <c r="B8274" s="4" t="s">
        <v>5</v>
      </c>
      <c r="C8274" s="4" t="s">
        <v>10</v>
      </c>
    </row>
    <row r="8275" spans="1:6">
      <c r="A8275" t="n">
        <v>77009</v>
      </c>
      <c r="B8275" s="43" t="n">
        <v>16</v>
      </c>
      <c r="C8275" s="7" t="n">
        <v>0</v>
      </c>
    </row>
    <row r="8276" spans="1:6">
      <c r="A8276" t="s">
        <v>4</v>
      </c>
      <c r="B8276" s="4" t="s">
        <v>5</v>
      </c>
      <c r="C8276" s="4" t="s">
        <v>10</v>
      </c>
      <c r="D8276" s="4" t="s">
        <v>13</v>
      </c>
      <c r="E8276" s="4" t="s">
        <v>13</v>
      </c>
      <c r="F8276" s="4" t="s">
        <v>6</v>
      </c>
    </row>
    <row r="8277" spans="1:6">
      <c r="A8277" t="n">
        <v>77012</v>
      </c>
      <c r="B8277" s="18" t="n">
        <v>20</v>
      </c>
      <c r="C8277" s="7" t="n">
        <v>7030</v>
      </c>
      <c r="D8277" s="7" t="n">
        <v>3</v>
      </c>
      <c r="E8277" s="7" t="n">
        <v>10</v>
      </c>
      <c r="F8277" s="7" t="s">
        <v>322</v>
      </c>
    </row>
    <row r="8278" spans="1:6">
      <c r="A8278" t="s">
        <v>4</v>
      </c>
      <c r="B8278" s="4" t="s">
        <v>5</v>
      </c>
      <c r="C8278" s="4" t="s">
        <v>10</v>
      </c>
    </row>
    <row r="8279" spans="1:6">
      <c r="A8279" t="n">
        <v>77030</v>
      </c>
      <c r="B8279" s="43" t="n">
        <v>16</v>
      </c>
      <c r="C8279" s="7" t="n">
        <v>0</v>
      </c>
    </row>
    <row r="8280" spans="1:6">
      <c r="A8280" t="s">
        <v>4</v>
      </c>
      <c r="B8280" s="4" t="s">
        <v>5</v>
      </c>
      <c r="C8280" s="4" t="s">
        <v>10</v>
      </c>
      <c r="D8280" s="4" t="s">
        <v>13</v>
      </c>
      <c r="E8280" s="4" t="s">
        <v>13</v>
      </c>
      <c r="F8280" s="4" t="s">
        <v>6</v>
      </c>
    </row>
    <row r="8281" spans="1:6">
      <c r="A8281" t="n">
        <v>77033</v>
      </c>
      <c r="B8281" s="18" t="n">
        <v>20</v>
      </c>
      <c r="C8281" s="7" t="n">
        <v>1590</v>
      </c>
      <c r="D8281" s="7" t="n">
        <v>3</v>
      </c>
      <c r="E8281" s="7" t="n">
        <v>10</v>
      </c>
      <c r="F8281" s="7" t="s">
        <v>322</v>
      </c>
    </row>
    <row r="8282" spans="1:6">
      <c r="A8282" t="s">
        <v>4</v>
      </c>
      <c r="B8282" s="4" t="s">
        <v>5</v>
      </c>
      <c r="C8282" s="4" t="s">
        <v>10</v>
      </c>
    </row>
    <row r="8283" spans="1:6">
      <c r="A8283" t="n">
        <v>77051</v>
      </c>
      <c r="B8283" s="43" t="n">
        <v>16</v>
      </c>
      <c r="C8283" s="7" t="n">
        <v>0</v>
      </c>
    </row>
    <row r="8284" spans="1:6">
      <c r="A8284" t="s">
        <v>4</v>
      </c>
      <c r="B8284" s="4" t="s">
        <v>5</v>
      </c>
      <c r="C8284" s="4" t="s">
        <v>13</v>
      </c>
      <c r="D8284" s="4" t="s">
        <v>6</v>
      </c>
    </row>
    <row r="8285" spans="1:6">
      <c r="A8285" t="n">
        <v>77054</v>
      </c>
      <c r="B8285" s="11" t="n">
        <v>2</v>
      </c>
      <c r="C8285" s="7" t="n">
        <v>10</v>
      </c>
      <c r="D8285" s="7" t="s">
        <v>674</v>
      </c>
    </row>
    <row r="8286" spans="1:6">
      <c r="A8286" t="s">
        <v>4</v>
      </c>
      <c r="B8286" s="4" t="s">
        <v>5</v>
      </c>
      <c r="C8286" s="4" t="s">
        <v>10</v>
      </c>
      <c r="D8286" s="4" t="s">
        <v>9</v>
      </c>
    </row>
    <row r="8287" spans="1:6">
      <c r="A8287" t="n">
        <v>77073</v>
      </c>
      <c r="B8287" s="61" t="n">
        <v>43</v>
      </c>
      <c r="C8287" s="7" t="n">
        <v>64</v>
      </c>
      <c r="D8287" s="7" t="n">
        <v>1</v>
      </c>
    </row>
    <row r="8288" spans="1:6">
      <c r="A8288" t="s">
        <v>4</v>
      </c>
      <c r="B8288" s="4" t="s">
        <v>5</v>
      </c>
      <c r="C8288" s="4" t="s">
        <v>10</v>
      </c>
      <c r="D8288" s="4" t="s">
        <v>9</v>
      </c>
    </row>
    <row r="8289" spans="1:6">
      <c r="A8289" t="n">
        <v>77080</v>
      </c>
      <c r="B8289" s="61" t="n">
        <v>43</v>
      </c>
      <c r="C8289" s="7" t="n">
        <v>65</v>
      </c>
      <c r="D8289" s="7" t="n">
        <v>1</v>
      </c>
    </row>
    <row r="8290" spans="1:6">
      <c r="A8290" t="s">
        <v>4</v>
      </c>
      <c r="B8290" s="4" t="s">
        <v>5</v>
      </c>
      <c r="C8290" s="4" t="s">
        <v>10</v>
      </c>
      <c r="D8290" s="4" t="s">
        <v>9</v>
      </c>
    </row>
    <row r="8291" spans="1:6">
      <c r="A8291" t="n">
        <v>77087</v>
      </c>
      <c r="B8291" s="61" t="n">
        <v>43</v>
      </c>
      <c r="C8291" s="7" t="n">
        <v>66</v>
      </c>
      <c r="D8291" s="7" t="n">
        <v>1</v>
      </c>
    </row>
    <row r="8292" spans="1:6">
      <c r="A8292" t="s">
        <v>4</v>
      </c>
      <c r="B8292" s="4" t="s">
        <v>5</v>
      </c>
      <c r="C8292" s="4" t="s">
        <v>10</v>
      </c>
      <c r="D8292" s="4" t="s">
        <v>9</v>
      </c>
    </row>
    <row r="8293" spans="1:6">
      <c r="A8293" t="n">
        <v>77094</v>
      </c>
      <c r="B8293" s="61" t="n">
        <v>43</v>
      </c>
      <c r="C8293" s="7" t="n">
        <v>67</v>
      </c>
      <c r="D8293" s="7" t="n">
        <v>1</v>
      </c>
    </row>
    <row r="8294" spans="1:6">
      <c r="A8294" t="s">
        <v>4</v>
      </c>
      <c r="B8294" s="4" t="s">
        <v>5</v>
      </c>
      <c r="C8294" s="4" t="s">
        <v>10</v>
      </c>
      <c r="D8294" s="4" t="s">
        <v>13</v>
      </c>
    </row>
    <row r="8295" spans="1:6">
      <c r="A8295" t="n">
        <v>77101</v>
      </c>
      <c r="B8295" s="59" t="n">
        <v>21</v>
      </c>
      <c r="C8295" s="7" t="n">
        <v>65533</v>
      </c>
      <c r="D8295" s="7" t="n">
        <v>1</v>
      </c>
    </row>
    <row r="8296" spans="1:6">
      <c r="A8296" t="s">
        <v>4</v>
      </c>
      <c r="B8296" s="4" t="s">
        <v>5</v>
      </c>
      <c r="C8296" s="4" t="s">
        <v>10</v>
      </c>
      <c r="D8296" s="4" t="s">
        <v>27</v>
      </c>
      <c r="E8296" s="4" t="s">
        <v>27</v>
      </c>
      <c r="F8296" s="4" t="s">
        <v>27</v>
      </c>
      <c r="G8296" s="4" t="s">
        <v>27</v>
      </c>
    </row>
    <row r="8297" spans="1:6">
      <c r="A8297" t="n">
        <v>77105</v>
      </c>
      <c r="B8297" s="57" t="n">
        <v>46</v>
      </c>
      <c r="C8297" s="7" t="n">
        <v>0</v>
      </c>
      <c r="D8297" s="7" t="n">
        <v>343.519989013672</v>
      </c>
      <c r="E8297" s="7" t="n">
        <v>5.69000005722046</v>
      </c>
      <c r="F8297" s="7" t="n">
        <v>344.350006103516</v>
      </c>
      <c r="G8297" s="7" t="n">
        <v>92.8000030517578</v>
      </c>
    </row>
    <row r="8298" spans="1:6">
      <c r="A8298" t="s">
        <v>4</v>
      </c>
      <c r="B8298" s="4" t="s">
        <v>5</v>
      </c>
      <c r="C8298" s="4" t="s">
        <v>10</v>
      </c>
      <c r="D8298" s="4" t="s">
        <v>27</v>
      </c>
      <c r="E8298" s="4" t="s">
        <v>27</v>
      </c>
      <c r="F8298" s="4" t="s">
        <v>27</v>
      </c>
      <c r="G8298" s="4" t="s">
        <v>27</v>
      </c>
    </row>
    <row r="8299" spans="1:6">
      <c r="A8299" t="n">
        <v>77124</v>
      </c>
      <c r="B8299" s="57" t="n">
        <v>46</v>
      </c>
      <c r="C8299" s="7" t="n">
        <v>61489</v>
      </c>
      <c r="D8299" s="7" t="n">
        <v>343.720001220703</v>
      </c>
      <c r="E8299" s="7" t="n">
        <v>5.69000005722046</v>
      </c>
      <c r="F8299" s="7" t="n">
        <v>342.420013427734</v>
      </c>
      <c r="G8299" s="7" t="n">
        <v>47</v>
      </c>
    </row>
    <row r="8300" spans="1:6">
      <c r="A8300" t="s">
        <v>4</v>
      </c>
      <c r="B8300" s="4" t="s">
        <v>5</v>
      </c>
      <c r="C8300" s="4" t="s">
        <v>10</v>
      </c>
      <c r="D8300" s="4" t="s">
        <v>27</v>
      </c>
      <c r="E8300" s="4" t="s">
        <v>27</v>
      </c>
      <c r="F8300" s="4" t="s">
        <v>27</v>
      </c>
      <c r="G8300" s="4" t="s">
        <v>27</v>
      </c>
    </row>
    <row r="8301" spans="1:6">
      <c r="A8301" t="n">
        <v>77143</v>
      </c>
      <c r="B8301" s="57" t="n">
        <v>46</v>
      </c>
      <c r="C8301" s="7" t="n">
        <v>61490</v>
      </c>
      <c r="D8301" s="7" t="n">
        <v>342.429992675781</v>
      </c>
      <c r="E8301" s="7" t="n">
        <v>5.69000005722046</v>
      </c>
      <c r="F8301" s="7" t="n">
        <v>344.869995117188</v>
      </c>
      <c r="G8301" s="7" t="n">
        <v>118.699996948242</v>
      </c>
    </row>
    <row r="8302" spans="1:6">
      <c r="A8302" t="s">
        <v>4</v>
      </c>
      <c r="B8302" s="4" t="s">
        <v>5</v>
      </c>
      <c r="C8302" s="4" t="s">
        <v>10</v>
      </c>
      <c r="D8302" s="4" t="s">
        <v>27</v>
      </c>
      <c r="E8302" s="4" t="s">
        <v>27</v>
      </c>
      <c r="F8302" s="4" t="s">
        <v>27</v>
      </c>
      <c r="G8302" s="4" t="s">
        <v>27</v>
      </c>
    </row>
    <row r="8303" spans="1:6">
      <c r="A8303" t="n">
        <v>77162</v>
      </c>
      <c r="B8303" s="57" t="n">
        <v>46</v>
      </c>
      <c r="C8303" s="7" t="n">
        <v>61488</v>
      </c>
      <c r="D8303" s="7" t="n">
        <v>342.529998779297</v>
      </c>
      <c r="E8303" s="7" t="n">
        <v>5.69000005722046</v>
      </c>
      <c r="F8303" s="7" t="n">
        <v>342.200012207031</v>
      </c>
      <c r="G8303" s="7" t="n">
        <v>67.0999984741211</v>
      </c>
    </row>
    <row r="8304" spans="1:6">
      <c r="A8304" t="s">
        <v>4</v>
      </c>
      <c r="B8304" s="4" t="s">
        <v>5</v>
      </c>
      <c r="C8304" s="4" t="s">
        <v>10</v>
      </c>
      <c r="D8304" s="4" t="s">
        <v>27</v>
      </c>
      <c r="E8304" s="4" t="s">
        <v>27</v>
      </c>
      <c r="F8304" s="4" t="s">
        <v>27</v>
      </c>
      <c r="G8304" s="4" t="s">
        <v>27</v>
      </c>
    </row>
    <row r="8305" spans="1:7">
      <c r="A8305" t="n">
        <v>77181</v>
      </c>
      <c r="B8305" s="57" t="n">
        <v>46</v>
      </c>
      <c r="C8305" s="7" t="n">
        <v>8</v>
      </c>
      <c r="D8305" s="7" t="n">
        <v>343.5</v>
      </c>
      <c r="E8305" s="7" t="n">
        <v>5.69999980926514</v>
      </c>
      <c r="F8305" s="7" t="n">
        <v>345.429992675781</v>
      </c>
      <c r="G8305" s="7" t="n">
        <v>107.199996948242</v>
      </c>
    </row>
    <row r="8306" spans="1:7">
      <c r="A8306" t="s">
        <v>4</v>
      </c>
      <c r="B8306" s="4" t="s">
        <v>5</v>
      </c>
      <c r="C8306" s="4" t="s">
        <v>10</v>
      </c>
      <c r="D8306" s="4" t="s">
        <v>27</v>
      </c>
      <c r="E8306" s="4" t="s">
        <v>27</v>
      </c>
      <c r="F8306" s="4" t="s">
        <v>27</v>
      </c>
      <c r="G8306" s="4" t="s">
        <v>27</v>
      </c>
    </row>
    <row r="8307" spans="1:7">
      <c r="A8307" t="n">
        <v>77200</v>
      </c>
      <c r="B8307" s="57" t="n">
        <v>46</v>
      </c>
      <c r="C8307" s="7" t="n">
        <v>1</v>
      </c>
      <c r="D8307" s="7" t="n">
        <v>343.720001220703</v>
      </c>
      <c r="E8307" s="7" t="n">
        <v>5.69000005722046</v>
      </c>
      <c r="F8307" s="7" t="n">
        <v>343.239990234375</v>
      </c>
      <c r="G8307" s="7" t="n">
        <v>78.5</v>
      </c>
    </row>
    <row r="8308" spans="1:7">
      <c r="A8308" t="s">
        <v>4</v>
      </c>
      <c r="B8308" s="4" t="s">
        <v>5</v>
      </c>
      <c r="C8308" s="4" t="s">
        <v>10</v>
      </c>
      <c r="D8308" s="4" t="s">
        <v>27</v>
      </c>
      <c r="E8308" s="4" t="s">
        <v>27</v>
      </c>
      <c r="F8308" s="4" t="s">
        <v>27</v>
      </c>
      <c r="G8308" s="4" t="s">
        <v>27</v>
      </c>
    </row>
    <row r="8309" spans="1:7">
      <c r="A8309" t="n">
        <v>77219</v>
      </c>
      <c r="B8309" s="57" t="n">
        <v>46</v>
      </c>
      <c r="C8309" s="7" t="n">
        <v>9</v>
      </c>
      <c r="D8309" s="7" t="n">
        <v>342</v>
      </c>
      <c r="E8309" s="7" t="n">
        <v>5.69000005722046</v>
      </c>
      <c r="F8309" s="7" t="n">
        <v>343.079986572266</v>
      </c>
      <c r="G8309" s="7" t="n">
        <v>90</v>
      </c>
    </row>
    <row r="8310" spans="1:7">
      <c r="A8310" t="s">
        <v>4</v>
      </c>
      <c r="B8310" s="4" t="s">
        <v>5</v>
      </c>
      <c r="C8310" s="4" t="s">
        <v>10</v>
      </c>
      <c r="D8310" s="4" t="s">
        <v>27</v>
      </c>
      <c r="E8310" s="4" t="s">
        <v>27</v>
      </c>
      <c r="F8310" s="4" t="s">
        <v>27</v>
      </c>
      <c r="G8310" s="4" t="s">
        <v>27</v>
      </c>
    </row>
    <row r="8311" spans="1:7">
      <c r="A8311" t="n">
        <v>77238</v>
      </c>
      <c r="B8311" s="57" t="n">
        <v>46</v>
      </c>
      <c r="C8311" s="7" t="n">
        <v>7032</v>
      </c>
      <c r="D8311" s="7" t="n">
        <v>342.730010986328</v>
      </c>
      <c r="E8311" s="7" t="n">
        <v>5.69000005722046</v>
      </c>
      <c r="F8311" s="7" t="n">
        <v>343.739990234375</v>
      </c>
      <c r="G8311" s="7" t="n">
        <v>90</v>
      </c>
    </row>
    <row r="8312" spans="1:7">
      <c r="A8312" t="s">
        <v>4</v>
      </c>
      <c r="B8312" s="4" t="s">
        <v>5</v>
      </c>
      <c r="C8312" s="4" t="s">
        <v>10</v>
      </c>
      <c r="D8312" s="4" t="s">
        <v>27</v>
      </c>
      <c r="E8312" s="4" t="s">
        <v>27</v>
      </c>
      <c r="F8312" s="4" t="s">
        <v>27</v>
      </c>
      <c r="G8312" s="4" t="s">
        <v>27</v>
      </c>
    </row>
    <row r="8313" spans="1:7">
      <c r="A8313" t="n">
        <v>77257</v>
      </c>
      <c r="B8313" s="57" t="n">
        <v>46</v>
      </c>
      <c r="C8313" s="7" t="n">
        <v>1590</v>
      </c>
      <c r="D8313" s="7" t="n">
        <v>350</v>
      </c>
      <c r="E8313" s="7" t="n">
        <v>13.2799997329712</v>
      </c>
      <c r="F8313" s="7" t="n">
        <v>344</v>
      </c>
      <c r="G8313" s="7" t="n">
        <v>0</v>
      </c>
    </row>
    <row r="8314" spans="1:7">
      <c r="A8314" t="s">
        <v>4</v>
      </c>
      <c r="B8314" s="4" t="s">
        <v>5</v>
      </c>
      <c r="C8314" s="4" t="s">
        <v>10</v>
      </c>
      <c r="D8314" s="4" t="s">
        <v>27</v>
      </c>
      <c r="E8314" s="4" t="s">
        <v>27</v>
      </c>
      <c r="F8314" s="4" t="s">
        <v>27</v>
      </c>
      <c r="G8314" s="4" t="s">
        <v>27</v>
      </c>
    </row>
    <row r="8315" spans="1:7">
      <c r="A8315" t="n">
        <v>77276</v>
      </c>
      <c r="B8315" s="57" t="n">
        <v>46</v>
      </c>
      <c r="C8315" s="7" t="n">
        <v>1590</v>
      </c>
      <c r="D8315" s="7" t="n">
        <v>350</v>
      </c>
      <c r="E8315" s="7" t="n">
        <v>13.2799997329712</v>
      </c>
      <c r="F8315" s="7" t="n">
        <v>344</v>
      </c>
      <c r="G8315" s="7" t="n">
        <v>0</v>
      </c>
    </row>
    <row r="8316" spans="1:7">
      <c r="A8316" t="s">
        <v>4</v>
      </c>
      <c r="B8316" s="4" t="s">
        <v>5</v>
      </c>
      <c r="C8316" s="4" t="s">
        <v>10</v>
      </c>
      <c r="D8316" s="4" t="s">
        <v>10</v>
      </c>
      <c r="E8316" s="4" t="s">
        <v>10</v>
      </c>
    </row>
    <row r="8317" spans="1:7">
      <c r="A8317" t="n">
        <v>77295</v>
      </c>
      <c r="B8317" s="66" t="n">
        <v>61</v>
      </c>
      <c r="C8317" s="7" t="n">
        <v>0</v>
      </c>
      <c r="D8317" s="7" t="n">
        <v>1590</v>
      </c>
      <c r="E8317" s="7" t="n">
        <v>1000</v>
      </c>
    </row>
    <row r="8318" spans="1:7">
      <c r="A8318" t="s">
        <v>4</v>
      </c>
      <c r="B8318" s="4" t="s">
        <v>5</v>
      </c>
      <c r="C8318" s="4" t="s">
        <v>10</v>
      </c>
      <c r="D8318" s="4" t="s">
        <v>10</v>
      </c>
      <c r="E8318" s="4" t="s">
        <v>10</v>
      </c>
    </row>
    <row r="8319" spans="1:7">
      <c r="A8319" t="n">
        <v>77302</v>
      </c>
      <c r="B8319" s="66" t="n">
        <v>61</v>
      </c>
      <c r="C8319" s="7" t="n">
        <v>61489</v>
      </c>
      <c r="D8319" s="7" t="n">
        <v>1590</v>
      </c>
      <c r="E8319" s="7" t="n">
        <v>1000</v>
      </c>
    </row>
    <row r="8320" spans="1:7">
      <c r="A8320" t="s">
        <v>4</v>
      </c>
      <c r="B8320" s="4" t="s">
        <v>5</v>
      </c>
      <c r="C8320" s="4" t="s">
        <v>10</v>
      </c>
      <c r="D8320" s="4" t="s">
        <v>10</v>
      </c>
      <c r="E8320" s="4" t="s">
        <v>10</v>
      </c>
    </row>
    <row r="8321" spans="1:7">
      <c r="A8321" t="n">
        <v>77309</v>
      </c>
      <c r="B8321" s="66" t="n">
        <v>61</v>
      </c>
      <c r="C8321" s="7" t="n">
        <v>61490</v>
      </c>
      <c r="D8321" s="7" t="n">
        <v>1590</v>
      </c>
      <c r="E8321" s="7" t="n">
        <v>1000</v>
      </c>
    </row>
    <row r="8322" spans="1:7">
      <c r="A8322" t="s">
        <v>4</v>
      </c>
      <c r="B8322" s="4" t="s">
        <v>5</v>
      </c>
      <c r="C8322" s="4" t="s">
        <v>10</v>
      </c>
      <c r="D8322" s="4" t="s">
        <v>10</v>
      </c>
      <c r="E8322" s="4" t="s">
        <v>10</v>
      </c>
    </row>
    <row r="8323" spans="1:7">
      <c r="A8323" t="n">
        <v>77316</v>
      </c>
      <c r="B8323" s="66" t="n">
        <v>61</v>
      </c>
      <c r="C8323" s="7" t="n">
        <v>61488</v>
      </c>
      <c r="D8323" s="7" t="n">
        <v>1590</v>
      </c>
      <c r="E8323" s="7" t="n">
        <v>1000</v>
      </c>
    </row>
    <row r="8324" spans="1:7">
      <c r="A8324" t="s">
        <v>4</v>
      </c>
      <c r="B8324" s="4" t="s">
        <v>5</v>
      </c>
      <c r="C8324" s="4" t="s">
        <v>10</v>
      </c>
      <c r="D8324" s="4" t="s">
        <v>10</v>
      </c>
      <c r="E8324" s="4" t="s">
        <v>10</v>
      </c>
    </row>
    <row r="8325" spans="1:7">
      <c r="A8325" t="n">
        <v>77323</v>
      </c>
      <c r="B8325" s="66" t="n">
        <v>61</v>
      </c>
      <c r="C8325" s="7" t="n">
        <v>8</v>
      </c>
      <c r="D8325" s="7" t="n">
        <v>1590</v>
      </c>
      <c r="E8325" s="7" t="n">
        <v>1000</v>
      </c>
    </row>
    <row r="8326" spans="1:7">
      <c r="A8326" t="s">
        <v>4</v>
      </c>
      <c r="B8326" s="4" t="s">
        <v>5</v>
      </c>
      <c r="C8326" s="4" t="s">
        <v>10</v>
      </c>
      <c r="D8326" s="4" t="s">
        <v>10</v>
      </c>
      <c r="E8326" s="4" t="s">
        <v>10</v>
      </c>
    </row>
    <row r="8327" spans="1:7">
      <c r="A8327" t="n">
        <v>77330</v>
      </c>
      <c r="B8327" s="66" t="n">
        <v>61</v>
      </c>
      <c r="C8327" s="7" t="n">
        <v>1</v>
      </c>
      <c r="D8327" s="7" t="n">
        <v>1590</v>
      </c>
      <c r="E8327" s="7" t="n">
        <v>1000</v>
      </c>
    </row>
    <row r="8328" spans="1:7">
      <c r="A8328" t="s">
        <v>4</v>
      </c>
      <c r="B8328" s="4" t="s">
        <v>5</v>
      </c>
      <c r="C8328" s="4" t="s">
        <v>10</v>
      </c>
      <c r="D8328" s="4" t="s">
        <v>10</v>
      </c>
      <c r="E8328" s="4" t="s">
        <v>10</v>
      </c>
    </row>
    <row r="8329" spans="1:7">
      <c r="A8329" t="n">
        <v>77337</v>
      </c>
      <c r="B8329" s="66" t="n">
        <v>61</v>
      </c>
      <c r="C8329" s="7" t="n">
        <v>9</v>
      </c>
      <c r="D8329" s="7" t="n">
        <v>1590</v>
      </c>
      <c r="E8329" s="7" t="n">
        <v>1000</v>
      </c>
    </row>
    <row r="8330" spans="1:7">
      <c r="A8330" t="s">
        <v>4</v>
      </c>
      <c r="B8330" s="4" t="s">
        <v>5</v>
      </c>
      <c r="C8330" s="4" t="s">
        <v>10</v>
      </c>
      <c r="D8330" s="4" t="s">
        <v>10</v>
      </c>
      <c r="E8330" s="4" t="s">
        <v>10</v>
      </c>
    </row>
    <row r="8331" spans="1:7">
      <c r="A8331" t="n">
        <v>77344</v>
      </c>
      <c r="B8331" s="66" t="n">
        <v>61</v>
      </c>
      <c r="C8331" s="7" t="n">
        <v>7032</v>
      </c>
      <c r="D8331" s="7" t="n">
        <v>1590</v>
      </c>
      <c r="E8331" s="7" t="n">
        <v>1000</v>
      </c>
    </row>
    <row r="8332" spans="1:7">
      <c r="A8332" t="s">
        <v>4</v>
      </c>
      <c r="B8332" s="4" t="s">
        <v>5</v>
      </c>
      <c r="C8332" s="4" t="s">
        <v>10</v>
      </c>
      <c r="D8332" s="4" t="s">
        <v>10</v>
      </c>
      <c r="E8332" s="4" t="s">
        <v>10</v>
      </c>
    </row>
    <row r="8333" spans="1:7">
      <c r="A8333" t="n">
        <v>77351</v>
      </c>
      <c r="B8333" s="66" t="n">
        <v>61</v>
      </c>
      <c r="C8333" s="7" t="n">
        <v>7030</v>
      </c>
      <c r="D8333" s="7" t="n">
        <v>1590</v>
      </c>
      <c r="E8333" s="7" t="n">
        <v>1000</v>
      </c>
    </row>
    <row r="8334" spans="1:7">
      <c r="A8334" t="s">
        <v>4</v>
      </c>
      <c r="B8334" s="4" t="s">
        <v>5</v>
      </c>
      <c r="C8334" s="4" t="s">
        <v>10</v>
      </c>
      <c r="D8334" s="4" t="s">
        <v>9</v>
      </c>
    </row>
    <row r="8335" spans="1:7">
      <c r="A8335" t="n">
        <v>77358</v>
      </c>
      <c r="B8335" s="61" t="n">
        <v>43</v>
      </c>
      <c r="C8335" s="7" t="n">
        <v>7030</v>
      </c>
      <c r="D8335" s="7" t="n">
        <v>128</v>
      </c>
    </row>
    <row r="8336" spans="1:7">
      <c r="A8336" t="s">
        <v>4</v>
      </c>
      <c r="B8336" s="4" t="s">
        <v>5</v>
      </c>
      <c r="C8336" s="4" t="s">
        <v>10</v>
      </c>
      <c r="D8336" s="4" t="s">
        <v>9</v>
      </c>
    </row>
    <row r="8337" spans="1:5">
      <c r="A8337" t="n">
        <v>77365</v>
      </c>
      <c r="B8337" s="61" t="n">
        <v>43</v>
      </c>
      <c r="C8337" s="7" t="n">
        <v>7030</v>
      </c>
      <c r="D8337" s="7" t="n">
        <v>512</v>
      </c>
    </row>
    <row r="8338" spans="1:5">
      <c r="A8338" t="s">
        <v>4</v>
      </c>
      <c r="B8338" s="4" t="s">
        <v>5</v>
      </c>
      <c r="C8338" s="4" t="s">
        <v>13</v>
      </c>
      <c r="D8338" s="4" t="s">
        <v>10</v>
      </c>
      <c r="E8338" s="4" t="s">
        <v>13</v>
      </c>
      <c r="F8338" s="4" t="s">
        <v>6</v>
      </c>
      <c r="G8338" s="4" t="s">
        <v>6</v>
      </c>
      <c r="H8338" s="4" t="s">
        <v>6</v>
      </c>
      <c r="I8338" s="4" t="s">
        <v>6</v>
      </c>
      <c r="J8338" s="4" t="s">
        <v>6</v>
      </c>
      <c r="K8338" s="4" t="s">
        <v>6</v>
      </c>
      <c r="L8338" s="4" t="s">
        <v>6</v>
      </c>
      <c r="M8338" s="4" t="s">
        <v>6</v>
      </c>
      <c r="N8338" s="4" t="s">
        <v>6</v>
      </c>
      <c r="O8338" s="4" t="s">
        <v>6</v>
      </c>
      <c r="P8338" s="4" t="s">
        <v>6</v>
      </c>
      <c r="Q8338" s="4" t="s">
        <v>6</v>
      </c>
      <c r="R8338" s="4" t="s">
        <v>6</v>
      </c>
      <c r="S8338" s="4" t="s">
        <v>6</v>
      </c>
      <c r="T8338" s="4" t="s">
        <v>6</v>
      </c>
      <c r="U8338" s="4" t="s">
        <v>6</v>
      </c>
    </row>
    <row r="8339" spans="1:5">
      <c r="A8339" t="n">
        <v>77372</v>
      </c>
      <c r="B8339" s="63" t="n">
        <v>36</v>
      </c>
      <c r="C8339" s="7" t="n">
        <v>8</v>
      </c>
      <c r="D8339" s="7" t="n">
        <v>0</v>
      </c>
      <c r="E8339" s="7" t="n">
        <v>0</v>
      </c>
      <c r="F8339" s="7" t="s">
        <v>615</v>
      </c>
      <c r="G8339" s="7" t="s">
        <v>21</v>
      </c>
      <c r="H8339" s="7" t="s">
        <v>21</v>
      </c>
      <c r="I8339" s="7" t="s">
        <v>21</v>
      </c>
      <c r="J8339" s="7" t="s">
        <v>21</v>
      </c>
      <c r="K8339" s="7" t="s">
        <v>21</v>
      </c>
      <c r="L8339" s="7" t="s">
        <v>21</v>
      </c>
      <c r="M8339" s="7" t="s">
        <v>21</v>
      </c>
      <c r="N8339" s="7" t="s">
        <v>21</v>
      </c>
      <c r="O8339" s="7" t="s">
        <v>21</v>
      </c>
      <c r="P8339" s="7" t="s">
        <v>21</v>
      </c>
      <c r="Q8339" s="7" t="s">
        <v>21</v>
      </c>
      <c r="R8339" s="7" t="s">
        <v>21</v>
      </c>
      <c r="S8339" s="7" t="s">
        <v>21</v>
      </c>
      <c r="T8339" s="7" t="s">
        <v>21</v>
      </c>
      <c r="U8339" s="7" t="s">
        <v>21</v>
      </c>
    </row>
    <row r="8340" spans="1:5">
      <c r="A8340" t="s">
        <v>4</v>
      </c>
      <c r="B8340" s="4" t="s">
        <v>5</v>
      </c>
      <c r="C8340" s="4" t="s">
        <v>13</v>
      </c>
      <c r="D8340" s="4" t="s">
        <v>10</v>
      </c>
      <c r="E8340" s="4" t="s">
        <v>13</v>
      </c>
      <c r="F8340" s="4" t="s">
        <v>6</v>
      </c>
      <c r="G8340" s="4" t="s">
        <v>6</v>
      </c>
      <c r="H8340" s="4" t="s">
        <v>6</v>
      </c>
      <c r="I8340" s="4" t="s">
        <v>6</v>
      </c>
      <c r="J8340" s="4" t="s">
        <v>6</v>
      </c>
      <c r="K8340" s="4" t="s">
        <v>6</v>
      </c>
      <c r="L8340" s="4" t="s">
        <v>6</v>
      </c>
      <c r="M8340" s="4" t="s">
        <v>6</v>
      </c>
      <c r="N8340" s="4" t="s">
        <v>6</v>
      </c>
      <c r="O8340" s="4" t="s">
        <v>6</v>
      </c>
      <c r="P8340" s="4" t="s">
        <v>6</v>
      </c>
      <c r="Q8340" s="4" t="s">
        <v>6</v>
      </c>
      <c r="R8340" s="4" t="s">
        <v>6</v>
      </c>
      <c r="S8340" s="4" t="s">
        <v>6</v>
      </c>
      <c r="T8340" s="4" t="s">
        <v>6</v>
      </c>
      <c r="U8340" s="4" t="s">
        <v>6</v>
      </c>
    </row>
    <row r="8341" spans="1:5">
      <c r="A8341" t="n">
        <v>77404</v>
      </c>
      <c r="B8341" s="63" t="n">
        <v>36</v>
      </c>
      <c r="C8341" s="7" t="n">
        <v>8</v>
      </c>
      <c r="D8341" s="7" t="n">
        <v>1</v>
      </c>
      <c r="E8341" s="7" t="n">
        <v>0</v>
      </c>
      <c r="F8341" s="7" t="s">
        <v>675</v>
      </c>
      <c r="G8341" s="7" t="s">
        <v>21</v>
      </c>
      <c r="H8341" s="7" t="s">
        <v>21</v>
      </c>
      <c r="I8341" s="7" t="s">
        <v>21</v>
      </c>
      <c r="J8341" s="7" t="s">
        <v>21</v>
      </c>
      <c r="K8341" s="7" t="s">
        <v>21</v>
      </c>
      <c r="L8341" s="7" t="s">
        <v>21</v>
      </c>
      <c r="M8341" s="7" t="s">
        <v>21</v>
      </c>
      <c r="N8341" s="7" t="s">
        <v>21</v>
      </c>
      <c r="O8341" s="7" t="s">
        <v>21</v>
      </c>
      <c r="P8341" s="7" t="s">
        <v>21</v>
      </c>
      <c r="Q8341" s="7" t="s">
        <v>21</v>
      </c>
      <c r="R8341" s="7" t="s">
        <v>21</v>
      </c>
      <c r="S8341" s="7" t="s">
        <v>21</v>
      </c>
      <c r="T8341" s="7" t="s">
        <v>21</v>
      </c>
      <c r="U8341" s="7" t="s">
        <v>21</v>
      </c>
    </row>
    <row r="8342" spans="1:5">
      <c r="A8342" t="s">
        <v>4</v>
      </c>
      <c r="B8342" s="4" t="s">
        <v>5</v>
      </c>
      <c r="C8342" s="4" t="s">
        <v>13</v>
      </c>
      <c r="D8342" s="4" t="s">
        <v>10</v>
      </c>
      <c r="E8342" s="4" t="s">
        <v>13</v>
      </c>
      <c r="F8342" s="4" t="s">
        <v>6</v>
      </c>
      <c r="G8342" s="4" t="s">
        <v>6</v>
      </c>
      <c r="H8342" s="4" t="s">
        <v>6</v>
      </c>
      <c r="I8342" s="4" t="s">
        <v>6</v>
      </c>
      <c r="J8342" s="4" t="s">
        <v>6</v>
      </c>
      <c r="K8342" s="4" t="s">
        <v>6</v>
      </c>
      <c r="L8342" s="4" t="s">
        <v>6</v>
      </c>
      <c r="M8342" s="4" t="s">
        <v>6</v>
      </c>
      <c r="N8342" s="4" t="s">
        <v>6</v>
      </c>
      <c r="O8342" s="4" t="s">
        <v>6</v>
      </c>
      <c r="P8342" s="4" t="s">
        <v>6</v>
      </c>
      <c r="Q8342" s="4" t="s">
        <v>6</v>
      </c>
      <c r="R8342" s="4" t="s">
        <v>6</v>
      </c>
      <c r="S8342" s="4" t="s">
        <v>6</v>
      </c>
      <c r="T8342" s="4" t="s">
        <v>6</v>
      </c>
      <c r="U8342" s="4" t="s">
        <v>6</v>
      </c>
    </row>
    <row r="8343" spans="1:5">
      <c r="A8343" t="n">
        <v>77439</v>
      </c>
      <c r="B8343" s="63" t="n">
        <v>36</v>
      </c>
      <c r="C8343" s="7" t="n">
        <v>8</v>
      </c>
      <c r="D8343" s="7" t="n">
        <v>9</v>
      </c>
      <c r="E8343" s="7" t="n">
        <v>0</v>
      </c>
      <c r="F8343" s="7" t="s">
        <v>676</v>
      </c>
      <c r="G8343" s="7" t="s">
        <v>677</v>
      </c>
      <c r="H8343" s="7" t="s">
        <v>678</v>
      </c>
      <c r="I8343" s="7" t="s">
        <v>679</v>
      </c>
      <c r="J8343" s="7" t="s">
        <v>680</v>
      </c>
      <c r="K8343" s="7" t="s">
        <v>21</v>
      </c>
      <c r="L8343" s="7" t="s">
        <v>21</v>
      </c>
      <c r="M8343" s="7" t="s">
        <v>21</v>
      </c>
      <c r="N8343" s="7" t="s">
        <v>21</v>
      </c>
      <c r="O8343" s="7" t="s">
        <v>21</v>
      </c>
      <c r="P8343" s="7" t="s">
        <v>21</v>
      </c>
      <c r="Q8343" s="7" t="s">
        <v>21</v>
      </c>
      <c r="R8343" s="7" t="s">
        <v>21</v>
      </c>
      <c r="S8343" s="7" t="s">
        <v>21</v>
      </c>
      <c r="T8343" s="7" t="s">
        <v>21</v>
      </c>
      <c r="U8343" s="7" t="s">
        <v>21</v>
      </c>
    </row>
    <row r="8344" spans="1:5">
      <c r="A8344" t="s">
        <v>4</v>
      </c>
      <c r="B8344" s="4" t="s">
        <v>5</v>
      </c>
      <c r="C8344" s="4" t="s">
        <v>13</v>
      </c>
      <c r="D8344" s="4" t="s">
        <v>10</v>
      </c>
      <c r="E8344" s="4" t="s">
        <v>13</v>
      </c>
      <c r="F8344" s="4" t="s">
        <v>6</v>
      </c>
      <c r="G8344" s="4" t="s">
        <v>6</v>
      </c>
      <c r="H8344" s="4" t="s">
        <v>6</v>
      </c>
      <c r="I8344" s="4" t="s">
        <v>6</v>
      </c>
      <c r="J8344" s="4" t="s">
        <v>6</v>
      </c>
      <c r="K8344" s="4" t="s">
        <v>6</v>
      </c>
      <c r="L8344" s="4" t="s">
        <v>6</v>
      </c>
      <c r="M8344" s="4" t="s">
        <v>6</v>
      </c>
      <c r="N8344" s="4" t="s">
        <v>6</v>
      </c>
      <c r="O8344" s="4" t="s">
        <v>6</v>
      </c>
      <c r="P8344" s="4" t="s">
        <v>6</v>
      </c>
      <c r="Q8344" s="4" t="s">
        <v>6</v>
      </c>
      <c r="R8344" s="4" t="s">
        <v>6</v>
      </c>
      <c r="S8344" s="4" t="s">
        <v>6</v>
      </c>
      <c r="T8344" s="4" t="s">
        <v>6</v>
      </c>
      <c r="U8344" s="4" t="s">
        <v>6</v>
      </c>
    </row>
    <row r="8345" spans="1:5">
      <c r="A8345" t="n">
        <v>77508</v>
      </c>
      <c r="B8345" s="63" t="n">
        <v>36</v>
      </c>
      <c r="C8345" s="7" t="n">
        <v>8</v>
      </c>
      <c r="D8345" s="7" t="n">
        <v>7030</v>
      </c>
      <c r="E8345" s="7" t="n">
        <v>0</v>
      </c>
      <c r="F8345" s="7" t="s">
        <v>678</v>
      </c>
      <c r="G8345" s="7" t="s">
        <v>679</v>
      </c>
      <c r="H8345" s="7" t="s">
        <v>21</v>
      </c>
      <c r="I8345" s="7" t="s">
        <v>21</v>
      </c>
      <c r="J8345" s="7" t="s">
        <v>21</v>
      </c>
      <c r="K8345" s="7" t="s">
        <v>21</v>
      </c>
      <c r="L8345" s="7" t="s">
        <v>21</v>
      </c>
      <c r="M8345" s="7" t="s">
        <v>21</v>
      </c>
      <c r="N8345" s="7" t="s">
        <v>21</v>
      </c>
      <c r="O8345" s="7" t="s">
        <v>21</v>
      </c>
      <c r="P8345" s="7" t="s">
        <v>21</v>
      </c>
      <c r="Q8345" s="7" t="s">
        <v>21</v>
      </c>
      <c r="R8345" s="7" t="s">
        <v>21</v>
      </c>
      <c r="S8345" s="7" t="s">
        <v>21</v>
      </c>
      <c r="T8345" s="7" t="s">
        <v>21</v>
      </c>
      <c r="U8345" s="7" t="s">
        <v>21</v>
      </c>
    </row>
    <row r="8346" spans="1:5">
      <c r="A8346" t="s">
        <v>4</v>
      </c>
      <c r="B8346" s="4" t="s">
        <v>5</v>
      </c>
      <c r="C8346" s="4" t="s">
        <v>10</v>
      </c>
      <c r="D8346" s="4" t="s">
        <v>13</v>
      </c>
      <c r="E8346" s="4" t="s">
        <v>6</v>
      </c>
      <c r="F8346" s="4" t="s">
        <v>27</v>
      </c>
      <c r="G8346" s="4" t="s">
        <v>27</v>
      </c>
      <c r="H8346" s="4" t="s">
        <v>27</v>
      </c>
    </row>
    <row r="8347" spans="1:5">
      <c r="A8347" t="n">
        <v>77547</v>
      </c>
      <c r="B8347" s="64" t="n">
        <v>48</v>
      </c>
      <c r="C8347" s="7" t="n">
        <v>1</v>
      </c>
      <c r="D8347" s="7" t="n">
        <v>0</v>
      </c>
      <c r="E8347" s="7" t="s">
        <v>675</v>
      </c>
      <c r="F8347" s="7" t="n">
        <v>-1</v>
      </c>
      <c r="G8347" s="7" t="n">
        <v>1</v>
      </c>
      <c r="H8347" s="7" t="n">
        <v>1.40129846432482e-45</v>
      </c>
    </row>
    <row r="8348" spans="1:5">
      <c r="A8348" t="s">
        <v>4</v>
      </c>
      <c r="B8348" s="4" t="s">
        <v>5</v>
      </c>
      <c r="C8348" s="4" t="s">
        <v>13</v>
      </c>
      <c r="D8348" s="4" t="s">
        <v>13</v>
      </c>
      <c r="E8348" s="4" t="s">
        <v>27</v>
      </c>
      <c r="F8348" s="4" t="s">
        <v>27</v>
      </c>
      <c r="G8348" s="4" t="s">
        <v>27</v>
      </c>
      <c r="H8348" s="4" t="s">
        <v>10</v>
      </c>
    </row>
    <row r="8349" spans="1:5">
      <c r="A8349" t="n">
        <v>77578</v>
      </c>
      <c r="B8349" s="34" t="n">
        <v>45</v>
      </c>
      <c r="C8349" s="7" t="n">
        <v>2</v>
      </c>
      <c r="D8349" s="7" t="n">
        <v>3</v>
      </c>
      <c r="E8349" s="7" t="n">
        <v>337.709991455078</v>
      </c>
      <c r="F8349" s="7" t="n">
        <v>7.55000019073486</v>
      </c>
      <c r="G8349" s="7" t="n">
        <v>341.200012207031</v>
      </c>
      <c r="H8349" s="7" t="n">
        <v>0</v>
      </c>
    </row>
    <row r="8350" spans="1:5">
      <c r="A8350" t="s">
        <v>4</v>
      </c>
      <c r="B8350" s="4" t="s">
        <v>5</v>
      </c>
      <c r="C8350" s="4" t="s">
        <v>13</v>
      </c>
      <c r="D8350" s="4" t="s">
        <v>13</v>
      </c>
      <c r="E8350" s="4" t="s">
        <v>27</v>
      </c>
      <c r="F8350" s="4" t="s">
        <v>27</v>
      </c>
      <c r="G8350" s="4" t="s">
        <v>27</v>
      </c>
      <c r="H8350" s="4" t="s">
        <v>10</v>
      </c>
      <c r="I8350" s="4" t="s">
        <v>13</v>
      </c>
    </row>
    <row r="8351" spans="1:5">
      <c r="A8351" t="n">
        <v>77595</v>
      </c>
      <c r="B8351" s="34" t="n">
        <v>45</v>
      </c>
      <c r="C8351" s="7" t="n">
        <v>4</v>
      </c>
      <c r="D8351" s="7" t="n">
        <v>3</v>
      </c>
      <c r="E8351" s="7" t="n">
        <v>2.92000007629395</v>
      </c>
      <c r="F8351" s="7" t="n">
        <v>247.330001831055</v>
      </c>
      <c r="G8351" s="7" t="n">
        <v>0</v>
      </c>
      <c r="H8351" s="7" t="n">
        <v>0</v>
      </c>
      <c r="I8351" s="7" t="n">
        <v>0</v>
      </c>
    </row>
    <row r="8352" spans="1:5">
      <c r="A8352" t="s">
        <v>4</v>
      </c>
      <c r="B8352" s="4" t="s">
        <v>5</v>
      </c>
      <c r="C8352" s="4" t="s">
        <v>13</v>
      </c>
      <c r="D8352" s="4" t="s">
        <v>13</v>
      </c>
      <c r="E8352" s="4" t="s">
        <v>27</v>
      </c>
      <c r="F8352" s="4" t="s">
        <v>10</v>
      </c>
    </row>
    <row r="8353" spans="1:21">
      <c r="A8353" t="n">
        <v>77613</v>
      </c>
      <c r="B8353" s="34" t="n">
        <v>45</v>
      </c>
      <c r="C8353" s="7" t="n">
        <v>5</v>
      </c>
      <c r="D8353" s="7" t="n">
        <v>3</v>
      </c>
      <c r="E8353" s="7" t="n">
        <v>1.79999995231628</v>
      </c>
      <c r="F8353" s="7" t="n">
        <v>0</v>
      </c>
    </row>
    <row r="8354" spans="1:21">
      <c r="A8354" t="s">
        <v>4</v>
      </c>
      <c r="B8354" s="4" t="s">
        <v>5</v>
      </c>
      <c r="C8354" s="4" t="s">
        <v>13</v>
      </c>
      <c r="D8354" s="4" t="s">
        <v>13</v>
      </c>
      <c r="E8354" s="4" t="s">
        <v>27</v>
      </c>
      <c r="F8354" s="4" t="s">
        <v>10</v>
      </c>
    </row>
    <row r="8355" spans="1:21">
      <c r="A8355" t="n">
        <v>77622</v>
      </c>
      <c r="B8355" s="34" t="n">
        <v>45</v>
      </c>
      <c r="C8355" s="7" t="n">
        <v>11</v>
      </c>
      <c r="D8355" s="7" t="n">
        <v>3</v>
      </c>
      <c r="E8355" s="7" t="n">
        <v>32.0999984741211</v>
      </c>
      <c r="F8355" s="7" t="n">
        <v>0</v>
      </c>
    </row>
    <row r="8356" spans="1:21">
      <c r="A8356" t="s">
        <v>4</v>
      </c>
      <c r="B8356" s="4" t="s">
        <v>5</v>
      </c>
      <c r="C8356" s="4" t="s">
        <v>13</v>
      </c>
      <c r="D8356" s="4" t="s">
        <v>10</v>
      </c>
      <c r="E8356" s="4" t="s">
        <v>27</v>
      </c>
    </row>
    <row r="8357" spans="1:21">
      <c r="A8357" t="n">
        <v>77631</v>
      </c>
      <c r="B8357" s="40" t="n">
        <v>58</v>
      </c>
      <c r="C8357" s="7" t="n">
        <v>100</v>
      </c>
      <c r="D8357" s="7" t="n">
        <v>1000</v>
      </c>
      <c r="E8357" s="7" t="n">
        <v>1</v>
      </c>
    </row>
    <row r="8358" spans="1:21">
      <c r="A8358" t="s">
        <v>4</v>
      </c>
      <c r="B8358" s="4" t="s">
        <v>5</v>
      </c>
      <c r="C8358" s="4" t="s">
        <v>13</v>
      </c>
      <c r="D8358" s="4" t="s">
        <v>10</v>
      </c>
    </row>
    <row r="8359" spans="1:21">
      <c r="A8359" t="n">
        <v>77639</v>
      </c>
      <c r="B8359" s="40" t="n">
        <v>58</v>
      </c>
      <c r="C8359" s="7" t="n">
        <v>255</v>
      </c>
      <c r="D8359" s="7" t="n">
        <v>0</v>
      </c>
    </row>
    <row r="8360" spans="1:21">
      <c r="A8360" t="s">
        <v>4</v>
      </c>
      <c r="B8360" s="4" t="s">
        <v>5</v>
      </c>
      <c r="C8360" s="4" t="s">
        <v>13</v>
      </c>
      <c r="D8360" s="4" t="s">
        <v>13</v>
      </c>
      <c r="E8360" s="4" t="s">
        <v>27</v>
      </c>
      <c r="F8360" s="4" t="s">
        <v>27</v>
      </c>
      <c r="G8360" s="4" t="s">
        <v>27</v>
      </c>
      <c r="H8360" s="4" t="s">
        <v>10</v>
      </c>
    </row>
    <row r="8361" spans="1:21">
      <c r="A8361" t="n">
        <v>77643</v>
      </c>
      <c r="B8361" s="34" t="n">
        <v>45</v>
      </c>
      <c r="C8361" s="7" t="n">
        <v>2</v>
      </c>
      <c r="D8361" s="7" t="n">
        <v>3</v>
      </c>
      <c r="E8361" s="7" t="n">
        <v>337.200012207031</v>
      </c>
      <c r="F8361" s="7" t="n">
        <v>7.1399998664856</v>
      </c>
      <c r="G8361" s="7" t="n">
        <v>341.049987792969</v>
      </c>
      <c r="H8361" s="7" t="n">
        <v>3500</v>
      </c>
    </row>
    <row r="8362" spans="1:21">
      <c r="A8362" t="s">
        <v>4</v>
      </c>
      <c r="B8362" s="4" t="s">
        <v>5</v>
      </c>
      <c r="C8362" s="4" t="s">
        <v>13</v>
      </c>
      <c r="D8362" s="4" t="s">
        <v>13</v>
      </c>
      <c r="E8362" s="4" t="s">
        <v>27</v>
      </c>
      <c r="F8362" s="4" t="s">
        <v>27</v>
      </c>
      <c r="G8362" s="4" t="s">
        <v>27</v>
      </c>
      <c r="H8362" s="4" t="s">
        <v>10</v>
      </c>
      <c r="I8362" s="4" t="s">
        <v>13</v>
      </c>
    </row>
    <row r="8363" spans="1:21">
      <c r="A8363" t="n">
        <v>77660</v>
      </c>
      <c r="B8363" s="34" t="n">
        <v>45</v>
      </c>
      <c r="C8363" s="7" t="n">
        <v>4</v>
      </c>
      <c r="D8363" s="7" t="n">
        <v>3</v>
      </c>
      <c r="E8363" s="7" t="n">
        <v>342.739990234375</v>
      </c>
      <c r="F8363" s="7" t="n">
        <v>254.009994506836</v>
      </c>
      <c r="G8363" s="7" t="n">
        <v>0</v>
      </c>
      <c r="H8363" s="7" t="n">
        <v>3500</v>
      </c>
      <c r="I8363" s="7" t="n">
        <v>1</v>
      </c>
    </row>
    <row r="8364" spans="1:21">
      <c r="A8364" t="s">
        <v>4</v>
      </c>
      <c r="B8364" s="4" t="s">
        <v>5</v>
      </c>
      <c r="C8364" s="4" t="s">
        <v>13</v>
      </c>
      <c r="D8364" s="4" t="s">
        <v>13</v>
      </c>
      <c r="E8364" s="4" t="s">
        <v>27</v>
      </c>
      <c r="F8364" s="4" t="s">
        <v>10</v>
      </c>
    </row>
    <row r="8365" spans="1:21">
      <c r="A8365" t="n">
        <v>77678</v>
      </c>
      <c r="B8365" s="34" t="n">
        <v>45</v>
      </c>
      <c r="C8365" s="7" t="n">
        <v>5</v>
      </c>
      <c r="D8365" s="7" t="n">
        <v>3</v>
      </c>
      <c r="E8365" s="7" t="n">
        <v>1.79999995231628</v>
      </c>
      <c r="F8365" s="7" t="n">
        <v>3500</v>
      </c>
    </row>
    <row r="8366" spans="1:21">
      <c r="A8366" t="s">
        <v>4</v>
      </c>
      <c r="B8366" s="4" t="s">
        <v>5</v>
      </c>
      <c r="C8366" s="4" t="s">
        <v>13</v>
      </c>
      <c r="D8366" s="4" t="s">
        <v>13</v>
      </c>
      <c r="E8366" s="4" t="s">
        <v>27</v>
      </c>
      <c r="F8366" s="4" t="s">
        <v>10</v>
      </c>
    </row>
    <row r="8367" spans="1:21">
      <c r="A8367" t="n">
        <v>77687</v>
      </c>
      <c r="B8367" s="34" t="n">
        <v>45</v>
      </c>
      <c r="C8367" s="7" t="n">
        <v>11</v>
      </c>
      <c r="D8367" s="7" t="n">
        <v>3</v>
      </c>
      <c r="E8367" s="7" t="n">
        <v>32.0999984741211</v>
      </c>
      <c r="F8367" s="7" t="n">
        <v>3500</v>
      </c>
    </row>
    <row r="8368" spans="1:21">
      <c r="A8368" t="s">
        <v>4</v>
      </c>
      <c r="B8368" s="4" t="s">
        <v>5</v>
      </c>
      <c r="C8368" s="4" t="s">
        <v>13</v>
      </c>
      <c r="D8368" s="4" t="s">
        <v>10</v>
      </c>
    </row>
    <row r="8369" spans="1:9">
      <c r="A8369" t="n">
        <v>77696</v>
      </c>
      <c r="B8369" s="34" t="n">
        <v>45</v>
      </c>
      <c r="C8369" s="7" t="n">
        <v>7</v>
      </c>
      <c r="D8369" s="7" t="n">
        <v>255</v>
      </c>
    </row>
    <row r="8370" spans="1:9">
      <c r="A8370" t="s">
        <v>4</v>
      </c>
      <c r="B8370" s="4" t="s">
        <v>5</v>
      </c>
      <c r="C8370" s="4" t="s">
        <v>10</v>
      </c>
    </row>
    <row r="8371" spans="1:9">
      <c r="A8371" t="n">
        <v>77700</v>
      </c>
      <c r="B8371" s="43" t="n">
        <v>16</v>
      </c>
      <c r="C8371" s="7" t="n">
        <v>400</v>
      </c>
    </row>
    <row r="8372" spans="1:9">
      <c r="A8372" t="s">
        <v>4</v>
      </c>
      <c r="B8372" s="4" t="s">
        <v>5</v>
      </c>
      <c r="C8372" s="4" t="s">
        <v>13</v>
      </c>
      <c r="D8372" s="4" t="s">
        <v>10</v>
      </c>
      <c r="E8372" s="4" t="s">
        <v>27</v>
      </c>
    </row>
    <row r="8373" spans="1:9">
      <c r="A8373" t="n">
        <v>77703</v>
      </c>
      <c r="B8373" s="40" t="n">
        <v>58</v>
      </c>
      <c r="C8373" s="7" t="n">
        <v>101</v>
      </c>
      <c r="D8373" s="7" t="n">
        <v>500</v>
      </c>
      <c r="E8373" s="7" t="n">
        <v>1</v>
      </c>
    </row>
    <row r="8374" spans="1:9">
      <c r="A8374" t="s">
        <v>4</v>
      </c>
      <c r="B8374" s="4" t="s">
        <v>5</v>
      </c>
      <c r="C8374" s="4" t="s">
        <v>13</v>
      </c>
      <c r="D8374" s="4" t="s">
        <v>10</v>
      </c>
    </row>
    <row r="8375" spans="1:9">
      <c r="A8375" t="n">
        <v>77711</v>
      </c>
      <c r="B8375" s="40" t="n">
        <v>58</v>
      </c>
      <c r="C8375" s="7" t="n">
        <v>254</v>
      </c>
      <c r="D8375" s="7" t="n">
        <v>0</v>
      </c>
    </row>
    <row r="8376" spans="1:9">
      <c r="A8376" t="s">
        <v>4</v>
      </c>
      <c r="B8376" s="4" t="s">
        <v>5</v>
      </c>
      <c r="C8376" s="4" t="s">
        <v>13</v>
      </c>
      <c r="D8376" s="4" t="s">
        <v>13</v>
      </c>
      <c r="E8376" s="4" t="s">
        <v>27</v>
      </c>
      <c r="F8376" s="4" t="s">
        <v>27</v>
      </c>
      <c r="G8376" s="4" t="s">
        <v>27</v>
      </c>
      <c r="H8376" s="4" t="s">
        <v>10</v>
      </c>
    </row>
    <row r="8377" spans="1:9">
      <c r="A8377" t="n">
        <v>77715</v>
      </c>
      <c r="B8377" s="34" t="n">
        <v>45</v>
      </c>
      <c r="C8377" s="7" t="n">
        <v>2</v>
      </c>
      <c r="D8377" s="7" t="n">
        <v>3</v>
      </c>
      <c r="E8377" s="7" t="n">
        <v>345.540008544922</v>
      </c>
      <c r="F8377" s="7" t="n">
        <v>7.32000017166138</v>
      </c>
      <c r="G8377" s="7" t="n">
        <v>345</v>
      </c>
      <c r="H8377" s="7" t="n">
        <v>0</v>
      </c>
    </row>
    <row r="8378" spans="1:9">
      <c r="A8378" t="s">
        <v>4</v>
      </c>
      <c r="B8378" s="4" t="s">
        <v>5</v>
      </c>
      <c r="C8378" s="4" t="s">
        <v>13</v>
      </c>
      <c r="D8378" s="4" t="s">
        <v>13</v>
      </c>
      <c r="E8378" s="4" t="s">
        <v>27</v>
      </c>
      <c r="F8378" s="4" t="s">
        <v>27</v>
      </c>
      <c r="G8378" s="4" t="s">
        <v>27</v>
      </c>
      <c r="H8378" s="4" t="s">
        <v>10</v>
      </c>
      <c r="I8378" s="4" t="s">
        <v>13</v>
      </c>
    </row>
    <row r="8379" spans="1:9">
      <c r="A8379" t="n">
        <v>77732</v>
      </c>
      <c r="B8379" s="34" t="n">
        <v>45</v>
      </c>
      <c r="C8379" s="7" t="n">
        <v>4</v>
      </c>
      <c r="D8379" s="7" t="n">
        <v>3</v>
      </c>
      <c r="E8379" s="7" t="n">
        <v>11.8800001144409</v>
      </c>
      <c r="F8379" s="7" t="n">
        <v>65.5500030517578</v>
      </c>
      <c r="G8379" s="7" t="n">
        <v>0</v>
      </c>
      <c r="H8379" s="7" t="n">
        <v>0</v>
      </c>
      <c r="I8379" s="7" t="n">
        <v>0</v>
      </c>
    </row>
    <row r="8380" spans="1:9">
      <c r="A8380" t="s">
        <v>4</v>
      </c>
      <c r="B8380" s="4" t="s">
        <v>5</v>
      </c>
      <c r="C8380" s="4" t="s">
        <v>13</v>
      </c>
      <c r="D8380" s="4" t="s">
        <v>13</v>
      </c>
      <c r="E8380" s="4" t="s">
        <v>27</v>
      </c>
      <c r="F8380" s="4" t="s">
        <v>10</v>
      </c>
    </row>
    <row r="8381" spans="1:9">
      <c r="A8381" t="n">
        <v>77750</v>
      </c>
      <c r="B8381" s="34" t="n">
        <v>45</v>
      </c>
      <c r="C8381" s="7" t="n">
        <v>5</v>
      </c>
      <c r="D8381" s="7" t="n">
        <v>3</v>
      </c>
      <c r="E8381" s="7" t="n">
        <v>2.90000009536743</v>
      </c>
      <c r="F8381" s="7" t="n">
        <v>0</v>
      </c>
    </row>
    <row r="8382" spans="1:9">
      <c r="A8382" t="s">
        <v>4</v>
      </c>
      <c r="B8382" s="4" t="s">
        <v>5</v>
      </c>
      <c r="C8382" s="4" t="s">
        <v>13</v>
      </c>
      <c r="D8382" s="4" t="s">
        <v>13</v>
      </c>
      <c r="E8382" s="4" t="s">
        <v>27</v>
      </c>
      <c r="F8382" s="4" t="s">
        <v>10</v>
      </c>
    </row>
    <row r="8383" spans="1:9">
      <c r="A8383" t="n">
        <v>77759</v>
      </c>
      <c r="B8383" s="34" t="n">
        <v>45</v>
      </c>
      <c r="C8383" s="7" t="n">
        <v>11</v>
      </c>
      <c r="D8383" s="7" t="n">
        <v>3</v>
      </c>
      <c r="E8383" s="7" t="n">
        <v>26.3999996185303</v>
      </c>
      <c r="F8383" s="7" t="n">
        <v>0</v>
      </c>
    </row>
    <row r="8384" spans="1:9">
      <c r="A8384" t="s">
        <v>4</v>
      </c>
      <c r="B8384" s="4" t="s">
        <v>5</v>
      </c>
      <c r="C8384" s="4" t="s">
        <v>13</v>
      </c>
    </row>
    <row r="8385" spans="1:9">
      <c r="A8385" t="n">
        <v>77768</v>
      </c>
      <c r="B8385" s="70" t="n">
        <v>116</v>
      </c>
      <c r="C8385" s="7" t="n">
        <v>0</v>
      </c>
    </row>
    <row r="8386" spans="1:9">
      <c r="A8386" t="s">
        <v>4</v>
      </c>
      <c r="B8386" s="4" t="s">
        <v>5</v>
      </c>
      <c r="C8386" s="4" t="s">
        <v>13</v>
      </c>
      <c r="D8386" s="4" t="s">
        <v>10</v>
      </c>
    </row>
    <row r="8387" spans="1:9">
      <c r="A8387" t="n">
        <v>77770</v>
      </c>
      <c r="B8387" s="70" t="n">
        <v>116</v>
      </c>
      <c r="C8387" s="7" t="n">
        <v>2</v>
      </c>
      <c r="D8387" s="7" t="n">
        <v>1</v>
      </c>
    </row>
    <row r="8388" spans="1:9">
      <c r="A8388" t="s">
        <v>4</v>
      </c>
      <c r="B8388" s="4" t="s">
        <v>5</v>
      </c>
      <c r="C8388" s="4" t="s">
        <v>13</v>
      </c>
      <c r="D8388" s="4" t="s">
        <v>9</v>
      </c>
    </row>
    <row r="8389" spans="1:9">
      <c r="A8389" t="n">
        <v>77774</v>
      </c>
      <c r="B8389" s="70" t="n">
        <v>116</v>
      </c>
      <c r="C8389" s="7" t="n">
        <v>5</v>
      </c>
      <c r="D8389" s="7" t="n">
        <v>1120403456</v>
      </c>
    </row>
    <row r="8390" spans="1:9">
      <c r="A8390" t="s">
        <v>4</v>
      </c>
      <c r="B8390" s="4" t="s">
        <v>5</v>
      </c>
      <c r="C8390" s="4" t="s">
        <v>13</v>
      </c>
      <c r="D8390" s="4" t="s">
        <v>10</v>
      </c>
    </row>
    <row r="8391" spans="1:9">
      <c r="A8391" t="n">
        <v>77780</v>
      </c>
      <c r="B8391" s="70" t="n">
        <v>116</v>
      </c>
      <c r="C8391" s="7" t="n">
        <v>6</v>
      </c>
      <c r="D8391" s="7" t="n">
        <v>1</v>
      </c>
    </row>
    <row r="8392" spans="1:9">
      <c r="A8392" t="s">
        <v>4</v>
      </c>
      <c r="B8392" s="4" t="s">
        <v>5</v>
      </c>
      <c r="C8392" s="4" t="s">
        <v>13</v>
      </c>
      <c r="D8392" s="4" t="s">
        <v>10</v>
      </c>
    </row>
    <row r="8393" spans="1:9">
      <c r="A8393" t="n">
        <v>77784</v>
      </c>
      <c r="B8393" s="40" t="n">
        <v>58</v>
      </c>
      <c r="C8393" s="7" t="n">
        <v>255</v>
      </c>
      <c r="D8393" s="7" t="n">
        <v>0</v>
      </c>
    </row>
    <row r="8394" spans="1:9">
      <c r="A8394" t="s">
        <v>4</v>
      </c>
      <c r="B8394" s="4" t="s">
        <v>5</v>
      </c>
      <c r="C8394" s="4" t="s">
        <v>13</v>
      </c>
      <c r="D8394" s="4" t="s">
        <v>10</v>
      </c>
      <c r="E8394" s="4" t="s">
        <v>6</v>
      </c>
    </row>
    <row r="8395" spans="1:9">
      <c r="A8395" t="n">
        <v>77788</v>
      </c>
      <c r="B8395" s="42" t="n">
        <v>51</v>
      </c>
      <c r="C8395" s="7" t="n">
        <v>4</v>
      </c>
      <c r="D8395" s="7" t="n">
        <v>1</v>
      </c>
      <c r="E8395" s="7" t="s">
        <v>373</v>
      </c>
    </row>
    <row r="8396" spans="1:9">
      <c r="A8396" t="s">
        <v>4</v>
      </c>
      <c r="B8396" s="4" t="s">
        <v>5</v>
      </c>
      <c r="C8396" s="4" t="s">
        <v>10</v>
      </c>
    </row>
    <row r="8397" spans="1:9">
      <c r="A8397" t="n">
        <v>77801</v>
      </c>
      <c r="B8397" s="43" t="n">
        <v>16</v>
      </c>
      <c r="C8397" s="7" t="n">
        <v>0</v>
      </c>
    </row>
    <row r="8398" spans="1:9">
      <c r="A8398" t="s">
        <v>4</v>
      </c>
      <c r="B8398" s="4" t="s">
        <v>5</v>
      </c>
      <c r="C8398" s="4" t="s">
        <v>10</v>
      </c>
      <c r="D8398" s="4" t="s">
        <v>104</v>
      </c>
      <c r="E8398" s="4" t="s">
        <v>13</v>
      </c>
      <c r="F8398" s="4" t="s">
        <v>13</v>
      </c>
    </row>
    <row r="8399" spans="1:9">
      <c r="A8399" t="n">
        <v>77804</v>
      </c>
      <c r="B8399" s="44" t="n">
        <v>26</v>
      </c>
      <c r="C8399" s="7" t="n">
        <v>1</v>
      </c>
      <c r="D8399" s="7" t="s">
        <v>681</v>
      </c>
      <c r="E8399" s="7" t="n">
        <v>2</v>
      </c>
      <c r="F8399" s="7" t="n">
        <v>0</v>
      </c>
    </row>
    <row r="8400" spans="1:9">
      <c r="A8400" t="s">
        <v>4</v>
      </c>
      <c r="B8400" s="4" t="s">
        <v>5</v>
      </c>
    </row>
    <row r="8401" spans="1:6">
      <c r="A8401" t="n">
        <v>77897</v>
      </c>
      <c r="B8401" s="38" t="n">
        <v>28</v>
      </c>
    </row>
    <row r="8402" spans="1:6">
      <c r="A8402" t="s">
        <v>4</v>
      </c>
      <c r="B8402" s="4" t="s">
        <v>5</v>
      </c>
      <c r="C8402" s="4" t="s">
        <v>13</v>
      </c>
      <c r="D8402" s="26" t="s">
        <v>67</v>
      </c>
      <c r="E8402" s="4" t="s">
        <v>5</v>
      </c>
      <c r="F8402" s="4" t="s">
        <v>13</v>
      </c>
      <c r="G8402" s="4" t="s">
        <v>10</v>
      </c>
      <c r="H8402" s="26" t="s">
        <v>68</v>
      </c>
      <c r="I8402" s="4" t="s">
        <v>13</v>
      </c>
      <c r="J8402" s="4" t="s">
        <v>26</v>
      </c>
    </row>
    <row r="8403" spans="1:6">
      <c r="A8403" t="n">
        <v>77898</v>
      </c>
      <c r="B8403" s="13" t="n">
        <v>5</v>
      </c>
      <c r="C8403" s="7" t="n">
        <v>28</v>
      </c>
      <c r="D8403" s="26" t="s">
        <v>3</v>
      </c>
      <c r="E8403" s="32" t="n">
        <v>64</v>
      </c>
      <c r="F8403" s="7" t="n">
        <v>5</v>
      </c>
      <c r="G8403" s="7" t="n">
        <v>7</v>
      </c>
      <c r="H8403" s="26" t="s">
        <v>3</v>
      </c>
      <c r="I8403" s="7" t="n">
        <v>1</v>
      </c>
      <c r="J8403" s="14" t="n">
        <f t="normal" ca="1">A8413</f>
        <v>0</v>
      </c>
    </row>
    <row r="8404" spans="1:6">
      <c r="A8404" t="s">
        <v>4</v>
      </c>
      <c r="B8404" s="4" t="s">
        <v>5</v>
      </c>
      <c r="C8404" s="4" t="s">
        <v>13</v>
      </c>
      <c r="D8404" s="4" t="s">
        <v>10</v>
      </c>
      <c r="E8404" s="4" t="s">
        <v>6</v>
      </c>
    </row>
    <row r="8405" spans="1:6">
      <c r="A8405" t="n">
        <v>77909</v>
      </c>
      <c r="B8405" s="42" t="n">
        <v>51</v>
      </c>
      <c r="C8405" s="7" t="n">
        <v>4</v>
      </c>
      <c r="D8405" s="7" t="n">
        <v>7</v>
      </c>
      <c r="E8405" s="7" t="s">
        <v>108</v>
      </c>
    </row>
    <row r="8406" spans="1:6">
      <c r="A8406" t="s">
        <v>4</v>
      </c>
      <c r="B8406" s="4" t="s">
        <v>5</v>
      </c>
      <c r="C8406" s="4" t="s">
        <v>10</v>
      </c>
    </row>
    <row r="8407" spans="1:6">
      <c r="A8407" t="n">
        <v>77923</v>
      </c>
      <c r="B8407" s="43" t="n">
        <v>16</v>
      </c>
      <c r="C8407" s="7" t="n">
        <v>0</v>
      </c>
    </row>
    <row r="8408" spans="1:6">
      <c r="A8408" t="s">
        <v>4</v>
      </c>
      <c r="B8408" s="4" t="s">
        <v>5</v>
      </c>
      <c r="C8408" s="4" t="s">
        <v>10</v>
      </c>
      <c r="D8408" s="4" t="s">
        <v>104</v>
      </c>
      <c r="E8408" s="4" t="s">
        <v>13</v>
      </c>
      <c r="F8408" s="4" t="s">
        <v>13</v>
      </c>
    </row>
    <row r="8409" spans="1:6">
      <c r="A8409" t="n">
        <v>77926</v>
      </c>
      <c r="B8409" s="44" t="n">
        <v>26</v>
      </c>
      <c r="C8409" s="7" t="n">
        <v>7</v>
      </c>
      <c r="D8409" s="7" t="s">
        <v>682</v>
      </c>
      <c r="E8409" s="7" t="n">
        <v>2</v>
      </c>
      <c r="F8409" s="7" t="n">
        <v>0</v>
      </c>
    </row>
    <row r="8410" spans="1:6">
      <c r="A8410" t="s">
        <v>4</v>
      </c>
      <c r="B8410" s="4" t="s">
        <v>5</v>
      </c>
    </row>
    <row r="8411" spans="1:6">
      <c r="A8411" t="n">
        <v>77973</v>
      </c>
      <c r="B8411" s="38" t="n">
        <v>28</v>
      </c>
    </row>
    <row r="8412" spans="1:6">
      <c r="A8412" t="s">
        <v>4</v>
      </c>
      <c r="B8412" s="4" t="s">
        <v>5</v>
      </c>
      <c r="C8412" s="4" t="s">
        <v>13</v>
      </c>
      <c r="D8412" s="26" t="s">
        <v>67</v>
      </c>
      <c r="E8412" s="4" t="s">
        <v>5</v>
      </c>
      <c r="F8412" s="4" t="s">
        <v>13</v>
      </c>
      <c r="G8412" s="4" t="s">
        <v>10</v>
      </c>
      <c r="H8412" s="26" t="s">
        <v>68</v>
      </c>
      <c r="I8412" s="4" t="s">
        <v>13</v>
      </c>
      <c r="J8412" s="4" t="s">
        <v>26</v>
      </c>
    </row>
    <row r="8413" spans="1:6">
      <c r="A8413" t="n">
        <v>77974</v>
      </c>
      <c r="B8413" s="13" t="n">
        <v>5</v>
      </c>
      <c r="C8413" s="7" t="n">
        <v>28</v>
      </c>
      <c r="D8413" s="26" t="s">
        <v>3</v>
      </c>
      <c r="E8413" s="32" t="n">
        <v>64</v>
      </c>
      <c r="F8413" s="7" t="n">
        <v>5</v>
      </c>
      <c r="G8413" s="7" t="n">
        <v>4</v>
      </c>
      <c r="H8413" s="26" t="s">
        <v>3</v>
      </c>
      <c r="I8413" s="7" t="n">
        <v>1</v>
      </c>
      <c r="J8413" s="14" t="n">
        <f t="normal" ca="1">A8427</f>
        <v>0</v>
      </c>
    </row>
    <row r="8414" spans="1:6">
      <c r="A8414" t="s">
        <v>4</v>
      </c>
      <c r="B8414" s="4" t="s">
        <v>5</v>
      </c>
      <c r="C8414" s="4" t="s">
        <v>13</v>
      </c>
      <c r="D8414" s="4" t="s">
        <v>10</v>
      </c>
      <c r="E8414" s="4" t="s">
        <v>6</v>
      </c>
    </row>
    <row r="8415" spans="1:6">
      <c r="A8415" t="n">
        <v>77985</v>
      </c>
      <c r="B8415" s="42" t="n">
        <v>51</v>
      </c>
      <c r="C8415" s="7" t="n">
        <v>4</v>
      </c>
      <c r="D8415" s="7" t="n">
        <v>4</v>
      </c>
      <c r="E8415" s="7" t="s">
        <v>546</v>
      </c>
    </row>
    <row r="8416" spans="1:6">
      <c r="A8416" t="s">
        <v>4</v>
      </c>
      <c r="B8416" s="4" t="s">
        <v>5</v>
      </c>
      <c r="C8416" s="4" t="s">
        <v>10</v>
      </c>
    </row>
    <row r="8417" spans="1:10">
      <c r="A8417" t="n">
        <v>77998</v>
      </c>
      <c r="B8417" s="43" t="n">
        <v>16</v>
      </c>
      <c r="C8417" s="7" t="n">
        <v>0</v>
      </c>
    </row>
    <row r="8418" spans="1:10">
      <c r="A8418" t="s">
        <v>4</v>
      </c>
      <c r="B8418" s="4" t="s">
        <v>5</v>
      </c>
      <c r="C8418" s="4" t="s">
        <v>10</v>
      </c>
      <c r="D8418" s="4" t="s">
        <v>104</v>
      </c>
      <c r="E8418" s="4" t="s">
        <v>13</v>
      </c>
      <c r="F8418" s="4" t="s">
        <v>13</v>
      </c>
    </row>
    <row r="8419" spans="1:10">
      <c r="A8419" t="n">
        <v>78001</v>
      </c>
      <c r="B8419" s="44" t="n">
        <v>26</v>
      </c>
      <c r="C8419" s="7" t="n">
        <v>4</v>
      </c>
      <c r="D8419" s="7" t="s">
        <v>683</v>
      </c>
      <c r="E8419" s="7" t="n">
        <v>2</v>
      </c>
      <c r="F8419" s="7" t="n">
        <v>0</v>
      </c>
    </row>
    <row r="8420" spans="1:10">
      <c r="A8420" t="s">
        <v>4</v>
      </c>
      <c r="B8420" s="4" t="s">
        <v>5</v>
      </c>
    </row>
    <row r="8421" spans="1:10">
      <c r="A8421" t="n">
        <v>78041</v>
      </c>
      <c r="B8421" s="38" t="n">
        <v>28</v>
      </c>
    </row>
    <row r="8422" spans="1:10">
      <c r="A8422" t="s">
        <v>4</v>
      </c>
      <c r="B8422" s="4" t="s">
        <v>5</v>
      </c>
      <c r="C8422" s="4" t="s">
        <v>10</v>
      </c>
      <c r="D8422" s="4" t="s">
        <v>10</v>
      </c>
      <c r="E8422" s="4" t="s">
        <v>10</v>
      </c>
    </row>
    <row r="8423" spans="1:10">
      <c r="A8423" t="n">
        <v>78042</v>
      </c>
      <c r="B8423" s="66" t="n">
        <v>61</v>
      </c>
      <c r="C8423" s="7" t="n">
        <v>8</v>
      </c>
      <c r="D8423" s="7" t="n">
        <v>4</v>
      </c>
      <c r="E8423" s="7" t="n">
        <v>1000</v>
      </c>
    </row>
    <row r="8424" spans="1:10">
      <c r="A8424" t="s">
        <v>4</v>
      </c>
      <c r="B8424" s="4" t="s">
        <v>5</v>
      </c>
      <c r="C8424" s="4" t="s">
        <v>26</v>
      </c>
    </row>
    <row r="8425" spans="1:10">
      <c r="A8425" t="n">
        <v>78049</v>
      </c>
      <c r="B8425" s="16" t="n">
        <v>3</v>
      </c>
      <c r="C8425" s="14" t="n">
        <f t="normal" ca="1">A8439</f>
        <v>0</v>
      </c>
    </row>
    <row r="8426" spans="1:10">
      <c r="A8426" t="s">
        <v>4</v>
      </c>
      <c r="B8426" s="4" t="s">
        <v>5</v>
      </c>
      <c r="C8426" s="4" t="s">
        <v>13</v>
      </c>
      <c r="D8426" s="26" t="s">
        <v>67</v>
      </c>
      <c r="E8426" s="4" t="s">
        <v>5</v>
      </c>
      <c r="F8426" s="4" t="s">
        <v>13</v>
      </c>
      <c r="G8426" s="4" t="s">
        <v>10</v>
      </c>
      <c r="H8426" s="26" t="s">
        <v>68</v>
      </c>
      <c r="I8426" s="4" t="s">
        <v>13</v>
      </c>
      <c r="J8426" s="4" t="s">
        <v>26</v>
      </c>
    </row>
    <row r="8427" spans="1:10">
      <c r="A8427" t="n">
        <v>78054</v>
      </c>
      <c r="B8427" s="13" t="n">
        <v>5</v>
      </c>
      <c r="C8427" s="7" t="n">
        <v>28</v>
      </c>
      <c r="D8427" s="26" t="s">
        <v>3</v>
      </c>
      <c r="E8427" s="32" t="n">
        <v>64</v>
      </c>
      <c r="F8427" s="7" t="n">
        <v>5</v>
      </c>
      <c r="G8427" s="7" t="n">
        <v>2</v>
      </c>
      <c r="H8427" s="26" t="s">
        <v>3</v>
      </c>
      <c r="I8427" s="7" t="n">
        <v>1</v>
      </c>
      <c r="J8427" s="14" t="n">
        <f t="normal" ca="1">A8439</f>
        <v>0</v>
      </c>
    </row>
    <row r="8428" spans="1:10">
      <c r="A8428" t="s">
        <v>4</v>
      </c>
      <c r="B8428" s="4" t="s">
        <v>5</v>
      </c>
      <c r="C8428" s="4" t="s">
        <v>13</v>
      </c>
      <c r="D8428" s="4" t="s">
        <v>10</v>
      </c>
      <c r="E8428" s="4" t="s">
        <v>6</v>
      </c>
    </row>
    <row r="8429" spans="1:10">
      <c r="A8429" t="n">
        <v>78065</v>
      </c>
      <c r="B8429" s="42" t="n">
        <v>51</v>
      </c>
      <c r="C8429" s="7" t="n">
        <v>4</v>
      </c>
      <c r="D8429" s="7" t="n">
        <v>2</v>
      </c>
      <c r="E8429" s="7" t="s">
        <v>684</v>
      </c>
    </row>
    <row r="8430" spans="1:10">
      <c r="A8430" t="s">
        <v>4</v>
      </c>
      <c r="B8430" s="4" t="s">
        <v>5</v>
      </c>
      <c r="C8430" s="4" t="s">
        <v>10</v>
      </c>
    </row>
    <row r="8431" spans="1:10">
      <c r="A8431" t="n">
        <v>78078</v>
      </c>
      <c r="B8431" s="43" t="n">
        <v>16</v>
      </c>
      <c r="C8431" s="7" t="n">
        <v>0</v>
      </c>
    </row>
    <row r="8432" spans="1:10">
      <c r="A8432" t="s">
        <v>4</v>
      </c>
      <c r="B8432" s="4" t="s">
        <v>5</v>
      </c>
      <c r="C8432" s="4" t="s">
        <v>10</v>
      </c>
      <c r="D8432" s="4" t="s">
        <v>104</v>
      </c>
      <c r="E8432" s="4" t="s">
        <v>13</v>
      </c>
      <c r="F8432" s="4" t="s">
        <v>13</v>
      </c>
    </row>
    <row r="8433" spans="1:10">
      <c r="A8433" t="n">
        <v>78081</v>
      </c>
      <c r="B8433" s="44" t="n">
        <v>26</v>
      </c>
      <c r="C8433" s="7" t="n">
        <v>2</v>
      </c>
      <c r="D8433" s="7" t="s">
        <v>683</v>
      </c>
      <c r="E8433" s="7" t="n">
        <v>2</v>
      </c>
      <c r="F8433" s="7" t="n">
        <v>0</v>
      </c>
    </row>
    <row r="8434" spans="1:10">
      <c r="A8434" t="s">
        <v>4</v>
      </c>
      <c r="B8434" s="4" t="s">
        <v>5</v>
      </c>
    </row>
    <row r="8435" spans="1:10">
      <c r="A8435" t="n">
        <v>78121</v>
      </c>
      <c r="B8435" s="38" t="n">
        <v>28</v>
      </c>
    </row>
    <row r="8436" spans="1:10">
      <c r="A8436" t="s">
        <v>4</v>
      </c>
      <c r="B8436" s="4" t="s">
        <v>5</v>
      </c>
      <c r="C8436" s="4" t="s">
        <v>10</v>
      </c>
      <c r="D8436" s="4" t="s">
        <v>10</v>
      </c>
      <c r="E8436" s="4" t="s">
        <v>10</v>
      </c>
    </row>
    <row r="8437" spans="1:10">
      <c r="A8437" t="n">
        <v>78122</v>
      </c>
      <c r="B8437" s="66" t="n">
        <v>61</v>
      </c>
      <c r="C8437" s="7" t="n">
        <v>8</v>
      </c>
      <c r="D8437" s="7" t="n">
        <v>2</v>
      </c>
      <c r="E8437" s="7" t="n">
        <v>1000</v>
      </c>
    </row>
    <row r="8438" spans="1:10">
      <c r="A8438" t="s">
        <v>4</v>
      </c>
      <c r="B8438" s="4" t="s">
        <v>5</v>
      </c>
      <c r="C8438" s="4" t="s">
        <v>13</v>
      </c>
      <c r="D8438" s="4" t="s">
        <v>10</v>
      </c>
      <c r="E8438" s="4" t="s">
        <v>6</v>
      </c>
    </row>
    <row r="8439" spans="1:10">
      <c r="A8439" t="n">
        <v>78129</v>
      </c>
      <c r="B8439" s="42" t="n">
        <v>51</v>
      </c>
      <c r="C8439" s="7" t="n">
        <v>4</v>
      </c>
      <c r="D8439" s="7" t="n">
        <v>8</v>
      </c>
      <c r="E8439" s="7" t="s">
        <v>106</v>
      </c>
    </row>
    <row r="8440" spans="1:10">
      <c r="A8440" t="s">
        <v>4</v>
      </c>
      <c r="B8440" s="4" t="s">
        <v>5</v>
      </c>
      <c r="C8440" s="4" t="s">
        <v>10</v>
      </c>
    </row>
    <row r="8441" spans="1:10">
      <c r="A8441" t="n">
        <v>78142</v>
      </c>
      <c r="B8441" s="43" t="n">
        <v>16</v>
      </c>
      <c r="C8441" s="7" t="n">
        <v>0</v>
      </c>
    </row>
    <row r="8442" spans="1:10">
      <c r="A8442" t="s">
        <v>4</v>
      </c>
      <c r="B8442" s="4" t="s">
        <v>5</v>
      </c>
      <c r="C8442" s="4" t="s">
        <v>10</v>
      </c>
      <c r="D8442" s="4" t="s">
        <v>104</v>
      </c>
      <c r="E8442" s="4" t="s">
        <v>13</v>
      </c>
      <c r="F8442" s="4" t="s">
        <v>13</v>
      </c>
    </row>
    <row r="8443" spans="1:10">
      <c r="A8443" t="n">
        <v>78145</v>
      </c>
      <c r="B8443" s="44" t="n">
        <v>26</v>
      </c>
      <c r="C8443" s="7" t="n">
        <v>8</v>
      </c>
      <c r="D8443" s="7" t="s">
        <v>685</v>
      </c>
      <c r="E8443" s="7" t="n">
        <v>2</v>
      </c>
      <c r="F8443" s="7" t="n">
        <v>0</v>
      </c>
    </row>
    <row r="8444" spans="1:10">
      <c r="A8444" t="s">
        <v>4</v>
      </c>
      <c r="B8444" s="4" t="s">
        <v>5</v>
      </c>
    </row>
    <row r="8445" spans="1:10">
      <c r="A8445" t="n">
        <v>78232</v>
      </c>
      <c r="B8445" s="38" t="n">
        <v>28</v>
      </c>
    </row>
    <row r="8446" spans="1:10">
      <c r="A8446" t="s">
        <v>4</v>
      </c>
      <c r="B8446" s="4" t="s">
        <v>5</v>
      </c>
      <c r="C8446" s="4" t="s">
        <v>10</v>
      </c>
      <c r="D8446" s="4" t="s">
        <v>13</v>
      </c>
    </row>
    <row r="8447" spans="1:10">
      <c r="A8447" t="n">
        <v>78233</v>
      </c>
      <c r="B8447" s="46" t="n">
        <v>89</v>
      </c>
      <c r="C8447" s="7" t="n">
        <v>65533</v>
      </c>
      <c r="D8447" s="7" t="n">
        <v>1</v>
      </c>
    </row>
    <row r="8448" spans="1:10">
      <c r="A8448" t="s">
        <v>4</v>
      </c>
      <c r="B8448" s="4" t="s">
        <v>5</v>
      </c>
      <c r="C8448" s="4" t="s">
        <v>10</v>
      </c>
      <c r="D8448" s="4" t="s">
        <v>10</v>
      </c>
      <c r="E8448" s="4" t="s">
        <v>10</v>
      </c>
    </row>
    <row r="8449" spans="1:6">
      <c r="A8449" t="n">
        <v>78237</v>
      </c>
      <c r="B8449" s="66" t="n">
        <v>61</v>
      </c>
      <c r="C8449" s="7" t="n">
        <v>0</v>
      </c>
      <c r="D8449" s="7" t="n">
        <v>9</v>
      </c>
      <c r="E8449" s="7" t="n">
        <v>1000</v>
      </c>
    </row>
    <row r="8450" spans="1:6">
      <c r="A8450" t="s">
        <v>4</v>
      </c>
      <c r="B8450" s="4" t="s">
        <v>5</v>
      </c>
      <c r="C8450" s="4" t="s">
        <v>10</v>
      </c>
    </row>
    <row r="8451" spans="1:6">
      <c r="A8451" t="n">
        <v>78244</v>
      </c>
      <c r="B8451" s="43" t="n">
        <v>16</v>
      </c>
      <c r="C8451" s="7" t="n">
        <v>300</v>
      </c>
    </row>
    <row r="8452" spans="1:6">
      <c r="A8452" t="s">
        <v>4</v>
      </c>
      <c r="B8452" s="4" t="s">
        <v>5</v>
      </c>
      <c r="C8452" s="4" t="s">
        <v>10</v>
      </c>
      <c r="D8452" s="4" t="s">
        <v>13</v>
      </c>
      <c r="E8452" s="4" t="s">
        <v>6</v>
      </c>
      <c r="F8452" s="4" t="s">
        <v>27</v>
      </c>
      <c r="G8452" s="4" t="s">
        <v>27</v>
      </c>
      <c r="H8452" s="4" t="s">
        <v>27</v>
      </c>
    </row>
    <row r="8453" spans="1:6">
      <c r="A8453" t="n">
        <v>78247</v>
      </c>
      <c r="B8453" s="64" t="n">
        <v>48</v>
      </c>
      <c r="C8453" s="7" t="n">
        <v>0</v>
      </c>
      <c r="D8453" s="7" t="n">
        <v>0</v>
      </c>
      <c r="E8453" s="7" t="s">
        <v>615</v>
      </c>
      <c r="F8453" s="7" t="n">
        <v>-1</v>
      </c>
      <c r="G8453" s="7" t="n">
        <v>1</v>
      </c>
      <c r="H8453" s="7" t="n">
        <v>0</v>
      </c>
    </row>
    <row r="8454" spans="1:6">
      <c r="A8454" t="s">
        <v>4</v>
      </c>
      <c r="B8454" s="4" t="s">
        <v>5</v>
      </c>
      <c r="C8454" s="4" t="s">
        <v>13</v>
      </c>
      <c r="D8454" s="4" t="s">
        <v>10</v>
      </c>
      <c r="E8454" s="4" t="s">
        <v>6</v>
      </c>
    </row>
    <row r="8455" spans="1:6">
      <c r="A8455" t="n">
        <v>78275</v>
      </c>
      <c r="B8455" s="42" t="n">
        <v>51</v>
      </c>
      <c r="C8455" s="7" t="n">
        <v>4</v>
      </c>
      <c r="D8455" s="7" t="n">
        <v>0</v>
      </c>
      <c r="E8455" s="7" t="s">
        <v>106</v>
      </c>
    </row>
    <row r="8456" spans="1:6">
      <c r="A8456" t="s">
        <v>4</v>
      </c>
      <c r="B8456" s="4" t="s">
        <v>5</v>
      </c>
      <c r="C8456" s="4" t="s">
        <v>10</v>
      </c>
    </row>
    <row r="8457" spans="1:6">
      <c r="A8457" t="n">
        <v>78288</v>
      </c>
      <c r="B8457" s="43" t="n">
        <v>16</v>
      </c>
      <c r="C8457" s="7" t="n">
        <v>0</v>
      </c>
    </row>
    <row r="8458" spans="1:6">
      <c r="A8458" t="s">
        <v>4</v>
      </c>
      <c r="B8458" s="4" t="s">
        <v>5</v>
      </c>
      <c r="C8458" s="4" t="s">
        <v>10</v>
      </c>
      <c r="D8458" s="4" t="s">
        <v>104</v>
      </c>
      <c r="E8458" s="4" t="s">
        <v>13</v>
      </c>
      <c r="F8458" s="4" t="s">
        <v>13</v>
      </c>
    </row>
    <row r="8459" spans="1:6">
      <c r="A8459" t="n">
        <v>78291</v>
      </c>
      <c r="B8459" s="44" t="n">
        <v>26</v>
      </c>
      <c r="C8459" s="7" t="n">
        <v>0</v>
      </c>
      <c r="D8459" s="7" t="s">
        <v>686</v>
      </c>
      <c r="E8459" s="7" t="n">
        <v>2</v>
      </c>
      <c r="F8459" s="7" t="n">
        <v>0</v>
      </c>
    </row>
    <row r="8460" spans="1:6">
      <c r="A8460" t="s">
        <v>4</v>
      </c>
      <c r="B8460" s="4" t="s">
        <v>5</v>
      </c>
    </row>
    <row r="8461" spans="1:6">
      <c r="A8461" t="n">
        <v>78333</v>
      </c>
      <c r="B8461" s="38" t="n">
        <v>28</v>
      </c>
    </row>
    <row r="8462" spans="1:6">
      <c r="A8462" t="s">
        <v>4</v>
      </c>
      <c r="B8462" s="4" t="s">
        <v>5</v>
      </c>
      <c r="C8462" s="4" t="s">
        <v>10</v>
      </c>
      <c r="D8462" s="4" t="s">
        <v>10</v>
      </c>
      <c r="E8462" s="4" t="s">
        <v>10</v>
      </c>
    </row>
    <row r="8463" spans="1:6">
      <c r="A8463" t="n">
        <v>78334</v>
      </c>
      <c r="B8463" s="66" t="n">
        <v>61</v>
      </c>
      <c r="C8463" s="7" t="n">
        <v>9</v>
      </c>
      <c r="D8463" s="7" t="n">
        <v>65533</v>
      </c>
      <c r="E8463" s="7" t="n">
        <v>1000</v>
      </c>
    </row>
    <row r="8464" spans="1:6">
      <c r="A8464" t="s">
        <v>4</v>
      </c>
      <c r="B8464" s="4" t="s">
        <v>5</v>
      </c>
      <c r="C8464" s="4" t="s">
        <v>10</v>
      </c>
    </row>
    <row r="8465" spans="1:8">
      <c r="A8465" t="n">
        <v>78341</v>
      </c>
      <c r="B8465" s="43" t="n">
        <v>16</v>
      </c>
      <c r="C8465" s="7" t="n">
        <v>300</v>
      </c>
    </row>
    <row r="8466" spans="1:8">
      <c r="A8466" t="s">
        <v>4</v>
      </c>
      <c r="B8466" s="4" t="s">
        <v>5</v>
      </c>
      <c r="C8466" s="4" t="s">
        <v>10</v>
      </c>
      <c r="D8466" s="4" t="s">
        <v>13</v>
      </c>
      <c r="E8466" s="4" t="s">
        <v>6</v>
      </c>
      <c r="F8466" s="4" t="s">
        <v>27</v>
      </c>
      <c r="G8466" s="4" t="s">
        <v>27</v>
      </c>
      <c r="H8466" s="4" t="s">
        <v>27</v>
      </c>
    </row>
    <row r="8467" spans="1:8">
      <c r="A8467" t="n">
        <v>78344</v>
      </c>
      <c r="B8467" s="64" t="n">
        <v>48</v>
      </c>
      <c r="C8467" s="7" t="n">
        <v>9</v>
      </c>
      <c r="D8467" s="7" t="n">
        <v>0</v>
      </c>
      <c r="E8467" s="7" t="s">
        <v>676</v>
      </c>
      <c r="F8467" s="7" t="n">
        <v>-1</v>
      </c>
      <c r="G8467" s="7" t="n">
        <v>1</v>
      </c>
      <c r="H8467" s="7" t="n">
        <v>1.40129846432482e-45</v>
      </c>
    </row>
    <row r="8468" spans="1:8">
      <c r="A8468" t="s">
        <v>4</v>
      </c>
      <c r="B8468" s="4" t="s">
        <v>5</v>
      </c>
      <c r="C8468" s="4" t="s">
        <v>13</v>
      </c>
      <c r="D8468" s="4" t="s">
        <v>10</v>
      </c>
      <c r="E8468" s="4" t="s">
        <v>6</v>
      </c>
    </row>
    <row r="8469" spans="1:8">
      <c r="A8469" t="n">
        <v>78370</v>
      </c>
      <c r="B8469" s="42" t="n">
        <v>51</v>
      </c>
      <c r="C8469" s="7" t="n">
        <v>4</v>
      </c>
      <c r="D8469" s="7" t="n">
        <v>9</v>
      </c>
      <c r="E8469" s="7" t="s">
        <v>111</v>
      </c>
    </row>
    <row r="8470" spans="1:8">
      <c r="A8470" t="s">
        <v>4</v>
      </c>
      <c r="B8470" s="4" t="s">
        <v>5</v>
      </c>
      <c r="C8470" s="4" t="s">
        <v>10</v>
      </c>
    </row>
    <row r="8471" spans="1:8">
      <c r="A8471" t="n">
        <v>78384</v>
      </c>
      <c r="B8471" s="43" t="n">
        <v>16</v>
      </c>
      <c r="C8471" s="7" t="n">
        <v>0</v>
      </c>
    </row>
    <row r="8472" spans="1:8">
      <c r="A8472" t="s">
        <v>4</v>
      </c>
      <c r="B8472" s="4" t="s">
        <v>5</v>
      </c>
      <c r="C8472" s="4" t="s">
        <v>10</v>
      </c>
      <c r="D8472" s="4" t="s">
        <v>104</v>
      </c>
      <c r="E8472" s="4" t="s">
        <v>13</v>
      </c>
      <c r="F8472" s="4" t="s">
        <v>13</v>
      </c>
    </row>
    <row r="8473" spans="1:8">
      <c r="A8473" t="n">
        <v>78387</v>
      </c>
      <c r="B8473" s="44" t="n">
        <v>26</v>
      </c>
      <c r="C8473" s="7" t="n">
        <v>9</v>
      </c>
      <c r="D8473" s="7" t="s">
        <v>687</v>
      </c>
      <c r="E8473" s="7" t="n">
        <v>2</v>
      </c>
      <c r="F8473" s="7" t="n">
        <v>0</v>
      </c>
    </row>
    <row r="8474" spans="1:8">
      <c r="A8474" t="s">
        <v>4</v>
      </c>
      <c r="B8474" s="4" t="s">
        <v>5</v>
      </c>
    </row>
    <row r="8475" spans="1:8">
      <c r="A8475" t="n">
        <v>78406</v>
      </c>
      <c r="B8475" s="38" t="n">
        <v>28</v>
      </c>
    </row>
    <row r="8476" spans="1:8">
      <c r="A8476" t="s">
        <v>4</v>
      </c>
      <c r="B8476" s="4" t="s">
        <v>5</v>
      </c>
      <c r="C8476" s="4" t="s">
        <v>10</v>
      </c>
      <c r="D8476" s="4" t="s">
        <v>13</v>
      </c>
    </row>
    <row r="8477" spans="1:8">
      <c r="A8477" t="n">
        <v>78407</v>
      </c>
      <c r="B8477" s="46" t="n">
        <v>89</v>
      </c>
      <c r="C8477" s="7" t="n">
        <v>65533</v>
      </c>
      <c r="D8477" s="7" t="n">
        <v>1</v>
      </c>
    </row>
    <row r="8478" spans="1:8">
      <c r="A8478" t="s">
        <v>4</v>
      </c>
      <c r="B8478" s="4" t="s">
        <v>5</v>
      </c>
      <c r="C8478" s="4" t="s">
        <v>13</v>
      </c>
      <c r="D8478" s="4" t="s">
        <v>10</v>
      </c>
      <c r="E8478" s="4" t="s">
        <v>27</v>
      </c>
    </row>
    <row r="8479" spans="1:8">
      <c r="A8479" t="n">
        <v>78411</v>
      </c>
      <c r="B8479" s="40" t="n">
        <v>58</v>
      </c>
      <c r="C8479" s="7" t="n">
        <v>101</v>
      </c>
      <c r="D8479" s="7" t="n">
        <v>500</v>
      </c>
      <c r="E8479" s="7" t="n">
        <v>1</v>
      </c>
    </row>
    <row r="8480" spans="1:8">
      <c r="A8480" t="s">
        <v>4</v>
      </c>
      <c r="B8480" s="4" t="s">
        <v>5</v>
      </c>
      <c r="C8480" s="4" t="s">
        <v>13</v>
      </c>
      <c r="D8480" s="4" t="s">
        <v>10</v>
      </c>
    </row>
    <row r="8481" spans="1:8">
      <c r="A8481" t="n">
        <v>78419</v>
      </c>
      <c r="B8481" s="40" t="n">
        <v>58</v>
      </c>
      <c r="C8481" s="7" t="n">
        <v>254</v>
      </c>
      <c r="D8481" s="7" t="n">
        <v>0</v>
      </c>
    </row>
    <row r="8482" spans="1:8">
      <c r="A8482" t="s">
        <v>4</v>
      </c>
      <c r="B8482" s="4" t="s">
        <v>5</v>
      </c>
      <c r="C8482" s="4" t="s">
        <v>13</v>
      </c>
      <c r="D8482" s="4" t="s">
        <v>13</v>
      </c>
      <c r="E8482" s="4" t="s">
        <v>27</v>
      </c>
      <c r="F8482" s="4" t="s">
        <v>27</v>
      </c>
      <c r="G8482" s="4" t="s">
        <v>27</v>
      </c>
      <c r="H8482" s="4" t="s">
        <v>10</v>
      </c>
    </row>
    <row r="8483" spans="1:8">
      <c r="A8483" t="n">
        <v>78423</v>
      </c>
      <c r="B8483" s="34" t="n">
        <v>45</v>
      </c>
      <c r="C8483" s="7" t="n">
        <v>2</v>
      </c>
      <c r="D8483" s="7" t="n">
        <v>3</v>
      </c>
      <c r="E8483" s="7" t="n">
        <v>343.660003662109</v>
      </c>
      <c r="F8483" s="7" t="n">
        <v>7.15000009536743</v>
      </c>
      <c r="G8483" s="7" t="n">
        <v>343.850006103516</v>
      </c>
      <c r="H8483" s="7" t="n">
        <v>0</v>
      </c>
    </row>
    <row r="8484" spans="1:8">
      <c r="A8484" t="s">
        <v>4</v>
      </c>
      <c r="B8484" s="4" t="s">
        <v>5</v>
      </c>
      <c r="C8484" s="4" t="s">
        <v>13</v>
      </c>
      <c r="D8484" s="4" t="s">
        <v>13</v>
      </c>
      <c r="E8484" s="4" t="s">
        <v>27</v>
      </c>
      <c r="F8484" s="4" t="s">
        <v>27</v>
      </c>
      <c r="G8484" s="4" t="s">
        <v>27</v>
      </c>
      <c r="H8484" s="4" t="s">
        <v>10</v>
      </c>
      <c r="I8484" s="4" t="s">
        <v>13</v>
      </c>
    </row>
    <row r="8485" spans="1:8">
      <c r="A8485" t="n">
        <v>78440</v>
      </c>
      <c r="B8485" s="34" t="n">
        <v>45</v>
      </c>
      <c r="C8485" s="7" t="n">
        <v>4</v>
      </c>
      <c r="D8485" s="7" t="n">
        <v>3</v>
      </c>
      <c r="E8485" s="7" t="n">
        <v>2.89000010490417</v>
      </c>
      <c r="F8485" s="7" t="n">
        <v>78.4300003051758</v>
      </c>
      <c r="G8485" s="7" t="n">
        <v>0</v>
      </c>
      <c r="H8485" s="7" t="n">
        <v>0</v>
      </c>
      <c r="I8485" s="7" t="n">
        <v>0</v>
      </c>
    </row>
    <row r="8486" spans="1:8">
      <c r="A8486" t="s">
        <v>4</v>
      </c>
      <c r="B8486" s="4" t="s">
        <v>5</v>
      </c>
      <c r="C8486" s="4" t="s">
        <v>13</v>
      </c>
      <c r="D8486" s="4" t="s">
        <v>13</v>
      </c>
      <c r="E8486" s="4" t="s">
        <v>27</v>
      </c>
      <c r="F8486" s="4" t="s">
        <v>10</v>
      </c>
    </row>
    <row r="8487" spans="1:8">
      <c r="A8487" t="n">
        <v>78458</v>
      </c>
      <c r="B8487" s="34" t="n">
        <v>45</v>
      </c>
      <c r="C8487" s="7" t="n">
        <v>5</v>
      </c>
      <c r="D8487" s="7" t="n">
        <v>3</v>
      </c>
      <c r="E8487" s="7" t="n">
        <v>2.20000004768372</v>
      </c>
      <c r="F8487" s="7" t="n">
        <v>0</v>
      </c>
    </row>
    <row r="8488" spans="1:8">
      <c r="A8488" t="s">
        <v>4</v>
      </c>
      <c r="B8488" s="4" t="s">
        <v>5</v>
      </c>
      <c r="C8488" s="4" t="s">
        <v>13</v>
      </c>
      <c r="D8488" s="4" t="s">
        <v>13</v>
      </c>
      <c r="E8488" s="4" t="s">
        <v>27</v>
      </c>
      <c r="F8488" s="4" t="s">
        <v>10</v>
      </c>
    </row>
    <row r="8489" spans="1:8">
      <c r="A8489" t="n">
        <v>78467</v>
      </c>
      <c r="B8489" s="34" t="n">
        <v>45</v>
      </c>
      <c r="C8489" s="7" t="n">
        <v>11</v>
      </c>
      <c r="D8489" s="7" t="n">
        <v>3</v>
      </c>
      <c r="E8489" s="7" t="n">
        <v>26.3999996185303</v>
      </c>
      <c r="F8489" s="7" t="n">
        <v>0</v>
      </c>
    </row>
    <row r="8490" spans="1:8">
      <c r="A8490" t="s">
        <v>4</v>
      </c>
      <c r="B8490" s="4" t="s">
        <v>5</v>
      </c>
      <c r="C8490" s="4" t="s">
        <v>13</v>
      </c>
      <c r="D8490" s="4" t="s">
        <v>10</v>
      </c>
      <c r="E8490" s="4" t="s">
        <v>6</v>
      </c>
      <c r="F8490" s="4" t="s">
        <v>6</v>
      </c>
      <c r="G8490" s="4" t="s">
        <v>6</v>
      </c>
      <c r="H8490" s="4" t="s">
        <v>6</v>
      </c>
    </row>
    <row r="8491" spans="1:8">
      <c r="A8491" t="n">
        <v>78476</v>
      </c>
      <c r="B8491" s="42" t="n">
        <v>51</v>
      </c>
      <c r="C8491" s="7" t="n">
        <v>3</v>
      </c>
      <c r="D8491" s="7" t="n">
        <v>9</v>
      </c>
      <c r="E8491" s="7" t="s">
        <v>115</v>
      </c>
      <c r="F8491" s="7" t="s">
        <v>116</v>
      </c>
      <c r="G8491" s="7" t="s">
        <v>117</v>
      </c>
      <c r="H8491" s="7" t="s">
        <v>118</v>
      </c>
    </row>
    <row r="8492" spans="1:8">
      <c r="A8492" t="s">
        <v>4</v>
      </c>
      <c r="B8492" s="4" t="s">
        <v>5</v>
      </c>
      <c r="C8492" s="4" t="s">
        <v>10</v>
      </c>
      <c r="D8492" s="4" t="s">
        <v>13</v>
      </c>
      <c r="E8492" s="4" t="s">
        <v>6</v>
      </c>
      <c r="F8492" s="4" t="s">
        <v>27</v>
      </c>
      <c r="G8492" s="4" t="s">
        <v>27</v>
      </c>
      <c r="H8492" s="4" t="s">
        <v>27</v>
      </c>
    </row>
    <row r="8493" spans="1:8">
      <c r="A8493" t="n">
        <v>78505</v>
      </c>
      <c r="B8493" s="64" t="n">
        <v>48</v>
      </c>
      <c r="C8493" s="7" t="n">
        <v>9</v>
      </c>
      <c r="D8493" s="7" t="n">
        <v>0</v>
      </c>
      <c r="E8493" s="7" t="s">
        <v>325</v>
      </c>
      <c r="F8493" s="7" t="n">
        <v>0</v>
      </c>
      <c r="G8493" s="7" t="n">
        <v>1</v>
      </c>
      <c r="H8493" s="7" t="n">
        <v>0</v>
      </c>
    </row>
    <row r="8494" spans="1:8">
      <c r="A8494" t="s">
        <v>4</v>
      </c>
      <c r="B8494" s="4" t="s">
        <v>5</v>
      </c>
      <c r="C8494" s="4" t="s">
        <v>10</v>
      </c>
      <c r="D8494" s="4" t="s">
        <v>27</v>
      </c>
      <c r="E8494" s="4" t="s">
        <v>27</v>
      </c>
      <c r="F8494" s="4" t="s">
        <v>27</v>
      </c>
      <c r="G8494" s="4" t="s">
        <v>27</v>
      </c>
    </row>
    <row r="8495" spans="1:8">
      <c r="A8495" t="n">
        <v>78531</v>
      </c>
      <c r="B8495" s="57" t="n">
        <v>46</v>
      </c>
      <c r="C8495" s="7" t="n">
        <v>9</v>
      </c>
      <c r="D8495" s="7" t="n">
        <v>342</v>
      </c>
      <c r="E8495" s="7" t="n">
        <v>5.69000005722046</v>
      </c>
      <c r="F8495" s="7" t="n">
        <v>343.5</v>
      </c>
      <c r="G8495" s="7" t="n">
        <v>90</v>
      </c>
    </row>
    <row r="8496" spans="1:8">
      <c r="A8496" t="s">
        <v>4</v>
      </c>
      <c r="B8496" s="4" t="s">
        <v>5</v>
      </c>
      <c r="C8496" s="4" t="s">
        <v>10</v>
      </c>
      <c r="D8496" s="4" t="s">
        <v>27</v>
      </c>
      <c r="E8496" s="4" t="s">
        <v>27</v>
      </c>
      <c r="F8496" s="4" t="s">
        <v>27</v>
      </c>
      <c r="G8496" s="4" t="s">
        <v>27</v>
      </c>
    </row>
    <row r="8497" spans="1:9">
      <c r="A8497" t="n">
        <v>78550</v>
      </c>
      <c r="B8497" s="57" t="n">
        <v>46</v>
      </c>
      <c r="C8497" s="7" t="n">
        <v>7030</v>
      </c>
      <c r="D8497" s="7" t="n">
        <v>341</v>
      </c>
      <c r="E8497" s="7" t="n">
        <v>5.69000005722046</v>
      </c>
      <c r="F8497" s="7" t="n">
        <v>343.5</v>
      </c>
      <c r="G8497" s="7" t="n">
        <v>90</v>
      </c>
    </row>
    <row r="8498" spans="1:9">
      <c r="A8498" t="s">
        <v>4</v>
      </c>
      <c r="B8498" s="4" t="s">
        <v>5</v>
      </c>
      <c r="C8498" s="4" t="s">
        <v>10</v>
      </c>
      <c r="D8498" s="4" t="s">
        <v>27</v>
      </c>
      <c r="E8498" s="4" t="s">
        <v>27</v>
      </c>
      <c r="F8498" s="4" t="s">
        <v>27</v>
      </c>
      <c r="G8498" s="4" t="s">
        <v>10</v>
      </c>
      <c r="H8498" s="4" t="s">
        <v>10</v>
      </c>
    </row>
    <row r="8499" spans="1:9">
      <c r="A8499" t="n">
        <v>78569</v>
      </c>
      <c r="B8499" s="68" t="n">
        <v>60</v>
      </c>
      <c r="C8499" s="7" t="n">
        <v>61489</v>
      </c>
      <c r="D8499" s="7" t="n">
        <v>0</v>
      </c>
      <c r="E8499" s="7" t="n">
        <v>0</v>
      </c>
      <c r="F8499" s="7" t="n">
        <v>0</v>
      </c>
      <c r="G8499" s="7" t="n">
        <v>0</v>
      </c>
      <c r="H8499" s="7" t="n">
        <v>1</v>
      </c>
    </row>
    <row r="8500" spans="1:9">
      <c r="A8500" t="s">
        <v>4</v>
      </c>
      <c r="B8500" s="4" t="s">
        <v>5</v>
      </c>
      <c r="C8500" s="4" t="s">
        <v>10</v>
      </c>
      <c r="D8500" s="4" t="s">
        <v>27</v>
      </c>
      <c r="E8500" s="4" t="s">
        <v>27</v>
      </c>
      <c r="F8500" s="4" t="s">
        <v>27</v>
      </c>
      <c r="G8500" s="4" t="s">
        <v>10</v>
      </c>
      <c r="H8500" s="4" t="s">
        <v>10</v>
      </c>
    </row>
    <row r="8501" spans="1:9">
      <c r="A8501" t="n">
        <v>78588</v>
      </c>
      <c r="B8501" s="68" t="n">
        <v>60</v>
      </c>
      <c r="C8501" s="7" t="n">
        <v>61489</v>
      </c>
      <c r="D8501" s="7" t="n">
        <v>0</v>
      </c>
      <c r="E8501" s="7" t="n">
        <v>0</v>
      </c>
      <c r="F8501" s="7" t="n">
        <v>0</v>
      </c>
      <c r="G8501" s="7" t="n">
        <v>0</v>
      </c>
      <c r="H8501" s="7" t="n">
        <v>0</v>
      </c>
    </row>
    <row r="8502" spans="1:9">
      <c r="A8502" t="s">
        <v>4</v>
      </c>
      <c r="B8502" s="4" t="s">
        <v>5</v>
      </c>
      <c r="C8502" s="4" t="s">
        <v>10</v>
      </c>
      <c r="D8502" s="4" t="s">
        <v>10</v>
      </c>
      <c r="E8502" s="4" t="s">
        <v>10</v>
      </c>
    </row>
    <row r="8503" spans="1:9">
      <c r="A8503" t="n">
        <v>78607</v>
      </c>
      <c r="B8503" s="66" t="n">
        <v>61</v>
      </c>
      <c r="C8503" s="7" t="n">
        <v>61489</v>
      </c>
      <c r="D8503" s="7" t="n">
        <v>65533</v>
      </c>
      <c r="E8503" s="7" t="n">
        <v>0</v>
      </c>
    </row>
    <row r="8504" spans="1:9">
      <c r="A8504" t="s">
        <v>4</v>
      </c>
      <c r="B8504" s="4" t="s">
        <v>5</v>
      </c>
      <c r="C8504" s="4" t="s">
        <v>10</v>
      </c>
      <c r="D8504" s="4" t="s">
        <v>27</v>
      </c>
      <c r="E8504" s="4" t="s">
        <v>27</v>
      </c>
      <c r="F8504" s="4" t="s">
        <v>27</v>
      </c>
      <c r="G8504" s="4" t="s">
        <v>10</v>
      </c>
      <c r="H8504" s="4" t="s">
        <v>10</v>
      </c>
    </row>
    <row r="8505" spans="1:9">
      <c r="A8505" t="n">
        <v>78614</v>
      </c>
      <c r="B8505" s="68" t="n">
        <v>60</v>
      </c>
      <c r="C8505" s="7" t="n">
        <v>61490</v>
      </c>
      <c r="D8505" s="7" t="n">
        <v>0</v>
      </c>
      <c r="E8505" s="7" t="n">
        <v>0</v>
      </c>
      <c r="F8505" s="7" t="n">
        <v>0</v>
      </c>
      <c r="G8505" s="7" t="n">
        <v>0</v>
      </c>
      <c r="H8505" s="7" t="n">
        <v>1</v>
      </c>
    </row>
    <row r="8506" spans="1:9">
      <c r="A8506" t="s">
        <v>4</v>
      </c>
      <c r="B8506" s="4" t="s">
        <v>5</v>
      </c>
      <c r="C8506" s="4" t="s">
        <v>10</v>
      </c>
      <c r="D8506" s="4" t="s">
        <v>27</v>
      </c>
      <c r="E8506" s="4" t="s">
        <v>27</v>
      </c>
      <c r="F8506" s="4" t="s">
        <v>27</v>
      </c>
      <c r="G8506" s="4" t="s">
        <v>10</v>
      </c>
      <c r="H8506" s="4" t="s">
        <v>10</v>
      </c>
    </row>
    <row r="8507" spans="1:9">
      <c r="A8507" t="n">
        <v>78633</v>
      </c>
      <c r="B8507" s="68" t="n">
        <v>60</v>
      </c>
      <c r="C8507" s="7" t="n">
        <v>61490</v>
      </c>
      <c r="D8507" s="7" t="n">
        <v>0</v>
      </c>
      <c r="E8507" s="7" t="n">
        <v>0</v>
      </c>
      <c r="F8507" s="7" t="n">
        <v>0</v>
      </c>
      <c r="G8507" s="7" t="n">
        <v>0</v>
      </c>
      <c r="H8507" s="7" t="n">
        <v>0</v>
      </c>
    </row>
    <row r="8508" spans="1:9">
      <c r="A8508" t="s">
        <v>4</v>
      </c>
      <c r="B8508" s="4" t="s">
        <v>5</v>
      </c>
      <c r="C8508" s="4" t="s">
        <v>10</v>
      </c>
      <c r="D8508" s="4" t="s">
        <v>10</v>
      </c>
      <c r="E8508" s="4" t="s">
        <v>10</v>
      </c>
    </row>
    <row r="8509" spans="1:9">
      <c r="A8509" t="n">
        <v>78652</v>
      </c>
      <c r="B8509" s="66" t="n">
        <v>61</v>
      </c>
      <c r="C8509" s="7" t="n">
        <v>61490</v>
      </c>
      <c r="D8509" s="7" t="n">
        <v>65533</v>
      </c>
      <c r="E8509" s="7" t="n">
        <v>0</v>
      </c>
    </row>
    <row r="8510" spans="1:9">
      <c r="A8510" t="s">
        <v>4</v>
      </c>
      <c r="B8510" s="4" t="s">
        <v>5</v>
      </c>
      <c r="C8510" s="4" t="s">
        <v>10</v>
      </c>
      <c r="D8510" s="4" t="s">
        <v>27</v>
      </c>
      <c r="E8510" s="4" t="s">
        <v>27</v>
      </c>
      <c r="F8510" s="4" t="s">
        <v>27</v>
      </c>
      <c r="G8510" s="4" t="s">
        <v>10</v>
      </c>
      <c r="H8510" s="4" t="s">
        <v>10</v>
      </c>
    </row>
    <row r="8511" spans="1:9">
      <c r="A8511" t="n">
        <v>78659</v>
      </c>
      <c r="B8511" s="68" t="n">
        <v>60</v>
      </c>
      <c r="C8511" s="7" t="n">
        <v>61488</v>
      </c>
      <c r="D8511" s="7" t="n">
        <v>0</v>
      </c>
      <c r="E8511" s="7" t="n">
        <v>0</v>
      </c>
      <c r="F8511" s="7" t="n">
        <v>0</v>
      </c>
      <c r="G8511" s="7" t="n">
        <v>0</v>
      </c>
      <c r="H8511" s="7" t="n">
        <v>1</v>
      </c>
    </row>
    <row r="8512" spans="1:9">
      <c r="A8512" t="s">
        <v>4</v>
      </c>
      <c r="B8512" s="4" t="s">
        <v>5</v>
      </c>
      <c r="C8512" s="4" t="s">
        <v>10</v>
      </c>
      <c r="D8512" s="4" t="s">
        <v>27</v>
      </c>
      <c r="E8512" s="4" t="s">
        <v>27</v>
      </c>
      <c r="F8512" s="4" t="s">
        <v>27</v>
      </c>
      <c r="G8512" s="4" t="s">
        <v>10</v>
      </c>
      <c r="H8512" s="4" t="s">
        <v>10</v>
      </c>
    </row>
    <row r="8513" spans="1:8">
      <c r="A8513" t="n">
        <v>78678</v>
      </c>
      <c r="B8513" s="68" t="n">
        <v>60</v>
      </c>
      <c r="C8513" s="7" t="n">
        <v>61488</v>
      </c>
      <c r="D8513" s="7" t="n">
        <v>0</v>
      </c>
      <c r="E8513" s="7" t="n">
        <v>0</v>
      </c>
      <c r="F8513" s="7" t="n">
        <v>0</v>
      </c>
      <c r="G8513" s="7" t="n">
        <v>0</v>
      </c>
      <c r="H8513" s="7" t="n">
        <v>0</v>
      </c>
    </row>
    <row r="8514" spans="1:8">
      <c r="A8514" t="s">
        <v>4</v>
      </c>
      <c r="B8514" s="4" t="s">
        <v>5</v>
      </c>
      <c r="C8514" s="4" t="s">
        <v>10</v>
      </c>
      <c r="D8514" s="4" t="s">
        <v>10</v>
      </c>
      <c r="E8514" s="4" t="s">
        <v>10</v>
      </c>
    </row>
    <row r="8515" spans="1:8">
      <c r="A8515" t="n">
        <v>78697</v>
      </c>
      <c r="B8515" s="66" t="n">
        <v>61</v>
      </c>
      <c r="C8515" s="7" t="n">
        <v>61488</v>
      </c>
      <c r="D8515" s="7" t="n">
        <v>65533</v>
      </c>
      <c r="E8515" s="7" t="n">
        <v>0</v>
      </c>
    </row>
    <row r="8516" spans="1:8">
      <c r="A8516" t="s">
        <v>4</v>
      </c>
      <c r="B8516" s="4" t="s">
        <v>5</v>
      </c>
      <c r="C8516" s="4" t="s">
        <v>10</v>
      </c>
      <c r="D8516" s="4" t="s">
        <v>27</v>
      </c>
      <c r="E8516" s="4" t="s">
        <v>27</v>
      </c>
      <c r="F8516" s="4" t="s">
        <v>27</v>
      </c>
      <c r="G8516" s="4" t="s">
        <v>10</v>
      </c>
      <c r="H8516" s="4" t="s">
        <v>10</v>
      </c>
    </row>
    <row r="8517" spans="1:8">
      <c r="A8517" t="n">
        <v>78704</v>
      </c>
      <c r="B8517" s="68" t="n">
        <v>60</v>
      </c>
      <c r="C8517" s="7" t="n">
        <v>8</v>
      </c>
      <c r="D8517" s="7" t="n">
        <v>0</v>
      </c>
      <c r="E8517" s="7" t="n">
        <v>0</v>
      </c>
      <c r="F8517" s="7" t="n">
        <v>0</v>
      </c>
      <c r="G8517" s="7" t="n">
        <v>0</v>
      </c>
      <c r="H8517" s="7" t="n">
        <v>1</v>
      </c>
    </row>
    <row r="8518" spans="1:8">
      <c r="A8518" t="s">
        <v>4</v>
      </c>
      <c r="B8518" s="4" t="s">
        <v>5</v>
      </c>
      <c r="C8518" s="4" t="s">
        <v>10</v>
      </c>
      <c r="D8518" s="4" t="s">
        <v>27</v>
      </c>
      <c r="E8518" s="4" t="s">
        <v>27</v>
      </c>
      <c r="F8518" s="4" t="s">
        <v>27</v>
      </c>
      <c r="G8518" s="4" t="s">
        <v>10</v>
      </c>
      <c r="H8518" s="4" t="s">
        <v>10</v>
      </c>
    </row>
    <row r="8519" spans="1:8">
      <c r="A8519" t="n">
        <v>78723</v>
      </c>
      <c r="B8519" s="68" t="n">
        <v>60</v>
      </c>
      <c r="C8519" s="7" t="n">
        <v>8</v>
      </c>
      <c r="D8519" s="7" t="n">
        <v>0</v>
      </c>
      <c r="E8519" s="7" t="n">
        <v>0</v>
      </c>
      <c r="F8519" s="7" t="n">
        <v>0</v>
      </c>
      <c r="G8519" s="7" t="n">
        <v>0</v>
      </c>
      <c r="H8519" s="7" t="n">
        <v>0</v>
      </c>
    </row>
    <row r="8520" spans="1:8">
      <c r="A8520" t="s">
        <v>4</v>
      </c>
      <c r="B8520" s="4" t="s">
        <v>5</v>
      </c>
      <c r="C8520" s="4" t="s">
        <v>10</v>
      </c>
      <c r="D8520" s="4" t="s">
        <v>10</v>
      </c>
      <c r="E8520" s="4" t="s">
        <v>10</v>
      </c>
    </row>
    <row r="8521" spans="1:8">
      <c r="A8521" t="n">
        <v>78742</v>
      </c>
      <c r="B8521" s="66" t="n">
        <v>61</v>
      </c>
      <c r="C8521" s="7" t="n">
        <v>8</v>
      </c>
      <c r="D8521" s="7" t="n">
        <v>65533</v>
      </c>
      <c r="E8521" s="7" t="n">
        <v>0</v>
      </c>
    </row>
    <row r="8522" spans="1:8">
      <c r="A8522" t="s">
        <v>4</v>
      </c>
      <c r="B8522" s="4" t="s">
        <v>5</v>
      </c>
      <c r="C8522" s="4" t="s">
        <v>10</v>
      </c>
      <c r="D8522" s="4" t="s">
        <v>27</v>
      </c>
      <c r="E8522" s="4" t="s">
        <v>27</v>
      </c>
      <c r="F8522" s="4" t="s">
        <v>27</v>
      </c>
      <c r="G8522" s="4" t="s">
        <v>10</v>
      </c>
      <c r="H8522" s="4" t="s">
        <v>10</v>
      </c>
    </row>
    <row r="8523" spans="1:8">
      <c r="A8523" t="n">
        <v>78749</v>
      </c>
      <c r="B8523" s="68" t="n">
        <v>60</v>
      </c>
      <c r="C8523" s="7" t="n">
        <v>1</v>
      </c>
      <c r="D8523" s="7" t="n">
        <v>0</v>
      </c>
      <c r="E8523" s="7" t="n">
        <v>0</v>
      </c>
      <c r="F8523" s="7" t="n">
        <v>0</v>
      </c>
      <c r="G8523" s="7" t="n">
        <v>0</v>
      </c>
      <c r="H8523" s="7" t="n">
        <v>1</v>
      </c>
    </row>
    <row r="8524" spans="1:8">
      <c r="A8524" t="s">
        <v>4</v>
      </c>
      <c r="B8524" s="4" t="s">
        <v>5</v>
      </c>
      <c r="C8524" s="4" t="s">
        <v>10</v>
      </c>
      <c r="D8524" s="4" t="s">
        <v>27</v>
      </c>
      <c r="E8524" s="4" t="s">
        <v>27</v>
      </c>
      <c r="F8524" s="4" t="s">
        <v>27</v>
      </c>
      <c r="G8524" s="4" t="s">
        <v>10</v>
      </c>
      <c r="H8524" s="4" t="s">
        <v>10</v>
      </c>
    </row>
    <row r="8525" spans="1:8">
      <c r="A8525" t="n">
        <v>78768</v>
      </c>
      <c r="B8525" s="68" t="n">
        <v>60</v>
      </c>
      <c r="C8525" s="7" t="n">
        <v>1</v>
      </c>
      <c r="D8525" s="7" t="n">
        <v>0</v>
      </c>
      <c r="E8525" s="7" t="n">
        <v>0</v>
      </c>
      <c r="F8525" s="7" t="n">
        <v>0</v>
      </c>
      <c r="G8525" s="7" t="n">
        <v>0</v>
      </c>
      <c r="H8525" s="7" t="n">
        <v>0</v>
      </c>
    </row>
    <row r="8526" spans="1:8">
      <c r="A8526" t="s">
        <v>4</v>
      </c>
      <c r="B8526" s="4" t="s">
        <v>5</v>
      </c>
      <c r="C8526" s="4" t="s">
        <v>10</v>
      </c>
      <c r="D8526" s="4" t="s">
        <v>10</v>
      </c>
      <c r="E8526" s="4" t="s">
        <v>10</v>
      </c>
    </row>
    <row r="8527" spans="1:8">
      <c r="A8527" t="n">
        <v>78787</v>
      </c>
      <c r="B8527" s="66" t="n">
        <v>61</v>
      </c>
      <c r="C8527" s="7" t="n">
        <v>1</v>
      </c>
      <c r="D8527" s="7" t="n">
        <v>65533</v>
      </c>
      <c r="E8527" s="7" t="n">
        <v>0</v>
      </c>
    </row>
    <row r="8528" spans="1:8">
      <c r="A8528" t="s">
        <v>4</v>
      </c>
      <c r="B8528" s="4" t="s">
        <v>5</v>
      </c>
      <c r="C8528" s="4" t="s">
        <v>10</v>
      </c>
      <c r="D8528" s="4" t="s">
        <v>27</v>
      </c>
      <c r="E8528" s="4" t="s">
        <v>27</v>
      </c>
      <c r="F8528" s="4" t="s">
        <v>27</v>
      </c>
      <c r="G8528" s="4" t="s">
        <v>10</v>
      </c>
      <c r="H8528" s="4" t="s">
        <v>10</v>
      </c>
    </row>
    <row r="8529" spans="1:8">
      <c r="A8529" t="n">
        <v>78794</v>
      </c>
      <c r="B8529" s="68" t="n">
        <v>60</v>
      </c>
      <c r="C8529" s="7" t="n">
        <v>9</v>
      </c>
      <c r="D8529" s="7" t="n">
        <v>0</v>
      </c>
      <c r="E8529" s="7" t="n">
        <v>0</v>
      </c>
      <c r="F8529" s="7" t="n">
        <v>0</v>
      </c>
      <c r="G8529" s="7" t="n">
        <v>0</v>
      </c>
      <c r="H8529" s="7" t="n">
        <v>1</v>
      </c>
    </row>
    <row r="8530" spans="1:8">
      <c r="A8530" t="s">
        <v>4</v>
      </c>
      <c r="B8530" s="4" t="s">
        <v>5</v>
      </c>
      <c r="C8530" s="4" t="s">
        <v>10</v>
      </c>
      <c r="D8530" s="4" t="s">
        <v>27</v>
      </c>
      <c r="E8530" s="4" t="s">
        <v>27</v>
      </c>
      <c r="F8530" s="4" t="s">
        <v>27</v>
      </c>
      <c r="G8530" s="4" t="s">
        <v>10</v>
      </c>
      <c r="H8530" s="4" t="s">
        <v>10</v>
      </c>
    </row>
    <row r="8531" spans="1:8">
      <c r="A8531" t="n">
        <v>78813</v>
      </c>
      <c r="B8531" s="68" t="n">
        <v>60</v>
      </c>
      <c r="C8531" s="7" t="n">
        <v>9</v>
      </c>
      <c r="D8531" s="7" t="n">
        <v>0</v>
      </c>
      <c r="E8531" s="7" t="n">
        <v>0</v>
      </c>
      <c r="F8531" s="7" t="n">
        <v>0</v>
      </c>
      <c r="G8531" s="7" t="n">
        <v>0</v>
      </c>
      <c r="H8531" s="7" t="n">
        <v>0</v>
      </c>
    </row>
    <row r="8532" spans="1:8">
      <c r="A8532" t="s">
        <v>4</v>
      </c>
      <c r="B8532" s="4" t="s">
        <v>5</v>
      </c>
      <c r="C8532" s="4" t="s">
        <v>10</v>
      </c>
      <c r="D8532" s="4" t="s">
        <v>10</v>
      </c>
      <c r="E8532" s="4" t="s">
        <v>10</v>
      </c>
    </row>
    <row r="8533" spans="1:8">
      <c r="A8533" t="n">
        <v>78832</v>
      </c>
      <c r="B8533" s="66" t="n">
        <v>61</v>
      </c>
      <c r="C8533" s="7" t="n">
        <v>9</v>
      </c>
      <c r="D8533" s="7" t="n">
        <v>65533</v>
      </c>
      <c r="E8533" s="7" t="n">
        <v>0</v>
      </c>
    </row>
    <row r="8534" spans="1:8">
      <c r="A8534" t="s">
        <v>4</v>
      </c>
      <c r="B8534" s="4" t="s">
        <v>5</v>
      </c>
      <c r="C8534" s="4" t="s">
        <v>10</v>
      </c>
      <c r="D8534" s="4" t="s">
        <v>27</v>
      </c>
      <c r="E8534" s="4" t="s">
        <v>27</v>
      </c>
      <c r="F8534" s="4" t="s">
        <v>27</v>
      </c>
      <c r="G8534" s="4" t="s">
        <v>10</v>
      </c>
      <c r="H8534" s="4" t="s">
        <v>10</v>
      </c>
    </row>
    <row r="8535" spans="1:8">
      <c r="A8535" t="n">
        <v>78839</v>
      </c>
      <c r="B8535" s="68" t="n">
        <v>60</v>
      </c>
      <c r="C8535" s="7" t="n">
        <v>7032</v>
      </c>
      <c r="D8535" s="7" t="n">
        <v>0</v>
      </c>
      <c r="E8535" s="7" t="n">
        <v>0</v>
      </c>
      <c r="F8535" s="7" t="n">
        <v>0</v>
      </c>
      <c r="G8535" s="7" t="n">
        <v>0</v>
      </c>
      <c r="H8535" s="7" t="n">
        <v>1</v>
      </c>
    </row>
    <row r="8536" spans="1:8">
      <c r="A8536" t="s">
        <v>4</v>
      </c>
      <c r="B8536" s="4" t="s">
        <v>5</v>
      </c>
      <c r="C8536" s="4" t="s">
        <v>10</v>
      </c>
      <c r="D8536" s="4" t="s">
        <v>27</v>
      </c>
      <c r="E8536" s="4" t="s">
        <v>27</v>
      </c>
      <c r="F8536" s="4" t="s">
        <v>27</v>
      </c>
      <c r="G8536" s="4" t="s">
        <v>10</v>
      </c>
      <c r="H8536" s="4" t="s">
        <v>10</v>
      </c>
    </row>
    <row r="8537" spans="1:8">
      <c r="A8537" t="n">
        <v>78858</v>
      </c>
      <c r="B8537" s="68" t="n">
        <v>60</v>
      </c>
      <c r="C8537" s="7" t="n">
        <v>7032</v>
      </c>
      <c r="D8537" s="7" t="n">
        <v>0</v>
      </c>
      <c r="E8537" s="7" t="n">
        <v>0</v>
      </c>
      <c r="F8537" s="7" t="n">
        <v>0</v>
      </c>
      <c r="G8537" s="7" t="n">
        <v>0</v>
      </c>
      <c r="H8537" s="7" t="n">
        <v>0</v>
      </c>
    </row>
    <row r="8538" spans="1:8">
      <c r="A8538" t="s">
        <v>4</v>
      </c>
      <c r="B8538" s="4" t="s">
        <v>5</v>
      </c>
      <c r="C8538" s="4" t="s">
        <v>10</v>
      </c>
      <c r="D8538" s="4" t="s">
        <v>10</v>
      </c>
      <c r="E8538" s="4" t="s">
        <v>10</v>
      </c>
    </row>
    <row r="8539" spans="1:8">
      <c r="A8539" t="n">
        <v>78877</v>
      </c>
      <c r="B8539" s="66" t="n">
        <v>61</v>
      </c>
      <c r="C8539" s="7" t="n">
        <v>7032</v>
      </c>
      <c r="D8539" s="7" t="n">
        <v>65533</v>
      </c>
      <c r="E8539" s="7" t="n">
        <v>0</v>
      </c>
    </row>
    <row r="8540" spans="1:8">
      <c r="A8540" t="s">
        <v>4</v>
      </c>
      <c r="B8540" s="4" t="s">
        <v>5</v>
      </c>
      <c r="C8540" s="4" t="s">
        <v>10</v>
      </c>
      <c r="D8540" s="4" t="s">
        <v>10</v>
      </c>
      <c r="E8540" s="4" t="s">
        <v>10</v>
      </c>
    </row>
    <row r="8541" spans="1:8">
      <c r="A8541" t="n">
        <v>78884</v>
      </c>
      <c r="B8541" s="66" t="n">
        <v>61</v>
      </c>
      <c r="C8541" s="7" t="n">
        <v>61489</v>
      </c>
      <c r="D8541" s="7" t="n">
        <v>9</v>
      </c>
      <c r="E8541" s="7" t="n">
        <v>1000</v>
      </c>
    </row>
    <row r="8542" spans="1:8">
      <c r="A8542" t="s">
        <v>4</v>
      </c>
      <c r="B8542" s="4" t="s">
        <v>5</v>
      </c>
      <c r="C8542" s="4" t="s">
        <v>10</v>
      </c>
      <c r="D8542" s="4" t="s">
        <v>10</v>
      </c>
      <c r="E8542" s="4" t="s">
        <v>10</v>
      </c>
    </row>
    <row r="8543" spans="1:8">
      <c r="A8543" t="n">
        <v>78891</v>
      </c>
      <c r="B8543" s="66" t="n">
        <v>61</v>
      </c>
      <c r="C8543" s="7" t="n">
        <v>61490</v>
      </c>
      <c r="D8543" s="7" t="n">
        <v>9</v>
      </c>
      <c r="E8543" s="7" t="n">
        <v>1000</v>
      </c>
    </row>
    <row r="8544" spans="1:8">
      <c r="A8544" t="s">
        <v>4</v>
      </c>
      <c r="B8544" s="4" t="s">
        <v>5</v>
      </c>
      <c r="C8544" s="4" t="s">
        <v>10</v>
      </c>
      <c r="D8544" s="4" t="s">
        <v>10</v>
      </c>
      <c r="E8544" s="4" t="s">
        <v>10</v>
      </c>
    </row>
    <row r="8545" spans="1:8">
      <c r="A8545" t="n">
        <v>78898</v>
      </c>
      <c r="B8545" s="66" t="n">
        <v>61</v>
      </c>
      <c r="C8545" s="7" t="n">
        <v>61488</v>
      </c>
      <c r="D8545" s="7" t="n">
        <v>9</v>
      </c>
      <c r="E8545" s="7" t="n">
        <v>1000</v>
      </c>
    </row>
    <row r="8546" spans="1:8">
      <c r="A8546" t="s">
        <v>4</v>
      </c>
      <c r="B8546" s="4" t="s">
        <v>5</v>
      </c>
      <c r="C8546" s="4" t="s">
        <v>10</v>
      </c>
      <c r="D8546" s="4" t="s">
        <v>10</v>
      </c>
      <c r="E8546" s="4" t="s">
        <v>10</v>
      </c>
    </row>
    <row r="8547" spans="1:8">
      <c r="A8547" t="n">
        <v>78905</v>
      </c>
      <c r="B8547" s="66" t="n">
        <v>61</v>
      </c>
      <c r="C8547" s="7" t="n">
        <v>8</v>
      </c>
      <c r="D8547" s="7" t="n">
        <v>9</v>
      </c>
      <c r="E8547" s="7" t="n">
        <v>1000</v>
      </c>
    </row>
    <row r="8548" spans="1:8">
      <c r="A8548" t="s">
        <v>4</v>
      </c>
      <c r="B8548" s="4" t="s">
        <v>5</v>
      </c>
      <c r="C8548" s="4" t="s">
        <v>10</v>
      </c>
      <c r="D8548" s="4" t="s">
        <v>10</v>
      </c>
      <c r="E8548" s="4" t="s">
        <v>10</v>
      </c>
    </row>
    <row r="8549" spans="1:8">
      <c r="A8549" t="n">
        <v>78912</v>
      </c>
      <c r="B8549" s="66" t="n">
        <v>61</v>
      </c>
      <c r="C8549" s="7" t="n">
        <v>1</v>
      </c>
      <c r="D8549" s="7" t="n">
        <v>9</v>
      </c>
      <c r="E8549" s="7" t="n">
        <v>1000</v>
      </c>
    </row>
    <row r="8550" spans="1:8">
      <c r="A8550" t="s">
        <v>4</v>
      </c>
      <c r="B8550" s="4" t="s">
        <v>5</v>
      </c>
      <c r="C8550" s="4" t="s">
        <v>10</v>
      </c>
      <c r="D8550" s="4" t="s">
        <v>10</v>
      </c>
      <c r="E8550" s="4" t="s">
        <v>10</v>
      </c>
    </row>
    <row r="8551" spans="1:8">
      <c r="A8551" t="n">
        <v>78919</v>
      </c>
      <c r="B8551" s="66" t="n">
        <v>61</v>
      </c>
      <c r="C8551" s="7" t="n">
        <v>7032</v>
      </c>
      <c r="D8551" s="7" t="n">
        <v>9</v>
      </c>
      <c r="E8551" s="7" t="n">
        <v>1000</v>
      </c>
    </row>
    <row r="8552" spans="1:8">
      <c r="A8552" t="s">
        <v>4</v>
      </c>
      <c r="B8552" s="4" t="s">
        <v>5</v>
      </c>
      <c r="C8552" s="4" t="s">
        <v>10</v>
      </c>
      <c r="D8552" s="4" t="s">
        <v>10</v>
      </c>
      <c r="E8552" s="4" t="s">
        <v>27</v>
      </c>
      <c r="F8552" s="4" t="s">
        <v>13</v>
      </c>
    </row>
    <row r="8553" spans="1:8">
      <c r="A8553" t="n">
        <v>78926</v>
      </c>
      <c r="B8553" s="89" t="n">
        <v>53</v>
      </c>
      <c r="C8553" s="7" t="n">
        <v>0</v>
      </c>
      <c r="D8553" s="7" t="n">
        <v>9</v>
      </c>
      <c r="E8553" s="7" t="n">
        <v>0</v>
      </c>
      <c r="F8553" s="7" t="n">
        <v>0</v>
      </c>
    </row>
    <row r="8554" spans="1:8">
      <c r="A8554" t="s">
        <v>4</v>
      </c>
      <c r="B8554" s="4" t="s">
        <v>5</v>
      </c>
      <c r="C8554" s="4" t="s">
        <v>10</v>
      </c>
      <c r="D8554" s="4" t="s">
        <v>10</v>
      </c>
      <c r="E8554" s="4" t="s">
        <v>27</v>
      </c>
      <c r="F8554" s="4" t="s">
        <v>13</v>
      </c>
    </row>
    <row r="8555" spans="1:8">
      <c r="A8555" t="n">
        <v>78936</v>
      </c>
      <c r="B8555" s="89" t="n">
        <v>53</v>
      </c>
      <c r="C8555" s="7" t="n">
        <v>61489</v>
      </c>
      <c r="D8555" s="7" t="n">
        <v>9</v>
      </c>
      <c r="E8555" s="7" t="n">
        <v>0</v>
      </c>
      <c r="F8555" s="7" t="n">
        <v>0</v>
      </c>
    </row>
    <row r="8556" spans="1:8">
      <c r="A8556" t="s">
        <v>4</v>
      </c>
      <c r="B8556" s="4" t="s">
        <v>5</v>
      </c>
      <c r="C8556" s="4" t="s">
        <v>10</v>
      </c>
      <c r="D8556" s="4" t="s">
        <v>10</v>
      </c>
      <c r="E8556" s="4" t="s">
        <v>27</v>
      </c>
      <c r="F8556" s="4" t="s">
        <v>13</v>
      </c>
    </row>
    <row r="8557" spans="1:8">
      <c r="A8557" t="n">
        <v>78946</v>
      </c>
      <c r="B8557" s="89" t="n">
        <v>53</v>
      </c>
      <c r="C8557" s="7" t="n">
        <v>61490</v>
      </c>
      <c r="D8557" s="7" t="n">
        <v>9</v>
      </c>
      <c r="E8557" s="7" t="n">
        <v>0</v>
      </c>
      <c r="F8557" s="7" t="n">
        <v>0</v>
      </c>
    </row>
    <row r="8558" spans="1:8">
      <c r="A8558" t="s">
        <v>4</v>
      </c>
      <c r="B8558" s="4" t="s">
        <v>5</v>
      </c>
      <c r="C8558" s="4" t="s">
        <v>10</v>
      </c>
      <c r="D8558" s="4" t="s">
        <v>10</v>
      </c>
      <c r="E8558" s="4" t="s">
        <v>27</v>
      </c>
      <c r="F8558" s="4" t="s">
        <v>13</v>
      </c>
    </row>
    <row r="8559" spans="1:8">
      <c r="A8559" t="n">
        <v>78956</v>
      </c>
      <c r="B8559" s="89" t="n">
        <v>53</v>
      </c>
      <c r="C8559" s="7" t="n">
        <v>61488</v>
      </c>
      <c r="D8559" s="7" t="n">
        <v>9</v>
      </c>
      <c r="E8559" s="7" t="n">
        <v>0</v>
      </c>
      <c r="F8559" s="7" t="n">
        <v>0</v>
      </c>
    </row>
    <row r="8560" spans="1:8">
      <c r="A8560" t="s">
        <v>4</v>
      </c>
      <c r="B8560" s="4" t="s">
        <v>5</v>
      </c>
      <c r="C8560" s="4" t="s">
        <v>10</v>
      </c>
      <c r="D8560" s="4" t="s">
        <v>10</v>
      </c>
      <c r="E8560" s="4" t="s">
        <v>27</v>
      </c>
      <c r="F8560" s="4" t="s">
        <v>13</v>
      </c>
    </row>
    <row r="8561" spans="1:6">
      <c r="A8561" t="n">
        <v>78966</v>
      </c>
      <c r="B8561" s="89" t="n">
        <v>53</v>
      </c>
      <c r="C8561" s="7" t="n">
        <v>8</v>
      </c>
      <c r="D8561" s="7" t="n">
        <v>9</v>
      </c>
      <c r="E8561" s="7" t="n">
        <v>0</v>
      </c>
      <c r="F8561" s="7" t="n">
        <v>0</v>
      </c>
    </row>
    <row r="8562" spans="1:6">
      <c r="A8562" t="s">
        <v>4</v>
      </c>
      <c r="B8562" s="4" t="s">
        <v>5</v>
      </c>
      <c r="C8562" s="4" t="s">
        <v>10</v>
      </c>
      <c r="D8562" s="4" t="s">
        <v>10</v>
      </c>
      <c r="E8562" s="4" t="s">
        <v>27</v>
      </c>
      <c r="F8562" s="4" t="s">
        <v>13</v>
      </c>
    </row>
    <row r="8563" spans="1:6">
      <c r="A8563" t="n">
        <v>78976</v>
      </c>
      <c r="B8563" s="89" t="n">
        <v>53</v>
      </c>
      <c r="C8563" s="7" t="n">
        <v>1</v>
      </c>
      <c r="D8563" s="7" t="n">
        <v>9</v>
      </c>
      <c r="E8563" s="7" t="n">
        <v>0</v>
      </c>
      <c r="F8563" s="7" t="n">
        <v>0</v>
      </c>
    </row>
    <row r="8564" spans="1:6">
      <c r="A8564" t="s">
        <v>4</v>
      </c>
      <c r="B8564" s="4" t="s">
        <v>5</v>
      </c>
      <c r="C8564" s="4" t="s">
        <v>10</v>
      </c>
      <c r="D8564" s="4" t="s">
        <v>10</v>
      </c>
      <c r="E8564" s="4" t="s">
        <v>27</v>
      </c>
      <c r="F8564" s="4" t="s">
        <v>13</v>
      </c>
    </row>
    <row r="8565" spans="1:6">
      <c r="A8565" t="n">
        <v>78986</v>
      </c>
      <c r="B8565" s="89" t="n">
        <v>53</v>
      </c>
      <c r="C8565" s="7" t="n">
        <v>7032</v>
      </c>
      <c r="D8565" s="7" t="n">
        <v>9</v>
      </c>
      <c r="E8565" s="7" t="n">
        <v>0</v>
      </c>
      <c r="F8565" s="7" t="n">
        <v>0</v>
      </c>
    </row>
    <row r="8566" spans="1:6">
      <c r="A8566" t="s">
        <v>4</v>
      </c>
      <c r="B8566" s="4" t="s">
        <v>5</v>
      </c>
      <c r="C8566" s="4" t="s">
        <v>10</v>
      </c>
      <c r="D8566" s="4" t="s">
        <v>13</v>
      </c>
      <c r="E8566" s="4" t="s">
        <v>6</v>
      </c>
      <c r="F8566" s="4" t="s">
        <v>27</v>
      </c>
      <c r="G8566" s="4" t="s">
        <v>27</v>
      </c>
      <c r="H8566" s="4" t="s">
        <v>27</v>
      </c>
    </row>
    <row r="8567" spans="1:6">
      <c r="A8567" t="n">
        <v>78996</v>
      </c>
      <c r="B8567" s="64" t="n">
        <v>48</v>
      </c>
      <c r="C8567" s="7" t="n">
        <v>1</v>
      </c>
      <c r="D8567" s="7" t="n">
        <v>0</v>
      </c>
      <c r="E8567" s="7" t="s">
        <v>325</v>
      </c>
      <c r="F8567" s="7" t="n">
        <v>-1</v>
      </c>
      <c r="G8567" s="7" t="n">
        <v>1</v>
      </c>
      <c r="H8567" s="7" t="n">
        <v>0</v>
      </c>
    </row>
    <row r="8568" spans="1:6">
      <c r="A8568" t="s">
        <v>4</v>
      </c>
      <c r="B8568" s="4" t="s">
        <v>5</v>
      </c>
      <c r="C8568" s="4" t="s">
        <v>13</v>
      </c>
      <c r="D8568" s="4" t="s">
        <v>10</v>
      </c>
    </row>
    <row r="8569" spans="1:6">
      <c r="A8569" t="n">
        <v>79022</v>
      </c>
      <c r="B8569" s="40" t="n">
        <v>58</v>
      </c>
      <c r="C8569" s="7" t="n">
        <v>255</v>
      </c>
      <c r="D8569" s="7" t="n">
        <v>0</v>
      </c>
    </row>
    <row r="8570" spans="1:6">
      <c r="A8570" t="s">
        <v>4</v>
      </c>
      <c r="B8570" s="4" t="s">
        <v>5</v>
      </c>
      <c r="C8570" s="4" t="s">
        <v>10</v>
      </c>
    </row>
    <row r="8571" spans="1:6">
      <c r="A8571" t="n">
        <v>79026</v>
      </c>
      <c r="B8571" s="43" t="n">
        <v>16</v>
      </c>
      <c r="C8571" s="7" t="n">
        <v>300</v>
      </c>
    </row>
    <row r="8572" spans="1:6">
      <c r="A8572" t="s">
        <v>4</v>
      </c>
      <c r="B8572" s="4" t="s">
        <v>5</v>
      </c>
      <c r="C8572" s="4" t="s">
        <v>10</v>
      </c>
      <c r="D8572" s="4" t="s">
        <v>13</v>
      </c>
      <c r="E8572" s="4" t="s">
        <v>6</v>
      </c>
      <c r="F8572" s="4" t="s">
        <v>27</v>
      </c>
      <c r="G8572" s="4" t="s">
        <v>27</v>
      </c>
      <c r="H8572" s="4" t="s">
        <v>27</v>
      </c>
    </row>
    <row r="8573" spans="1:6">
      <c r="A8573" t="n">
        <v>79029</v>
      </c>
      <c r="B8573" s="64" t="n">
        <v>48</v>
      </c>
      <c r="C8573" s="7" t="n">
        <v>9</v>
      </c>
      <c r="D8573" s="7" t="n">
        <v>0</v>
      </c>
      <c r="E8573" s="7" t="s">
        <v>677</v>
      </c>
      <c r="F8573" s="7" t="n">
        <v>-1</v>
      </c>
      <c r="G8573" s="7" t="n">
        <v>1</v>
      </c>
      <c r="H8573" s="7" t="n">
        <v>0</v>
      </c>
    </row>
    <row r="8574" spans="1:6">
      <c r="A8574" t="s">
        <v>4</v>
      </c>
      <c r="B8574" s="4" t="s">
        <v>5</v>
      </c>
      <c r="C8574" s="4" t="s">
        <v>10</v>
      </c>
    </row>
    <row r="8575" spans="1:6">
      <c r="A8575" t="n">
        <v>79055</v>
      </c>
      <c r="B8575" s="43" t="n">
        <v>16</v>
      </c>
      <c r="C8575" s="7" t="n">
        <v>300</v>
      </c>
    </row>
    <row r="8576" spans="1:6">
      <c r="A8576" t="s">
        <v>4</v>
      </c>
      <c r="B8576" s="4" t="s">
        <v>5</v>
      </c>
      <c r="C8576" s="4" t="s">
        <v>10</v>
      </c>
      <c r="D8576" s="4" t="s">
        <v>9</v>
      </c>
    </row>
    <row r="8577" spans="1:8">
      <c r="A8577" t="n">
        <v>79058</v>
      </c>
      <c r="B8577" s="76" t="n">
        <v>44</v>
      </c>
      <c r="C8577" s="7" t="n">
        <v>7030</v>
      </c>
      <c r="D8577" s="7" t="n">
        <v>128</v>
      </c>
    </row>
    <row r="8578" spans="1:8">
      <c r="A8578" t="s">
        <v>4</v>
      </c>
      <c r="B8578" s="4" t="s">
        <v>5</v>
      </c>
      <c r="C8578" s="4" t="s">
        <v>10</v>
      </c>
      <c r="D8578" s="4" t="s">
        <v>9</v>
      </c>
      <c r="E8578" s="4" t="s">
        <v>9</v>
      </c>
      <c r="F8578" s="4" t="s">
        <v>9</v>
      </c>
      <c r="G8578" s="4" t="s">
        <v>9</v>
      </c>
      <c r="H8578" s="4" t="s">
        <v>10</v>
      </c>
      <c r="I8578" s="4" t="s">
        <v>13</v>
      </c>
    </row>
    <row r="8579" spans="1:8">
      <c r="A8579" t="n">
        <v>79065</v>
      </c>
      <c r="B8579" s="71" t="n">
        <v>66</v>
      </c>
      <c r="C8579" s="7" t="n">
        <v>7030</v>
      </c>
      <c r="D8579" s="7" t="n">
        <v>1065353216</v>
      </c>
      <c r="E8579" s="7" t="n">
        <v>1065353216</v>
      </c>
      <c r="F8579" s="7" t="n">
        <v>1065353216</v>
      </c>
      <c r="G8579" s="7" t="n">
        <v>0</v>
      </c>
      <c r="H8579" s="7" t="n">
        <v>0</v>
      </c>
      <c r="I8579" s="7" t="n">
        <v>3</v>
      </c>
    </row>
    <row r="8580" spans="1:8">
      <c r="A8580" t="s">
        <v>4</v>
      </c>
      <c r="B8580" s="4" t="s">
        <v>5</v>
      </c>
      <c r="C8580" s="4" t="s">
        <v>10</v>
      </c>
      <c r="D8580" s="4" t="s">
        <v>9</v>
      </c>
      <c r="E8580" s="4" t="s">
        <v>9</v>
      </c>
      <c r="F8580" s="4" t="s">
        <v>9</v>
      </c>
      <c r="G8580" s="4" t="s">
        <v>9</v>
      </c>
      <c r="H8580" s="4" t="s">
        <v>10</v>
      </c>
      <c r="I8580" s="4" t="s">
        <v>13</v>
      </c>
    </row>
    <row r="8581" spans="1:8">
      <c r="A8581" t="n">
        <v>79087</v>
      </c>
      <c r="B8581" s="71" t="n">
        <v>66</v>
      </c>
      <c r="C8581" s="7" t="n">
        <v>7030</v>
      </c>
      <c r="D8581" s="7" t="n">
        <v>1065353216</v>
      </c>
      <c r="E8581" s="7" t="n">
        <v>1065353216</v>
      </c>
      <c r="F8581" s="7" t="n">
        <v>1065353216</v>
      </c>
      <c r="G8581" s="7" t="n">
        <v>1065353216</v>
      </c>
      <c r="H8581" s="7" t="n">
        <v>300</v>
      </c>
      <c r="I8581" s="7" t="n">
        <v>3</v>
      </c>
    </row>
    <row r="8582" spans="1:8">
      <c r="A8582" t="s">
        <v>4</v>
      </c>
      <c r="B8582" s="4" t="s">
        <v>5</v>
      </c>
      <c r="C8582" s="4" t="s">
        <v>13</v>
      </c>
      <c r="D8582" s="4" t="s">
        <v>10</v>
      </c>
      <c r="E8582" s="4" t="s">
        <v>10</v>
      </c>
      <c r="F8582" s="4" t="s">
        <v>10</v>
      </c>
      <c r="G8582" s="4" t="s">
        <v>10</v>
      </c>
      <c r="H8582" s="4" t="s">
        <v>10</v>
      </c>
      <c r="I8582" s="4" t="s">
        <v>6</v>
      </c>
      <c r="J8582" s="4" t="s">
        <v>27</v>
      </c>
      <c r="K8582" s="4" t="s">
        <v>27</v>
      </c>
      <c r="L8582" s="4" t="s">
        <v>27</v>
      </c>
      <c r="M8582" s="4" t="s">
        <v>9</v>
      </c>
      <c r="N8582" s="4" t="s">
        <v>9</v>
      </c>
      <c r="O8582" s="4" t="s">
        <v>27</v>
      </c>
      <c r="P8582" s="4" t="s">
        <v>27</v>
      </c>
      <c r="Q8582" s="4" t="s">
        <v>27</v>
      </c>
      <c r="R8582" s="4" t="s">
        <v>27</v>
      </c>
      <c r="S8582" s="4" t="s">
        <v>13</v>
      </c>
    </row>
    <row r="8583" spans="1:8">
      <c r="A8583" t="n">
        <v>79109</v>
      </c>
      <c r="B8583" s="29" t="n">
        <v>39</v>
      </c>
      <c r="C8583" s="7" t="n">
        <v>12</v>
      </c>
      <c r="D8583" s="7" t="n">
        <v>65533</v>
      </c>
      <c r="E8583" s="7" t="n">
        <v>204</v>
      </c>
      <c r="F8583" s="7" t="n">
        <v>0</v>
      </c>
      <c r="G8583" s="7" t="n">
        <v>7030</v>
      </c>
      <c r="H8583" s="7" t="n">
        <v>12</v>
      </c>
      <c r="I8583" s="7" t="s">
        <v>496</v>
      </c>
      <c r="J8583" s="7" t="n">
        <v>0</v>
      </c>
      <c r="K8583" s="7" t="n">
        <v>0</v>
      </c>
      <c r="L8583" s="7" t="n">
        <v>0</v>
      </c>
      <c r="M8583" s="7" t="n">
        <v>0</v>
      </c>
      <c r="N8583" s="7" t="n">
        <v>0</v>
      </c>
      <c r="O8583" s="7" t="n">
        <v>0</v>
      </c>
      <c r="P8583" s="7" t="n">
        <v>1</v>
      </c>
      <c r="Q8583" s="7" t="n">
        <v>1</v>
      </c>
      <c r="R8583" s="7" t="n">
        <v>1</v>
      </c>
      <c r="S8583" s="7" t="n">
        <v>255</v>
      </c>
    </row>
    <row r="8584" spans="1:8">
      <c r="A8584" t="s">
        <v>4</v>
      </c>
      <c r="B8584" s="4" t="s">
        <v>5</v>
      </c>
      <c r="C8584" s="4" t="s">
        <v>10</v>
      </c>
    </row>
    <row r="8585" spans="1:8">
      <c r="A8585" t="n">
        <v>79170</v>
      </c>
      <c r="B8585" s="43" t="n">
        <v>16</v>
      </c>
      <c r="C8585" s="7" t="n">
        <v>1000</v>
      </c>
    </row>
    <row r="8586" spans="1:8">
      <c r="A8586" t="s">
        <v>4</v>
      </c>
      <c r="B8586" s="4" t="s">
        <v>5</v>
      </c>
      <c r="C8586" s="4" t="s">
        <v>10</v>
      </c>
      <c r="D8586" s="4" t="s">
        <v>9</v>
      </c>
    </row>
    <row r="8587" spans="1:8">
      <c r="A8587" t="n">
        <v>79173</v>
      </c>
      <c r="B8587" s="61" t="n">
        <v>43</v>
      </c>
      <c r="C8587" s="7" t="n">
        <v>9</v>
      </c>
      <c r="D8587" s="7" t="n">
        <v>8388608</v>
      </c>
    </row>
    <row r="8588" spans="1:8">
      <c r="A8588" t="s">
        <v>4</v>
      </c>
      <c r="B8588" s="4" t="s">
        <v>5</v>
      </c>
      <c r="C8588" s="4" t="s">
        <v>10</v>
      </c>
      <c r="D8588" s="4" t="s">
        <v>9</v>
      </c>
    </row>
    <row r="8589" spans="1:8">
      <c r="A8589" t="n">
        <v>79180</v>
      </c>
      <c r="B8589" s="61" t="n">
        <v>43</v>
      </c>
      <c r="C8589" s="7" t="n">
        <v>9</v>
      </c>
      <c r="D8589" s="7" t="n">
        <v>512</v>
      </c>
    </row>
    <row r="8590" spans="1:8">
      <c r="A8590" t="s">
        <v>4</v>
      </c>
      <c r="B8590" s="4" t="s">
        <v>5</v>
      </c>
      <c r="C8590" s="4" t="s">
        <v>13</v>
      </c>
      <c r="D8590" s="4" t="s">
        <v>10</v>
      </c>
      <c r="E8590" s="4" t="s">
        <v>10</v>
      </c>
      <c r="F8590" s="4" t="s">
        <v>6</v>
      </c>
      <c r="G8590" s="4" t="s">
        <v>6</v>
      </c>
    </row>
    <row r="8591" spans="1:8">
      <c r="A8591" t="n">
        <v>79187</v>
      </c>
      <c r="B8591" s="79" t="n">
        <v>128</v>
      </c>
      <c r="C8591" s="7" t="n">
        <v>0</v>
      </c>
      <c r="D8591" s="7" t="n">
        <v>9</v>
      </c>
      <c r="E8591" s="7" t="n">
        <v>7030</v>
      </c>
      <c r="F8591" s="7" t="s">
        <v>21</v>
      </c>
      <c r="G8591" s="7" t="s">
        <v>688</v>
      </c>
    </row>
    <row r="8592" spans="1:8">
      <c r="A8592" t="s">
        <v>4</v>
      </c>
      <c r="B8592" s="4" t="s">
        <v>5</v>
      </c>
      <c r="C8592" s="4" t="s">
        <v>10</v>
      </c>
      <c r="D8592" s="4" t="s">
        <v>13</v>
      </c>
      <c r="E8592" s="4" t="s">
        <v>6</v>
      </c>
      <c r="F8592" s="4" t="s">
        <v>27</v>
      </c>
      <c r="G8592" s="4" t="s">
        <v>27</v>
      </c>
      <c r="H8592" s="4" t="s">
        <v>27</v>
      </c>
    </row>
    <row r="8593" spans="1:19">
      <c r="A8593" t="n">
        <v>79204</v>
      </c>
      <c r="B8593" s="64" t="n">
        <v>48</v>
      </c>
      <c r="C8593" s="7" t="n">
        <v>9</v>
      </c>
      <c r="D8593" s="7" t="n">
        <v>0</v>
      </c>
      <c r="E8593" s="7" t="s">
        <v>678</v>
      </c>
      <c r="F8593" s="7" t="n">
        <v>-1</v>
      </c>
      <c r="G8593" s="7" t="n">
        <v>1</v>
      </c>
      <c r="H8593" s="7" t="n">
        <v>0</v>
      </c>
    </row>
    <row r="8594" spans="1:19">
      <c r="A8594" t="s">
        <v>4</v>
      </c>
      <c r="B8594" s="4" t="s">
        <v>5</v>
      </c>
      <c r="C8594" s="4" t="s">
        <v>10</v>
      </c>
      <c r="D8594" s="4" t="s">
        <v>13</v>
      </c>
      <c r="E8594" s="4" t="s">
        <v>6</v>
      </c>
      <c r="F8594" s="4" t="s">
        <v>27</v>
      </c>
      <c r="G8594" s="4" t="s">
        <v>27</v>
      </c>
      <c r="H8594" s="4" t="s">
        <v>27</v>
      </c>
    </row>
    <row r="8595" spans="1:19">
      <c r="A8595" t="n">
        <v>79230</v>
      </c>
      <c r="B8595" s="64" t="n">
        <v>48</v>
      </c>
      <c r="C8595" s="7" t="n">
        <v>7030</v>
      </c>
      <c r="D8595" s="7" t="n">
        <v>0</v>
      </c>
      <c r="E8595" s="7" t="s">
        <v>678</v>
      </c>
      <c r="F8595" s="7" t="n">
        <v>-1</v>
      </c>
      <c r="G8595" s="7" t="n">
        <v>1</v>
      </c>
      <c r="H8595" s="7" t="n">
        <v>0</v>
      </c>
    </row>
    <row r="8596" spans="1:19">
      <c r="A8596" t="s">
        <v>4</v>
      </c>
      <c r="B8596" s="4" t="s">
        <v>5</v>
      </c>
      <c r="C8596" s="4" t="s">
        <v>13</v>
      </c>
      <c r="D8596" s="4" t="s">
        <v>10</v>
      </c>
      <c r="E8596" s="4" t="s">
        <v>27</v>
      </c>
      <c r="F8596" s="4" t="s">
        <v>10</v>
      </c>
      <c r="G8596" s="4" t="s">
        <v>9</v>
      </c>
      <c r="H8596" s="4" t="s">
        <v>9</v>
      </c>
      <c r="I8596" s="4" t="s">
        <v>10</v>
      </c>
      <c r="J8596" s="4" t="s">
        <v>10</v>
      </c>
      <c r="K8596" s="4" t="s">
        <v>9</v>
      </c>
      <c r="L8596" s="4" t="s">
        <v>9</v>
      </c>
      <c r="M8596" s="4" t="s">
        <v>9</v>
      </c>
      <c r="N8596" s="4" t="s">
        <v>9</v>
      </c>
      <c r="O8596" s="4" t="s">
        <v>6</v>
      </c>
    </row>
    <row r="8597" spans="1:19">
      <c r="A8597" t="n">
        <v>79256</v>
      </c>
      <c r="B8597" s="17" t="n">
        <v>50</v>
      </c>
      <c r="C8597" s="7" t="n">
        <v>0</v>
      </c>
      <c r="D8597" s="7" t="n">
        <v>4360</v>
      </c>
      <c r="E8597" s="7" t="n">
        <v>0.600000023841858</v>
      </c>
      <c r="F8597" s="7" t="n">
        <v>0</v>
      </c>
      <c r="G8597" s="7" t="n">
        <v>0</v>
      </c>
      <c r="H8597" s="7" t="n">
        <v>0</v>
      </c>
      <c r="I8597" s="7" t="n">
        <v>0</v>
      </c>
      <c r="J8597" s="7" t="n">
        <v>65533</v>
      </c>
      <c r="K8597" s="7" t="n">
        <v>0</v>
      </c>
      <c r="L8597" s="7" t="n">
        <v>0</v>
      </c>
      <c r="M8597" s="7" t="n">
        <v>0</v>
      </c>
      <c r="N8597" s="7" t="n">
        <v>0</v>
      </c>
      <c r="O8597" s="7" t="s">
        <v>21</v>
      </c>
    </row>
    <row r="8598" spans="1:19">
      <c r="A8598" t="s">
        <v>4</v>
      </c>
      <c r="B8598" s="4" t="s">
        <v>5</v>
      </c>
      <c r="C8598" s="4" t="s">
        <v>13</v>
      </c>
      <c r="D8598" s="4" t="s">
        <v>13</v>
      </c>
      <c r="E8598" s="4" t="s">
        <v>27</v>
      </c>
      <c r="F8598" s="4" t="s">
        <v>27</v>
      </c>
      <c r="G8598" s="4" t="s">
        <v>27</v>
      </c>
      <c r="H8598" s="4" t="s">
        <v>10</v>
      </c>
    </row>
    <row r="8599" spans="1:19">
      <c r="A8599" t="n">
        <v>79295</v>
      </c>
      <c r="B8599" s="34" t="n">
        <v>45</v>
      </c>
      <c r="C8599" s="7" t="n">
        <v>2</v>
      </c>
      <c r="D8599" s="7" t="n">
        <v>3</v>
      </c>
      <c r="E8599" s="7" t="n">
        <v>343.859985351563</v>
      </c>
      <c r="F8599" s="7" t="n">
        <v>7.65000009536743</v>
      </c>
      <c r="G8599" s="7" t="n">
        <v>344</v>
      </c>
      <c r="H8599" s="7" t="n">
        <v>3000</v>
      </c>
    </row>
    <row r="8600" spans="1:19">
      <c r="A8600" t="s">
        <v>4</v>
      </c>
      <c r="B8600" s="4" t="s">
        <v>5</v>
      </c>
      <c r="C8600" s="4" t="s">
        <v>13</v>
      </c>
      <c r="D8600" s="4" t="s">
        <v>13</v>
      </c>
      <c r="E8600" s="4" t="s">
        <v>27</v>
      </c>
      <c r="F8600" s="4" t="s">
        <v>27</v>
      </c>
      <c r="G8600" s="4" t="s">
        <v>27</v>
      </c>
      <c r="H8600" s="4" t="s">
        <v>10</v>
      </c>
      <c r="I8600" s="4" t="s">
        <v>13</v>
      </c>
    </row>
    <row r="8601" spans="1:19">
      <c r="A8601" t="n">
        <v>79312</v>
      </c>
      <c r="B8601" s="34" t="n">
        <v>45</v>
      </c>
      <c r="C8601" s="7" t="n">
        <v>4</v>
      </c>
      <c r="D8601" s="7" t="n">
        <v>3</v>
      </c>
      <c r="E8601" s="7" t="n">
        <v>353.720001220703</v>
      </c>
      <c r="F8601" s="7" t="n">
        <v>74.1600036621094</v>
      </c>
      <c r="G8601" s="7" t="n">
        <v>0</v>
      </c>
      <c r="H8601" s="7" t="n">
        <v>3000</v>
      </c>
      <c r="I8601" s="7" t="n">
        <v>1</v>
      </c>
    </row>
    <row r="8602" spans="1:19">
      <c r="A8602" t="s">
        <v>4</v>
      </c>
      <c r="B8602" s="4" t="s">
        <v>5</v>
      </c>
      <c r="C8602" s="4" t="s">
        <v>10</v>
      </c>
    </row>
    <row r="8603" spans="1:19">
      <c r="A8603" t="n">
        <v>79330</v>
      </c>
      <c r="B8603" s="43" t="n">
        <v>16</v>
      </c>
      <c r="C8603" s="7" t="n">
        <v>1500</v>
      </c>
    </row>
    <row r="8604" spans="1:19">
      <c r="A8604" t="s">
        <v>4</v>
      </c>
      <c r="B8604" s="4" t="s">
        <v>5</v>
      </c>
      <c r="C8604" s="4" t="s">
        <v>10</v>
      </c>
      <c r="D8604" s="4" t="s">
        <v>10</v>
      </c>
      <c r="E8604" s="4" t="s">
        <v>27</v>
      </c>
      <c r="F8604" s="4" t="s">
        <v>27</v>
      </c>
      <c r="G8604" s="4" t="s">
        <v>27</v>
      </c>
      <c r="H8604" s="4" t="s">
        <v>27</v>
      </c>
      <c r="I8604" s="4" t="s">
        <v>13</v>
      </c>
      <c r="J8604" s="4" t="s">
        <v>10</v>
      </c>
    </row>
    <row r="8605" spans="1:19">
      <c r="A8605" t="n">
        <v>79333</v>
      </c>
      <c r="B8605" s="82" t="n">
        <v>55</v>
      </c>
      <c r="C8605" s="7" t="n">
        <v>7030</v>
      </c>
      <c r="D8605" s="7" t="n">
        <v>65533</v>
      </c>
      <c r="E8605" s="7" t="n">
        <v>341.649993896484</v>
      </c>
      <c r="F8605" s="7" t="n">
        <v>9</v>
      </c>
      <c r="G8605" s="7" t="n">
        <v>343.609985351563</v>
      </c>
      <c r="H8605" s="7" t="n">
        <v>1.20000004768372</v>
      </c>
      <c r="I8605" s="7" t="n">
        <v>0</v>
      </c>
      <c r="J8605" s="7" t="n">
        <v>0</v>
      </c>
    </row>
    <row r="8606" spans="1:19">
      <c r="A8606" t="s">
        <v>4</v>
      </c>
      <c r="B8606" s="4" t="s">
        <v>5</v>
      </c>
      <c r="C8606" s="4" t="s">
        <v>13</v>
      </c>
      <c r="D8606" s="4" t="s">
        <v>10</v>
      </c>
      <c r="E8606" s="4" t="s">
        <v>27</v>
      </c>
      <c r="F8606" s="4" t="s">
        <v>10</v>
      </c>
      <c r="G8606" s="4" t="s">
        <v>9</v>
      </c>
      <c r="H8606" s="4" t="s">
        <v>9</v>
      </c>
      <c r="I8606" s="4" t="s">
        <v>10</v>
      </c>
      <c r="J8606" s="4" t="s">
        <v>10</v>
      </c>
      <c r="K8606" s="4" t="s">
        <v>9</v>
      </c>
      <c r="L8606" s="4" t="s">
        <v>9</v>
      </c>
      <c r="M8606" s="4" t="s">
        <v>9</v>
      </c>
      <c r="N8606" s="4" t="s">
        <v>9</v>
      </c>
      <c r="O8606" s="4" t="s">
        <v>6</v>
      </c>
    </row>
    <row r="8607" spans="1:19">
      <c r="A8607" t="n">
        <v>79357</v>
      </c>
      <c r="B8607" s="17" t="n">
        <v>50</v>
      </c>
      <c r="C8607" s="7" t="n">
        <v>0</v>
      </c>
      <c r="D8607" s="7" t="n">
        <v>2071</v>
      </c>
      <c r="E8607" s="7" t="n">
        <v>1</v>
      </c>
      <c r="F8607" s="7" t="n">
        <v>0</v>
      </c>
      <c r="G8607" s="7" t="n">
        <v>0</v>
      </c>
      <c r="H8607" s="7" t="n">
        <v>0</v>
      </c>
      <c r="I8607" s="7" t="n">
        <v>0</v>
      </c>
      <c r="J8607" s="7" t="n">
        <v>65533</v>
      </c>
      <c r="K8607" s="7" t="n">
        <v>0</v>
      </c>
      <c r="L8607" s="7" t="n">
        <v>0</v>
      </c>
      <c r="M8607" s="7" t="n">
        <v>0</v>
      </c>
      <c r="N8607" s="7" t="n">
        <v>0</v>
      </c>
      <c r="O8607" s="7" t="s">
        <v>21</v>
      </c>
    </row>
    <row r="8608" spans="1:19">
      <c r="A8608" t="s">
        <v>4</v>
      </c>
      <c r="B8608" s="4" t="s">
        <v>5</v>
      </c>
      <c r="C8608" s="4" t="s">
        <v>10</v>
      </c>
    </row>
    <row r="8609" spans="1:15">
      <c r="A8609" t="n">
        <v>79396</v>
      </c>
      <c r="B8609" s="43" t="n">
        <v>16</v>
      </c>
      <c r="C8609" s="7" t="n">
        <v>2000</v>
      </c>
    </row>
    <row r="8610" spans="1:15">
      <c r="A8610" t="s">
        <v>4</v>
      </c>
      <c r="B8610" s="4" t="s">
        <v>5</v>
      </c>
      <c r="C8610" s="4" t="s">
        <v>13</v>
      </c>
      <c r="D8610" s="4" t="s">
        <v>10</v>
      </c>
      <c r="E8610" s="4" t="s">
        <v>27</v>
      </c>
    </row>
    <row r="8611" spans="1:15">
      <c r="A8611" t="n">
        <v>79399</v>
      </c>
      <c r="B8611" s="40" t="n">
        <v>58</v>
      </c>
      <c r="C8611" s="7" t="n">
        <v>0</v>
      </c>
      <c r="D8611" s="7" t="n">
        <v>1000</v>
      </c>
      <c r="E8611" s="7" t="n">
        <v>1</v>
      </c>
    </row>
    <row r="8612" spans="1:15">
      <c r="A8612" t="s">
        <v>4</v>
      </c>
      <c r="B8612" s="4" t="s">
        <v>5</v>
      </c>
      <c r="C8612" s="4" t="s">
        <v>13</v>
      </c>
      <c r="D8612" s="4" t="s">
        <v>10</v>
      </c>
    </row>
    <row r="8613" spans="1:15">
      <c r="A8613" t="n">
        <v>79407</v>
      </c>
      <c r="B8613" s="40" t="n">
        <v>58</v>
      </c>
      <c r="C8613" s="7" t="n">
        <v>255</v>
      </c>
      <c r="D8613" s="7" t="n">
        <v>0</v>
      </c>
    </row>
    <row r="8614" spans="1:15">
      <c r="A8614" t="s">
        <v>4</v>
      </c>
      <c r="B8614" s="4" t="s">
        <v>5</v>
      </c>
      <c r="C8614" s="4" t="s">
        <v>13</v>
      </c>
      <c r="D8614" s="4" t="s">
        <v>13</v>
      </c>
      <c r="E8614" s="4" t="s">
        <v>27</v>
      </c>
      <c r="F8614" s="4" t="s">
        <v>27</v>
      </c>
      <c r="G8614" s="4" t="s">
        <v>27</v>
      </c>
      <c r="H8614" s="4" t="s">
        <v>10</v>
      </c>
    </row>
    <row r="8615" spans="1:15">
      <c r="A8615" t="n">
        <v>79411</v>
      </c>
      <c r="B8615" s="34" t="n">
        <v>45</v>
      </c>
      <c r="C8615" s="7" t="n">
        <v>2</v>
      </c>
      <c r="D8615" s="7" t="n">
        <v>3</v>
      </c>
      <c r="E8615" s="7" t="n">
        <v>350.329986572266</v>
      </c>
      <c r="F8615" s="7" t="n">
        <v>14.2600002288818</v>
      </c>
      <c r="G8615" s="7" t="n">
        <v>344.010009765625</v>
      </c>
      <c r="H8615" s="7" t="n">
        <v>0</v>
      </c>
    </row>
    <row r="8616" spans="1:15">
      <c r="A8616" t="s">
        <v>4</v>
      </c>
      <c r="B8616" s="4" t="s">
        <v>5</v>
      </c>
      <c r="C8616" s="4" t="s">
        <v>13</v>
      </c>
      <c r="D8616" s="4" t="s">
        <v>13</v>
      </c>
      <c r="E8616" s="4" t="s">
        <v>27</v>
      </c>
      <c r="F8616" s="4" t="s">
        <v>27</v>
      </c>
      <c r="G8616" s="4" t="s">
        <v>27</v>
      </c>
      <c r="H8616" s="4" t="s">
        <v>10</v>
      </c>
      <c r="I8616" s="4" t="s">
        <v>13</v>
      </c>
    </row>
    <row r="8617" spans="1:15">
      <c r="A8617" t="n">
        <v>79428</v>
      </c>
      <c r="B8617" s="34" t="n">
        <v>45</v>
      </c>
      <c r="C8617" s="7" t="n">
        <v>4</v>
      </c>
      <c r="D8617" s="7" t="n">
        <v>3</v>
      </c>
      <c r="E8617" s="7" t="n">
        <v>343.070007324219</v>
      </c>
      <c r="F8617" s="7" t="n">
        <v>243.080001831055</v>
      </c>
      <c r="G8617" s="7" t="n">
        <v>0</v>
      </c>
      <c r="H8617" s="7" t="n">
        <v>0</v>
      </c>
      <c r="I8617" s="7" t="n">
        <v>0</v>
      </c>
    </row>
    <row r="8618" spans="1:15">
      <c r="A8618" t="s">
        <v>4</v>
      </c>
      <c r="B8618" s="4" t="s">
        <v>5</v>
      </c>
      <c r="C8618" s="4" t="s">
        <v>13</v>
      </c>
      <c r="D8618" s="4" t="s">
        <v>13</v>
      </c>
      <c r="E8618" s="4" t="s">
        <v>27</v>
      </c>
      <c r="F8618" s="4" t="s">
        <v>10</v>
      </c>
    </row>
    <row r="8619" spans="1:15">
      <c r="A8619" t="n">
        <v>79446</v>
      </c>
      <c r="B8619" s="34" t="n">
        <v>45</v>
      </c>
      <c r="C8619" s="7" t="n">
        <v>5</v>
      </c>
      <c r="D8619" s="7" t="n">
        <v>3</v>
      </c>
      <c r="E8619" s="7" t="n">
        <v>5.69999980926514</v>
      </c>
      <c r="F8619" s="7" t="n">
        <v>0</v>
      </c>
    </row>
    <row r="8620" spans="1:15">
      <c r="A8620" t="s">
        <v>4</v>
      </c>
      <c r="B8620" s="4" t="s">
        <v>5</v>
      </c>
      <c r="C8620" s="4" t="s">
        <v>13</v>
      </c>
      <c r="D8620" s="4" t="s">
        <v>13</v>
      </c>
      <c r="E8620" s="4" t="s">
        <v>27</v>
      </c>
      <c r="F8620" s="4" t="s">
        <v>10</v>
      </c>
    </row>
    <row r="8621" spans="1:15">
      <c r="A8621" t="n">
        <v>79455</v>
      </c>
      <c r="B8621" s="34" t="n">
        <v>45</v>
      </c>
      <c r="C8621" s="7" t="n">
        <v>11</v>
      </c>
      <c r="D8621" s="7" t="n">
        <v>3</v>
      </c>
      <c r="E8621" s="7" t="n">
        <v>26.3999996185303</v>
      </c>
      <c r="F8621" s="7" t="n">
        <v>0</v>
      </c>
    </row>
    <row r="8622" spans="1:15">
      <c r="A8622" t="s">
        <v>4</v>
      </c>
      <c r="B8622" s="4" t="s">
        <v>5</v>
      </c>
      <c r="C8622" s="4" t="s">
        <v>13</v>
      </c>
    </row>
    <row r="8623" spans="1:15">
      <c r="A8623" t="n">
        <v>79464</v>
      </c>
      <c r="B8623" s="70" t="n">
        <v>116</v>
      </c>
      <c r="C8623" s="7" t="n">
        <v>0</v>
      </c>
    </row>
    <row r="8624" spans="1:15">
      <c r="A8624" t="s">
        <v>4</v>
      </c>
      <c r="B8624" s="4" t="s">
        <v>5</v>
      </c>
      <c r="C8624" s="4" t="s">
        <v>13</v>
      </c>
      <c r="D8624" s="4" t="s">
        <v>10</v>
      </c>
    </row>
    <row r="8625" spans="1:9">
      <c r="A8625" t="n">
        <v>79466</v>
      </c>
      <c r="B8625" s="70" t="n">
        <v>116</v>
      </c>
      <c r="C8625" s="7" t="n">
        <v>2</v>
      </c>
      <c r="D8625" s="7" t="n">
        <v>1</v>
      </c>
    </row>
    <row r="8626" spans="1:9">
      <c r="A8626" t="s">
        <v>4</v>
      </c>
      <c r="B8626" s="4" t="s">
        <v>5</v>
      </c>
      <c r="C8626" s="4" t="s">
        <v>13</v>
      </c>
      <c r="D8626" s="4" t="s">
        <v>9</v>
      </c>
    </row>
    <row r="8627" spans="1:9">
      <c r="A8627" t="n">
        <v>79470</v>
      </c>
      <c r="B8627" s="70" t="n">
        <v>116</v>
      </c>
      <c r="C8627" s="7" t="n">
        <v>5</v>
      </c>
      <c r="D8627" s="7" t="n">
        <v>1120403456</v>
      </c>
    </row>
    <row r="8628" spans="1:9">
      <c r="A8628" t="s">
        <v>4</v>
      </c>
      <c r="B8628" s="4" t="s">
        <v>5</v>
      </c>
      <c r="C8628" s="4" t="s">
        <v>13</v>
      </c>
      <c r="D8628" s="4" t="s">
        <v>10</v>
      </c>
    </row>
    <row r="8629" spans="1:9">
      <c r="A8629" t="n">
        <v>79476</v>
      </c>
      <c r="B8629" s="70" t="n">
        <v>116</v>
      </c>
      <c r="C8629" s="7" t="n">
        <v>6</v>
      </c>
      <c r="D8629" s="7" t="n">
        <v>1</v>
      </c>
    </row>
    <row r="8630" spans="1:9">
      <c r="A8630" t="s">
        <v>4</v>
      </c>
      <c r="B8630" s="4" t="s">
        <v>5</v>
      </c>
      <c r="C8630" s="4" t="s">
        <v>10</v>
      </c>
      <c r="D8630" s="4" t="s">
        <v>13</v>
      </c>
      <c r="E8630" s="4" t="s">
        <v>6</v>
      </c>
      <c r="F8630" s="4" t="s">
        <v>27</v>
      </c>
      <c r="G8630" s="4" t="s">
        <v>27</v>
      </c>
      <c r="H8630" s="4" t="s">
        <v>27</v>
      </c>
    </row>
    <row r="8631" spans="1:9">
      <c r="A8631" t="n">
        <v>79480</v>
      </c>
      <c r="B8631" s="64" t="n">
        <v>48</v>
      </c>
      <c r="C8631" s="7" t="n">
        <v>7030</v>
      </c>
      <c r="D8631" s="7" t="n">
        <v>0</v>
      </c>
      <c r="E8631" s="7" t="s">
        <v>314</v>
      </c>
      <c r="F8631" s="7" t="n">
        <v>-1</v>
      </c>
      <c r="G8631" s="7" t="n">
        <v>1</v>
      </c>
      <c r="H8631" s="7" t="n">
        <v>1.40129846432482e-45</v>
      </c>
    </row>
    <row r="8632" spans="1:9">
      <c r="A8632" t="s">
        <v>4</v>
      </c>
      <c r="B8632" s="4" t="s">
        <v>5</v>
      </c>
      <c r="C8632" s="4" t="s">
        <v>10</v>
      </c>
      <c r="D8632" s="4" t="s">
        <v>13</v>
      </c>
      <c r="E8632" s="4" t="s">
        <v>6</v>
      </c>
      <c r="F8632" s="4" t="s">
        <v>27</v>
      </c>
      <c r="G8632" s="4" t="s">
        <v>27</v>
      </c>
      <c r="H8632" s="4" t="s">
        <v>27</v>
      </c>
    </row>
    <row r="8633" spans="1:9">
      <c r="A8633" t="n">
        <v>79504</v>
      </c>
      <c r="B8633" s="64" t="n">
        <v>48</v>
      </c>
      <c r="C8633" s="7" t="n">
        <v>9</v>
      </c>
      <c r="D8633" s="7" t="n">
        <v>0</v>
      </c>
      <c r="E8633" s="7" t="s">
        <v>680</v>
      </c>
      <c r="F8633" s="7" t="n">
        <v>-1</v>
      </c>
      <c r="G8633" s="7" t="n">
        <v>1</v>
      </c>
      <c r="H8633" s="7" t="n">
        <v>1.40129846432482e-45</v>
      </c>
    </row>
    <row r="8634" spans="1:9">
      <c r="A8634" t="s">
        <v>4</v>
      </c>
      <c r="B8634" s="4" t="s">
        <v>5</v>
      </c>
      <c r="C8634" s="4" t="s">
        <v>10</v>
      </c>
      <c r="D8634" s="4" t="s">
        <v>13</v>
      </c>
    </row>
    <row r="8635" spans="1:9">
      <c r="A8635" t="n">
        <v>79533</v>
      </c>
      <c r="B8635" s="81" t="n">
        <v>56</v>
      </c>
      <c r="C8635" s="7" t="n">
        <v>7030</v>
      </c>
      <c r="D8635" s="7" t="n">
        <v>1</v>
      </c>
    </row>
    <row r="8636" spans="1:9">
      <c r="A8636" t="s">
        <v>4</v>
      </c>
      <c r="B8636" s="4" t="s">
        <v>5</v>
      </c>
      <c r="C8636" s="4" t="s">
        <v>13</v>
      </c>
      <c r="D8636" s="4" t="s">
        <v>10</v>
      </c>
      <c r="E8636" s="4" t="s">
        <v>10</v>
      </c>
      <c r="F8636" s="4" t="s">
        <v>6</v>
      </c>
      <c r="G8636" s="4" t="s">
        <v>6</v>
      </c>
    </row>
    <row r="8637" spans="1:9">
      <c r="A8637" t="n">
        <v>79537</v>
      </c>
      <c r="B8637" s="79" t="n">
        <v>128</v>
      </c>
      <c r="C8637" s="7" t="n">
        <v>1</v>
      </c>
      <c r="D8637" s="7" t="n">
        <v>9</v>
      </c>
      <c r="E8637" s="7" t="n">
        <v>7030</v>
      </c>
      <c r="F8637" s="7" t="s">
        <v>21</v>
      </c>
      <c r="G8637" s="7" t="s">
        <v>21</v>
      </c>
    </row>
    <row r="8638" spans="1:9">
      <c r="A8638" t="s">
        <v>4</v>
      </c>
      <c r="B8638" s="4" t="s">
        <v>5</v>
      </c>
      <c r="C8638" s="4" t="s">
        <v>10</v>
      </c>
      <c r="D8638" s="4" t="s">
        <v>27</v>
      </c>
      <c r="E8638" s="4" t="s">
        <v>27</v>
      </c>
      <c r="F8638" s="4" t="s">
        <v>27</v>
      </c>
      <c r="G8638" s="4" t="s">
        <v>27</v>
      </c>
    </row>
    <row r="8639" spans="1:9">
      <c r="A8639" t="n">
        <v>79545</v>
      </c>
      <c r="B8639" s="57" t="n">
        <v>46</v>
      </c>
      <c r="C8639" s="7" t="n">
        <v>9</v>
      </c>
      <c r="D8639" s="7" t="n">
        <v>350.899993896484</v>
      </c>
      <c r="E8639" s="7" t="n">
        <v>13.8000001907349</v>
      </c>
      <c r="F8639" s="7" t="n">
        <v>344.130004882813</v>
      </c>
      <c r="G8639" s="7" t="n">
        <v>256.200012207031</v>
      </c>
    </row>
    <row r="8640" spans="1:9">
      <c r="A8640" t="s">
        <v>4</v>
      </c>
      <c r="B8640" s="4" t="s">
        <v>5</v>
      </c>
      <c r="C8640" s="4" t="s">
        <v>10</v>
      </c>
      <c r="D8640" s="4" t="s">
        <v>9</v>
      </c>
    </row>
    <row r="8641" spans="1:8">
      <c r="A8641" t="n">
        <v>79564</v>
      </c>
      <c r="B8641" s="76" t="n">
        <v>44</v>
      </c>
      <c r="C8641" s="7" t="n">
        <v>9</v>
      </c>
      <c r="D8641" s="7" t="n">
        <v>8388608</v>
      </c>
    </row>
    <row r="8642" spans="1:8">
      <c r="A8642" t="s">
        <v>4</v>
      </c>
      <c r="B8642" s="4" t="s">
        <v>5</v>
      </c>
      <c r="C8642" s="4" t="s">
        <v>10</v>
      </c>
      <c r="D8642" s="4" t="s">
        <v>9</v>
      </c>
    </row>
    <row r="8643" spans="1:8">
      <c r="A8643" t="n">
        <v>79571</v>
      </c>
      <c r="B8643" s="76" t="n">
        <v>44</v>
      </c>
      <c r="C8643" s="7" t="n">
        <v>9</v>
      </c>
      <c r="D8643" s="7" t="n">
        <v>512</v>
      </c>
    </row>
    <row r="8644" spans="1:8">
      <c r="A8644" t="s">
        <v>4</v>
      </c>
      <c r="B8644" s="4" t="s">
        <v>5</v>
      </c>
      <c r="C8644" s="4" t="s">
        <v>10</v>
      </c>
      <c r="D8644" s="4" t="s">
        <v>27</v>
      </c>
      <c r="E8644" s="4" t="s">
        <v>27</v>
      </c>
      <c r="F8644" s="4" t="s">
        <v>27</v>
      </c>
      <c r="G8644" s="4" t="s">
        <v>27</v>
      </c>
    </row>
    <row r="8645" spans="1:8">
      <c r="A8645" t="n">
        <v>79578</v>
      </c>
      <c r="B8645" s="57" t="n">
        <v>46</v>
      </c>
      <c r="C8645" s="7" t="n">
        <v>7030</v>
      </c>
      <c r="D8645" s="7" t="n">
        <v>352.200012207031</v>
      </c>
      <c r="E8645" s="7" t="n">
        <v>13.8000001907349</v>
      </c>
      <c r="F8645" s="7" t="n">
        <v>343.600006103516</v>
      </c>
      <c r="G8645" s="7" t="n">
        <v>279.100006103516</v>
      </c>
    </row>
    <row r="8646" spans="1:8">
      <c r="A8646" t="s">
        <v>4</v>
      </c>
      <c r="B8646" s="4" t="s">
        <v>5</v>
      </c>
      <c r="C8646" s="4" t="s">
        <v>10</v>
      </c>
      <c r="D8646" s="4" t="s">
        <v>10</v>
      </c>
      <c r="E8646" s="4" t="s">
        <v>27</v>
      </c>
      <c r="F8646" s="4" t="s">
        <v>13</v>
      </c>
    </row>
    <row r="8647" spans="1:8">
      <c r="A8647" t="n">
        <v>79597</v>
      </c>
      <c r="B8647" s="89" t="n">
        <v>53</v>
      </c>
      <c r="C8647" s="7" t="n">
        <v>0</v>
      </c>
      <c r="D8647" s="7" t="n">
        <v>1590</v>
      </c>
      <c r="E8647" s="7" t="n">
        <v>0</v>
      </c>
      <c r="F8647" s="7" t="n">
        <v>0</v>
      </c>
    </row>
    <row r="8648" spans="1:8">
      <c r="A8648" t="s">
        <v>4</v>
      </c>
      <c r="B8648" s="4" t="s">
        <v>5</v>
      </c>
      <c r="C8648" s="4" t="s">
        <v>10</v>
      </c>
      <c r="D8648" s="4" t="s">
        <v>10</v>
      </c>
      <c r="E8648" s="4" t="s">
        <v>27</v>
      </c>
      <c r="F8648" s="4" t="s">
        <v>13</v>
      </c>
    </row>
    <row r="8649" spans="1:8">
      <c r="A8649" t="n">
        <v>79607</v>
      </c>
      <c r="B8649" s="89" t="n">
        <v>53</v>
      </c>
      <c r="C8649" s="7" t="n">
        <v>61489</v>
      </c>
      <c r="D8649" s="7" t="n">
        <v>1590</v>
      </c>
      <c r="E8649" s="7" t="n">
        <v>0</v>
      </c>
      <c r="F8649" s="7" t="n">
        <v>0</v>
      </c>
    </row>
    <row r="8650" spans="1:8">
      <c r="A8650" t="s">
        <v>4</v>
      </c>
      <c r="B8650" s="4" t="s">
        <v>5</v>
      </c>
      <c r="C8650" s="4" t="s">
        <v>10</v>
      </c>
      <c r="D8650" s="4" t="s">
        <v>10</v>
      </c>
      <c r="E8650" s="4" t="s">
        <v>27</v>
      </c>
      <c r="F8650" s="4" t="s">
        <v>13</v>
      </c>
    </row>
    <row r="8651" spans="1:8">
      <c r="A8651" t="n">
        <v>79617</v>
      </c>
      <c r="B8651" s="89" t="n">
        <v>53</v>
      </c>
      <c r="C8651" s="7" t="n">
        <v>61490</v>
      </c>
      <c r="D8651" s="7" t="n">
        <v>1590</v>
      </c>
      <c r="E8651" s="7" t="n">
        <v>0</v>
      </c>
      <c r="F8651" s="7" t="n">
        <v>0</v>
      </c>
    </row>
    <row r="8652" spans="1:8">
      <c r="A8652" t="s">
        <v>4</v>
      </c>
      <c r="B8652" s="4" t="s">
        <v>5</v>
      </c>
      <c r="C8652" s="4" t="s">
        <v>10</v>
      </c>
      <c r="D8652" s="4" t="s">
        <v>10</v>
      </c>
      <c r="E8652" s="4" t="s">
        <v>27</v>
      </c>
      <c r="F8652" s="4" t="s">
        <v>13</v>
      </c>
    </row>
    <row r="8653" spans="1:8">
      <c r="A8653" t="n">
        <v>79627</v>
      </c>
      <c r="B8653" s="89" t="n">
        <v>53</v>
      </c>
      <c r="C8653" s="7" t="n">
        <v>61488</v>
      </c>
      <c r="D8653" s="7" t="n">
        <v>1590</v>
      </c>
      <c r="E8653" s="7" t="n">
        <v>0</v>
      </c>
      <c r="F8653" s="7" t="n">
        <v>0</v>
      </c>
    </row>
    <row r="8654" spans="1:8">
      <c r="A8654" t="s">
        <v>4</v>
      </c>
      <c r="B8654" s="4" t="s">
        <v>5</v>
      </c>
      <c r="C8654" s="4" t="s">
        <v>10</v>
      </c>
      <c r="D8654" s="4" t="s">
        <v>10</v>
      </c>
      <c r="E8654" s="4" t="s">
        <v>27</v>
      </c>
      <c r="F8654" s="4" t="s">
        <v>13</v>
      </c>
    </row>
    <row r="8655" spans="1:8">
      <c r="A8655" t="n">
        <v>79637</v>
      </c>
      <c r="B8655" s="89" t="n">
        <v>53</v>
      </c>
      <c r="C8655" s="7" t="n">
        <v>8</v>
      </c>
      <c r="D8655" s="7" t="n">
        <v>1590</v>
      </c>
      <c r="E8655" s="7" t="n">
        <v>0</v>
      </c>
      <c r="F8655" s="7" t="n">
        <v>0</v>
      </c>
    </row>
    <row r="8656" spans="1:8">
      <c r="A8656" t="s">
        <v>4</v>
      </c>
      <c r="B8656" s="4" t="s">
        <v>5</v>
      </c>
      <c r="C8656" s="4" t="s">
        <v>10</v>
      </c>
      <c r="D8656" s="4" t="s">
        <v>10</v>
      </c>
      <c r="E8656" s="4" t="s">
        <v>27</v>
      </c>
      <c r="F8656" s="4" t="s">
        <v>13</v>
      </c>
    </row>
    <row r="8657" spans="1:7">
      <c r="A8657" t="n">
        <v>79647</v>
      </c>
      <c r="B8657" s="89" t="n">
        <v>53</v>
      </c>
      <c r="C8657" s="7" t="n">
        <v>1</v>
      </c>
      <c r="D8657" s="7" t="n">
        <v>1590</v>
      </c>
      <c r="E8657" s="7" t="n">
        <v>0</v>
      </c>
      <c r="F8657" s="7" t="n">
        <v>0</v>
      </c>
    </row>
    <row r="8658" spans="1:7">
      <c r="A8658" t="s">
        <v>4</v>
      </c>
      <c r="B8658" s="4" t="s">
        <v>5</v>
      </c>
      <c r="C8658" s="4" t="s">
        <v>10</v>
      </c>
      <c r="D8658" s="4" t="s">
        <v>10</v>
      </c>
      <c r="E8658" s="4" t="s">
        <v>27</v>
      </c>
      <c r="F8658" s="4" t="s">
        <v>13</v>
      </c>
    </row>
    <row r="8659" spans="1:7">
      <c r="A8659" t="n">
        <v>79657</v>
      </c>
      <c r="B8659" s="89" t="n">
        <v>53</v>
      </c>
      <c r="C8659" s="7" t="n">
        <v>7032</v>
      </c>
      <c r="D8659" s="7" t="n">
        <v>1590</v>
      </c>
      <c r="E8659" s="7" t="n">
        <v>0</v>
      </c>
      <c r="F8659" s="7" t="n">
        <v>0</v>
      </c>
    </row>
    <row r="8660" spans="1:7">
      <c r="A8660" t="s">
        <v>4</v>
      </c>
      <c r="B8660" s="4" t="s">
        <v>5</v>
      </c>
      <c r="C8660" s="4" t="s">
        <v>10</v>
      </c>
      <c r="D8660" s="4" t="s">
        <v>10</v>
      </c>
      <c r="E8660" s="4" t="s">
        <v>10</v>
      </c>
    </row>
    <row r="8661" spans="1:7">
      <c r="A8661" t="n">
        <v>79667</v>
      </c>
      <c r="B8661" s="66" t="n">
        <v>61</v>
      </c>
      <c r="C8661" s="7" t="n">
        <v>0</v>
      </c>
      <c r="D8661" s="7" t="n">
        <v>1590</v>
      </c>
      <c r="E8661" s="7" t="n">
        <v>1000</v>
      </c>
    </row>
    <row r="8662" spans="1:7">
      <c r="A8662" t="s">
        <v>4</v>
      </c>
      <c r="B8662" s="4" t="s">
        <v>5</v>
      </c>
      <c r="C8662" s="4" t="s">
        <v>10</v>
      </c>
      <c r="D8662" s="4" t="s">
        <v>10</v>
      </c>
      <c r="E8662" s="4" t="s">
        <v>10</v>
      </c>
    </row>
    <row r="8663" spans="1:7">
      <c r="A8663" t="n">
        <v>79674</v>
      </c>
      <c r="B8663" s="66" t="n">
        <v>61</v>
      </c>
      <c r="C8663" s="7" t="n">
        <v>61489</v>
      </c>
      <c r="D8663" s="7" t="n">
        <v>1590</v>
      </c>
      <c r="E8663" s="7" t="n">
        <v>1000</v>
      </c>
    </row>
    <row r="8664" spans="1:7">
      <c r="A8664" t="s">
        <v>4</v>
      </c>
      <c r="B8664" s="4" t="s">
        <v>5</v>
      </c>
      <c r="C8664" s="4" t="s">
        <v>10</v>
      </c>
      <c r="D8664" s="4" t="s">
        <v>10</v>
      </c>
      <c r="E8664" s="4" t="s">
        <v>10</v>
      </c>
    </row>
    <row r="8665" spans="1:7">
      <c r="A8665" t="n">
        <v>79681</v>
      </c>
      <c r="B8665" s="66" t="n">
        <v>61</v>
      </c>
      <c r="C8665" s="7" t="n">
        <v>61490</v>
      </c>
      <c r="D8665" s="7" t="n">
        <v>1590</v>
      </c>
      <c r="E8665" s="7" t="n">
        <v>1000</v>
      </c>
    </row>
    <row r="8666" spans="1:7">
      <c r="A8666" t="s">
        <v>4</v>
      </c>
      <c r="B8666" s="4" t="s">
        <v>5</v>
      </c>
      <c r="C8666" s="4" t="s">
        <v>10</v>
      </c>
      <c r="D8666" s="4" t="s">
        <v>10</v>
      </c>
      <c r="E8666" s="4" t="s">
        <v>10</v>
      </c>
    </row>
    <row r="8667" spans="1:7">
      <c r="A8667" t="n">
        <v>79688</v>
      </c>
      <c r="B8667" s="66" t="n">
        <v>61</v>
      </c>
      <c r="C8667" s="7" t="n">
        <v>61488</v>
      </c>
      <c r="D8667" s="7" t="n">
        <v>1590</v>
      </c>
      <c r="E8667" s="7" t="n">
        <v>1000</v>
      </c>
    </row>
    <row r="8668" spans="1:7">
      <c r="A8668" t="s">
        <v>4</v>
      </c>
      <c r="B8668" s="4" t="s">
        <v>5</v>
      </c>
      <c r="C8668" s="4" t="s">
        <v>10</v>
      </c>
      <c r="D8668" s="4" t="s">
        <v>10</v>
      </c>
      <c r="E8668" s="4" t="s">
        <v>10</v>
      </c>
    </row>
    <row r="8669" spans="1:7">
      <c r="A8669" t="n">
        <v>79695</v>
      </c>
      <c r="B8669" s="66" t="n">
        <v>61</v>
      </c>
      <c r="C8669" s="7" t="n">
        <v>8</v>
      </c>
      <c r="D8669" s="7" t="n">
        <v>1590</v>
      </c>
      <c r="E8669" s="7" t="n">
        <v>1000</v>
      </c>
    </row>
    <row r="8670" spans="1:7">
      <c r="A8670" t="s">
        <v>4</v>
      </c>
      <c r="B8670" s="4" t="s">
        <v>5</v>
      </c>
      <c r="C8670" s="4" t="s">
        <v>10</v>
      </c>
      <c r="D8670" s="4" t="s">
        <v>10</v>
      </c>
      <c r="E8670" s="4" t="s">
        <v>10</v>
      </c>
    </row>
    <row r="8671" spans="1:7">
      <c r="A8671" t="n">
        <v>79702</v>
      </c>
      <c r="B8671" s="66" t="n">
        <v>61</v>
      </c>
      <c r="C8671" s="7" t="n">
        <v>1</v>
      </c>
      <c r="D8671" s="7" t="n">
        <v>1590</v>
      </c>
      <c r="E8671" s="7" t="n">
        <v>1000</v>
      </c>
    </row>
    <row r="8672" spans="1:7">
      <c r="A8672" t="s">
        <v>4</v>
      </c>
      <c r="B8672" s="4" t="s">
        <v>5</v>
      </c>
      <c r="C8672" s="4" t="s">
        <v>10</v>
      </c>
      <c r="D8672" s="4" t="s">
        <v>10</v>
      </c>
      <c r="E8672" s="4" t="s">
        <v>10</v>
      </c>
    </row>
    <row r="8673" spans="1:6">
      <c r="A8673" t="n">
        <v>79709</v>
      </c>
      <c r="B8673" s="66" t="n">
        <v>61</v>
      </c>
      <c r="C8673" s="7" t="n">
        <v>9</v>
      </c>
      <c r="D8673" s="7" t="n">
        <v>1590</v>
      </c>
      <c r="E8673" s="7" t="n">
        <v>1000</v>
      </c>
    </row>
    <row r="8674" spans="1:6">
      <c r="A8674" t="s">
        <v>4</v>
      </c>
      <c r="B8674" s="4" t="s">
        <v>5</v>
      </c>
      <c r="C8674" s="4" t="s">
        <v>10</v>
      </c>
      <c r="D8674" s="4" t="s">
        <v>10</v>
      </c>
      <c r="E8674" s="4" t="s">
        <v>10</v>
      </c>
    </row>
    <row r="8675" spans="1:6">
      <c r="A8675" t="n">
        <v>79716</v>
      </c>
      <c r="B8675" s="66" t="n">
        <v>61</v>
      </c>
      <c r="C8675" s="7" t="n">
        <v>7032</v>
      </c>
      <c r="D8675" s="7" t="n">
        <v>1590</v>
      </c>
      <c r="E8675" s="7" t="n">
        <v>1000</v>
      </c>
    </row>
    <row r="8676" spans="1:6">
      <c r="A8676" t="s">
        <v>4</v>
      </c>
      <c r="B8676" s="4" t="s">
        <v>5</v>
      </c>
      <c r="C8676" s="4" t="s">
        <v>13</v>
      </c>
      <c r="D8676" s="4" t="s">
        <v>6</v>
      </c>
      <c r="E8676" s="4" t="s">
        <v>10</v>
      </c>
    </row>
    <row r="8677" spans="1:6">
      <c r="A8677" t="n">
        <v>79723</v>
      </c>
      <c r="B8677" s="25" t="n">
        <v>94</v>
      </c>
      <c r="C8677" s="7" t="n">
        <v>0</v>
      </c>
      <c r="D8677" s="7" t="s">
        <v>81</v>
      </c>
      <c r="E8677" s="7" t="n">
        <v>1</v>
      </c>
    </row>
    <row r="8678" spans="1:6">
      <c r="A8678" t="s">
        <v>4</v>
      </c>
      <c r="B8678" s="4" t="s">
        <v>5</v>
      </c>
      <c r="C8678" s="4" t="s">
        <v>13</v>
      </c>
      <c r="D8678" s="4" t="s">
        <v>6</v>
      </c>
      <c r="E8678" s="4" t="s">
        <v>10</v>
      </c>
    </row>
    <row r="8679" spans="1:6">
      <c r="A8679" t="n">
        <v>79734</v>
      </c>
      <c r="B8679" s="25" t="n">
        <v>94</v>
      </c>
      <c r="C8679" s="7" t="n">
        <v>0</v>
      </c>
      <c r="D8679" s="7" t="s">
        <v>81</v>
      </c>
      <c r="E8679" s="7" t="n">
        <v>2</v>
      </c>
    </row>
    <row r="8680" spans="1:6">
      <c r="A8680" t="s">
        <v>4</v>
      </c>
      <c r="B8680" s="4" t="s">
        <v>5</v>
      </c>
      <c r="C8680" s="4" t="s">
        <v>13</v>
      </c>
      <c r="D8680" s="4" t="s">
        <v>6</v>
      </c>
      <c r="E8680" s="4" t="s">
        <v>10</v>
      </c>
    </row>
    <row r="8681" spans="1:6">
      <c r="A8681" t="n">
        <v>79745</v>
      </c>
      <c r="B8681" s="25" t="n">
        <v>94</v>
      </c>
      <c r="C8681" s="7" t="n">
        <v>1</v>
      </c>
      <c r="D8681" s="7" t="s">
        <v>81</v>
      </c>
      <c r="E8681" s="7" t="n">
        <v>4</v>
      </c>
    </row>
    <row r="8682" spans="1:6">
      <c r="A8682" t="s">
        <v>4</v>
      </c>
      <c r="B8682" s="4" t="s">
        <v>5</v>
      </c>
      <c r="C8682" s="4" t="s">
        <v>13</v>
      </c>
      <c r="D8682" s="4" t="s">
        <v>10</v>
      </c>
      <c r="E8682" s="4" t="s">
        <v>27</v>
      </c>
    </row>
    <row r="8683" spans="1:6">
      <c r="A8683" t="n">
        <v>79756</v>
      </c>
      <c r="B8683" s="40" t="n">
        <v>58</v>
      </c>
      <c r="C8683" s="7" t="n">
        <v>100</v>
      </c>
      <c r="D8683" s="7" t="n">
        <v>1000</v>
      </c>
      <c r="E8683" s="7" t="n">
        <v>1</v>
      </c>
    </row>
    <row r="8684" spans="1:6">
      <c r="A8684" t="s">
        <v>4</v>
      </c>
      <c r="B8684" s="4" t="s">
        <v>5</v>
      </c>
      <c r="C8684" s="4" t="s">
        <v>13</v>
      </c>
      <c r="D8684" s="4" t="s">
        <v>10</v>
      </c>
    </row>
    <row r="8685" spans="1:6">
      <c r="A8685" t="n">
        <v>79764</v>
      </c>
      <c r="B8685" s="40" t="n">
        <v>58</v>
      </c>
      <c r="C8685" s="7" t="n">
        <v>255</v>
      </c>
      <c r="D8685" s="7" t="n">
        <v>0</v>
      </c>
    </row>
    <row r="8686" spans="1:6">
      <c r="A8686" t="s">
        <v>4</v>
      </c>
      <c r="B8686" s="4" t="s">
        <v>5</v>
      </c>
      <c r="C8686" s="4" t="s">
        <v>6</v>
      </c>
      <c r="D8686" s="4" t="s">
        <v>6</v>
      </c>
    </row>
    <row r="8687" spans="1:6">
      <c r="A8687" t="n">
        <v>79768</v>
      </c>
      <c r="B8687" s="52" t="n">
        <v>70</v>
      </c>
      <c r="C8687" s="7" t="s">
        <v>81</v>
      </c>
      <c r="D8687" s="7" t="s">
        <v>689</v>
      </c>
    </row>
    <row r="8688" spans="1:6">
      <c r="A8688" t="s">
        <v>4</v>
      </c>
      <c r="B8688" s="4" t="s">
        <v>5</v>
      </c>
      <c r="C8688" s="4" t="s">
        <v>13</v>
      </c>
      <c r="D8688" s="4" t="s">
        <v>10</v>
      </c>
      <c r="E8688" s="4" t="s">
        <v>27</v>
      </c>
      <c r="F8688" s="4" t="s">
        <v>10</v>
      </c>
      <c r="G8688" s="4" t="s">
        <v>9</v>
      </c>
      <c r="H8688" s="4" t="s">
        <v>9</v>
      </c>
      <c r="I8688" s="4" t="s">
        <v>10</v>
      </c>
      <c r="J8688" s="4" t="s">
        <v>10</v>
      </c>
      <c r="K8688" s="4" t="s">
        <v>9</v>
      </c>
      <c r="L8688" s="4" t="s">
        <v>9</v>
      </c>
      <c r="M8688" s="4" t="s">
        <v>9</v>
      </c>
      <c r="N8688" s="4" t="s">
        <v>9</v>
      </c>
      <c r="O8688" s="4" t="s">
        <v>6</v>
      </c>
    </row>
    <row r="8689" spans="1:15">
      <c r="A8689" t="n">
        <v>79781</v>
      </c>
      <c r="B8689" s="17" t="n">
        <v>50</v>
      </c>
      <c r="C8689" s="7" t="n">
        <v>0</v>
      </c>
      <c r="D8689" s="7" t="n">
        <v>5038</v>
      </c>
      <c r="E8689" s="7" t="n">
        <v>1</v>
      </c>
      <c r="F8689" s="7" t="n">
        <v>0</v>
      </c>
      <c r="G8689" s="7" t="n">
        <v>0</v>
      </c>
      <c r="H8689" s="7" t="n">
        <v>0</v>
      </c>
      <c r="I8689" s="7" t="n">
        <v>0</v>
      </c>
      <c r="J8689" s="7" t="n">
        <v>65533</v>
      </c>
      <c r="K8689" s="7" t="n">
        <v>0</v>
      </c>
      <c r="L8689" s="7" t="n">
        <v>0</v>
      </c>
      <c r="M8689" s="7" t="n">
        <v>0</v>
      </c>
      <c r="N8689" s="7" t="n">
        <v>0</v>
      </c>
      <c r="O8689" s="7" t="s">
        <v>21</v>
      </c>
    </row>
    <row r="8690" spans="1:15">
      <c r="A8690" t="s">
        <v>4</v>
      </c>
      <c r="B8690" s="4" t="s">
        <v>5</v>
      </c>
      <c r="C8690" s="4" t="s">
        <v>10</v>
      </c>
    </row>
    <row r="8691" spans="1:15">
      <c r="A8691" t="n">
        <v>79820</v>
      </c>
      <c r="B8691" s="43" t="n">
        <v>16</v>
      </c>
      <c r="C8691" s="7" t="n">
        <v>1000</v>
      </c>
    </row>
    <row r="8692" spans="1:15">
      <c r="A8692" t="s">
        <v>4</v>
      </c>
      <c r="B8692" s="4" t="s">
        <v>5</v>
      </c>
      <c r="C8692" s="4" t="s">
        <v>13</v>
      </c>
      <c r="D8692" s="4" t="s">
        <v>10</v>
      </c>
      <c r="E8692" s="4" t="s">
        <v>27</v>
      </c>
      <c r="F8692" s="4" t="s">
        <v>10</v>
      </c>
      <c r="G8692" s="4" t="s">
        <v>9</v>
      </c>
      <c r="H8692" s="4" t="s">
        <v>9</v>
      </c>
      <c r="I8692" s="4" t="s">
        <v>10</v>
      </c>
      <c r="J8692" s="4" t="s">
        <v>10</v>
      </c>
      <c r="K8692" s="4" t="s">
        <v>9</v>
      </c>
      <c r="L8692" s="4" t="s">
        <v>9</v>
      </c>
      <c r="M8692" s="4" t="s">
        <v>9</v>
      </c>
      <c r="N8692" s="4" t="s">
        <v>9</v>
      </c>
      <c r="O8692" s="4" t="s">
        <v>6</v>
      </c>
    </row>
    <row r="8693" spans="1:15">
      <c r="A8693" t="n">
        <v>79823</v>
      </c>
      <c r="B8693" s="17" t="n">
        <v>50</v>
      </c>
      <c r="C8693" s="7" t="n">
        <v>0</v>
      </c>
      <c r="D8693" s="7" t="n">
        <v>13045</v>
      </c>
      <c r="E8693" s="7" t="n">
        <v>1</v>
      </c>
      <c r="F8693" s="7" t="n">
        <v>0</v>
      </c>
      <c r="G8693" s="7" t="n">
        <v>0</v>
      </c>
      <c r="H8693" s="7" t="n">
        <v>-1069547520</v>
      </c>
      <c r="I8693" s="7" t="n">
        <v>0</v>
      </c>
      <c r="J8693" s="7" t="n">
        <v>65533</v>
      </c>
      <c r="K8693" s="7" t="n">
        <v>0</v>
      </c>
      <c r="L8693" s="7" t="n">
        <v>0</v>
      </c>
      <c r="M8693" s="7" t="n">
        <v>0</v>
      </c>
      <c r="N8693" s="7" t="n">
        <v>0</v>
      </c>
      <c r="O8693" s="7" t="s">
        <v>21</v>
      </c>
    </row>
    <row r="8694" spans="1:15">
      <c r="A8694" t="s">
        <v>4</v>
      </c>
      <c r="B8694" s="4" t="s">
        <v>5</v>
      </c>
      <c r="C8694" s="4" t="s">
        <v>10</v>
      </c>
    </row>
    <row r="8695" spans="1:15">
      <c r="A8695" t="n">
        <v>79862</v>
      </c>
      <c r="B8695" s="43" t="n">
        <v>16</v>
      </c>
      <c r="C8695" s="7" t="n">
        <v>1500</v>
      </c>
    </row>
    <row r="8696" spans="1:15">
      <c r="A8696" t="s">
        <v>4</v>
      </c>
      <c r="B8696" s="4" t="s">
        <v>5</v>
      </c>
      <c r="C8696" s="4" t="s">
        <v>13</v>
      </c>
      <c r="D8696" s="4" t="s">
        <v>10</v>
      </c>
      <c r="E8696" s="4" t="s">
        <v>6</v>
      </c>
    </row>
    <row r="8697" spans="1:15">
      <c r="A8697" t="n">
        <v>79865</v>
      </c>
      <c r="B8697" s="42" t="n">
        <v>51</v>
      </c>
      <c r="C8697" s="7" t="n">
        <v>4</v>
      </c>
      <c r="D8697" s="7" t="n">
        <v>9</v>
      </c>
      <c r="E8697" s="7" t="s">
        <v>354</v>
      </c>
    </row>
    <row r="8698" spans="1:15">
      <c r="A8698" t="s">
        <v>4</v>
      </c>
      <c r="B8698" s="4" t="s">
        <v>5</v>
      </c>
      <c r="C8698" s="4" t="s">
        <v>10</v>
      </c>
    </row>
    <row r="8699" spans="1:15">
      <c r="A8699" t="n">
        <v>79878</v>
      </c>
      <c r="B8699" s="43" t="n">
        <v>16</v>
      </c>
      <c r="C8699" s="7" t="n">
        <v>0</v>
      </c>
    </row>
    <row r="8700" spans="1:15">
      <c r="A8700" t="s">
        <v>4</v>
      </c>
      <c r="B8700" s="4" t="s">
        <v>5</v>
      </c>
      <c r="C8700" s="4" t="s">
        <v>10</v>
      </c>
      <c r="D8700" s="4" t="s">
        <v>104</v>
      </c>
      <c r="E8700" s="4" t="s">
        <v>13</v>
      </c>
      <c r="F8700" s="4" t="s">
        <v>13</v>
      </c>
    </row>
    <row r="8701" spans="1:15">
      <c r="A8701" t="n">
        <v>79881</v>
      </c>
      <c r="B8701" s="44" t="n">
        <v>26</v>
      </c>
      <c r="C8701" s="7" t="n">
        <v>9</v>
      </c>
      <c r="D8701" s="7" t="s">
        <v>690</v>
      </c>
      <c r="E8701" s="7" t="n">
        <v>2</v>
      </c>
      <c r="F8701" s="7" t="n">
        <v>0</v>
      </c>
    </row>
    <row r="8702" spans="1:15">
      <c r="A8702" t="s">
        <v>4</v>
      </c>
      <c r="B8702" s="4" t="s">
        <v>5</v>
      </c>
    </row>
    <row r="8703" spans="1:15">
      <c r="A8703" t="n">
        <v>79911</v>
      </c>
      <c r="B8703" s="38" t="n">
        <v>28</v>
      </c>
    </row>
    <row r="8704" spans="1:15">
      <c r="A8704" t="s">
        <v>4</v>
      </c>
      <c r="B8704" s="4" t="s">
        <v>5</v>
      </c>
      <c r="C8704" s="4" t="s">
        <v>13</v>
      </c>
      <c r="D8704" s="4" t="s">
        <v>10</v>
      </c>
      <c r="E8704" s="4" t="s">
        <v>27</v>
      </c>
    </row>
    <row r="8705" spans="1:15">
      <c r="A8705" t="n">
        <v>79912</v>
      </c>
      <c r="B8705" s="40" t="n">
        <v>58</v>
      </c>
      <c r="C8705" s="7" t="n">
        <v>101</v>
      </c>
      <c r="D8705" s="7" t="n">
        <v>500</v>
      </c>
      <c r="E8705" s="7" t="n">
        <v>1</v>
      </c>
    </row>
    <row r="8706" spans="1:15">
      <c r="A8706" t="s">
        <v>4</v>
      </c>
      <c r="B8706" s="4" t="s">
        <v>5</v>
      </c>
      <c r="C8706" s="4" t="s">
        <v>13</v>
      </c>
      <c r="D8706" s="4" t="s">
        <v>10</v>
      </c>
    </row>
    <row r="8707" spans="1:15">
      <c r="A8707" t="n">
        <v>79920</v>
      </c>
      <c r="B8707" s="40" t="n">
        <v>58</v>
      </c>
      <c r="C8707" s="7" t="n">
        <v>254</v>
      </c>
      <c r="D8707" s="7" t="n">
        <v>0</v>
      </c>
    </row>
    <row r="8708" spans="1:15">
      <c r="A8708" t="s">
        <v>4</v>
      </c>
      <c r="B8708" s="4" t="s">
        <v>5</v>
      </c>
      <c r="C8708" s="4" t="s">
        <v>13</v>
      </c>
      <c r="D8708" s="4" t="s">
        <v>13</v>
      </c>
      <c r="E8708" s="4" t="s">
        <v>27</v>
      </c>
      <c r="F8708" s="4" t="s">
        <v>27</v>
      </c>
      <c r="G8708" s="4" t="s">
        <v>27</v>
      </c>
      <c r="H8708" s="4" t="s">
        <v>10</v>
      </c>
    </row>
    <row r="8709" spans="1:15">
      <c r="A8709" t="n">
        <v>79924</v>
      </c>
      <c r="B8709" s="34" t="n">
        <v>45</v>
      </c>
      <c r="C8709" s="7" t="n">
        <v>2</v>
      </c>
      <c r="D8709" s="7" t="n">
        <v>3</v>
      </c>
      <c r="E8709" s="7" t="n">
        <v>340.019989013672</v>
      </c>
      <c r="F8709" s="7" t="n">
        <v>7.26000022888184</v>
      </c>
      <c r="G8709" s="7" t="n">
        <v>343.179992675781</v>
      </c>
      <c r="H8709" s="7" t="n">
        <v>0</v>
      </c>
    </row>
    <row r="8710" spans="1:15">
      <c r="A8710" t="s">
        <v>4</v>
      </c>
      <c r="B8710" s="4" t="s">
        <v>5</v>
      </c>
      <c r="C8710" s="4" t="s">
        <v>13</v>
      </c>
      <c r="D8710" s="4" t="s">
        <v>13</v>
      </c>
      <c r="E8710" s="4" t="s">
        <v>27</v>
      </c>
      <c r="F8710" s="4" t="s">
        <v>27</v>
      </c>
      <c r="G8710" s="4" t="s">
        <v>27</v>
      </c>
      <c r="H8710" s="4" t="s">
        <v>10</v>
      </c>
      <c r="I8710" s="4" t="s">
        <v>13</v>
      </c>
    </row>
    <row r="8711" spans="1:15">
      <c r="A8711" t="n">
        <v>79941</v>
      </c>
      <c r="B8711" s="34" t="n">
        <v>45</v>
      </c>
      <c r="C8711" s="7" t="n">
        <v>4</v>
      </c>
      <c r="D8711" s="7" t="n">
        <v>3</v>
      </c>
      <c r="E8711" s="7" t="n">
        <v>340.779998779297</v>
      </c>
      <c r="F8711" s="7" t="n">
        <v>266.489990234375</v>
      </c>
      <c r="G8711" s="7" t="n">
        <v>0</v>
      </c>
      <c r="H8711" s="7" t="n">
        <v>0</v>
      </c>
      <c r="I8711" s="7" t="n">
        <v>0</v>
      </c>
    </row>
    <row r="8712" spans="1:15">
      <c r="A8712" t="s">
        <v>4</v>
      </c>
      <c r="B8712" s="4" t="s">
        <v>5</v>
      </c>
      <c r="C8712" s="4" t="s">
        <v>13</v>
      </c>
      <c r="D8712" s="4" t="s">
        <v>13</v>
      </c>
      <c r="E8712" s="4" t="s">
        <v>27</v>
      </c>
      <c r="F8712" s="4" t="s">
        <v>10</v>
      </c>
    </row>
    <row r="8713" spans="1:15">
      <c r="A8713" t="n">
        <v>79959</v>
      </c>
      <c r="B8713" s="34" t="n">
        <v>45</v>
      </c>
      <c r="C8713" s="7" t="n">
        <v>5</v>
      </c>
      <c r="D8713" s="7" t="n">
        <v>3</v>
      </c>
      <c r="E8713" s="7" t="n">
        <v>6.90000009536743</v>
      </c>
      <c r="F8713" s="7" t="n">
        <v>0</v>
      </c>
    </row>
    <row r="8714" spans="1:15">
      <c r="A8714" t="s">
        <v>4</v>
      </c>
      <c r="B8714" s="4" t="s">
        <v>5</v>
      </c>
      <c r="C8714" s="4" t="s">
        <v>13</v>
      </c>
      <c r="D8714" s="4" t="s">
        <v>13</v>
      </c>
      <c r="E8714" s="4" t="s">
        <v>27</v>
      </c>
      <c r="F8714" s="4" t="s">
        <v>10</v>
      </c>
    </row>
    <row r="8715" spans="1:15">
      <c r="A8715" t="n">
        <v>79968</v>
      </c>
      <c r="B8715" s="34" t="n">
        <v>45</v>
      </c>
      <c r="C8715" s="7" t="n">
        <v>11</v>
      </c>
      <c r="D8715" s="7" t="n">
        <v>3</v>
      </c>
      <c r="E8715" s="7" t="n">
        <v>30.3999996185303</v>
      </c>
      <c r="F8715" s="7" t="n">
        <v>0</v>
      </c>
    </row>
    <row r="8716" spans="1:15">
      <c r="A8716" t="s">
        <v>4</v>
      </c>
      <c r="B8716" s="4" t="s">
        <v>5</v>
      </c>
      <c r="C8716" s="4" t="s">
        <v>13</v>
      </c>
    </row>
    <row r="8717" spans="1:15">
      <c r="A8717" t="n">
        <v>79977</v>
      </c>
      <c r="B8717" s="70" t="n">
        <v>116</v>
      </c>
      <c r="C8717" s="7" t="n">
        <v>0</v>
      </c>
    </row>
    <row r="8718" spans="1:15">
      <c r="A8718" t="s">
        <v>4</v>
      </c>
      <c r="B8718" s="4" t="s">
        <v>5</v>
      </c>
      <c r="C8718" s="4" t="s">
        <v>13</v>
      </c>
      <c r="D8718" s="4" t="s">
        <v>10</v>
      </c>
    </row>
    <row r="8719" spans="1:15">
      <c r="A8719" t="n">
        <v>79979</v>
      </c>
      <c r="B8719" s="70" t="n">
        <v>116</v>
      </c>
      <c r="C8719" s="7" t="n">
        <v>2</v>
      </c>
      <c r="D8719" s="7" t="n">
        <v>1</v>
      </c>
    </row>
    <row r="8720" spans="1:15">
      <c r="A8720" t="s">
        <v>4</v>
      </c>
      <c r="B8720" s="4" t="s">
        <v>5</v>
      </c>
      <c r="C8720" s="4" t="s">
        <v>13</v>
      </c>
      <c r="D8720" s="4" t="s">
        <v>9</v>
      </c>
    </row>
    <row r="8721" spans="1:9">
      <c r="A8721" t="n">
        <v>79983</v>
      </c>
      <c r="B8721" s="70" t="n">
        <v>116</v>
      </c>
      <c r="C8721" s="7" t="n">
        <v>5</v>
      </c>
      <c r="D8721" s="7" t="n">
        <v>1106247680</v>
      </c>
    </row>
    <row r="8722" spans="1:9">
      <c r="A8722" t="s">
        <v>4</v>
      </c>
      <c r="B8722" s="4" t="s">
        <v>5</v>
      </c>
      <c r="C8722" s="4" t="s">
        <v>13</v>
      </c>
      <c r="D8722" s="4" t="s">
        <v>10</v>
      </c>
    </row>
    <row r="8723" spans="1:9">
      <c r="A8723" t="n">
        <v>79989</v>
      </c>
      <c r="B8723" s="70" t="n">
        <v>116</v>
      </c>
      <c r="C8723" s="7" t="n">
        <v>6</v>
      </c>
      <c r="D8723" s="7" t="n">
        <v>1</v>
      </c>
    </row>
    <row r="8724" spans="1:9">
      <c r="A8724" t="s">
        <v>4</v>
      </c>
      <c r="B8724" s="4" t="s">
        <v>5</v>
      </c>
      <c r="C8724" s="4" t="s">
        <v>13</v>
      </c>
      <c r="D8724" s="4" t="s">
        <v>10</v>
      </c>
      <c r="E8724" s="4" t="s">
        <v>6</v>
      </c>
      <c r="F8724" s="4" t="s">
        <v>6</v>
      </c>
      <c r="G8724" s="4" t="s">
        <v>13</v>
      </c>
    </row>
    <row r="8725" spans="1:9">
      <c r="A8725" t="n">
        <v>79993</v>
      </c>
      <c r="B8725" s="27" t="n">
        <v>32</v>
      </c>
      <c r="C8725" s="7" t="n">
        <v>0</v>
      </c>
      <c r="D8725" s="7" t="n">
        <v>65533</v>
      </c>
      <c r="E8725" s="7" t="s">
        <v>82</v>
      </c>
      <c r="F8725" s="7" t="s">
        <v>83</v>
      </c>
      <c r="G8725" s="7" t="n">
        <v>1</v>
      </c>
    </row>
    <row r="8726" spans="1:9">
      <c r="A8726" t="s">
        <v>4</v>
      </c>
      <c r="B8726" s="4" t="s">
        <v>5</v>
      </c>
      <c r="C8726" s="4" t="s">
        <v>13</v>
      </c>
      <c r="D8726" s="4" t="s">
        <v>6</v>
      </c>
      <c r="E8726" s="4" t="s">
        <v>10</v>
      </c>
    </row>
    <row r="8727" spans="1:9">
      <c r="A8727" t="n">
        <v>80015</v>
      </c>
      <c r="B8727" s="25" t="n">
        <v>94</v>
      </c>
      <c r="C8727" s="7" t="n">
        <v>1</v>
      </c>
      <c r="D8727" s="7" t="s">
        <v>81</v>
      </c>
      <c r="E8727" s="7" t="n">
        <v>1</v>
      </c>
    </row>
    <row r="8728" spans="1:9">
      <c r="A8728" t="s">
        <v>4</v>
      </c>
      <c r="B8728" s="4" t="s">
        <v>5</v>
      </c>
      <c r="C8728" s="4" t="s">
        <v>13</v>
      </c>
      <c r="D8728" s="4" t="s">
        <v>6</v>
      </c>
      <c r="E8728" s="4" t="s">
        <v>10</v>
      </c>
    </row>
    <row r="8729" spans="1:9">
      <c r="A8729" t="n">
        <v>80026</v>
      </c>
      <c r="B8729" s="25" t="n">
        <v>94</v>
      </c>
      <c r="C8729" s="7" t="n">
        <v>1</v>
      </c>
      <c r="D8729" s="7" t="s">
        <v>81</v>
      </c>
      <c r="E8729" s="7" t="n">
        <v>2</v>
      </c>
    </row>
    <row r="8730" spans="1:9">
      <c r="A8730" t="s">
        <v>4</v>
      </c>
      <c r="B8730" s="4" t="s">
        <v>5</v>
      </c>
      <c r="C8730" s="4" t="s">
        <v>13</v>
      </c>
      <c r="D8730" s="4" t="s">
        <v>6</v>
      </c>
      <c r="E8730" s="4" t="s">
        <v>10</v>
      </c>
    </row>
    <row r="8731" spans="1:9">
      <c r="A8731" t="n">
        <v>80037</v>
      </c>
      <c r="B8731" s="25" t="n">
        <v>94</v>
      </c>
      <c r="C8731" s="7" t="n">
        <v>0</v>
      </c>
      <c r="D8731" s="7" t="s">
        <v>81</v>
      </c>
      <c r="E8731" s="7" t="n">
        <v>4</v>
      </c>
    </row>
    <row r="8732" spans="1:9">
      <c r="A8732" t="s">
        <v>4</v>
      </c>
      <c r="B8732" s="4" t="s">
        <v>5</v>
      </c>
      <c r="C8732" s="4" t="s">
        <v>13</v>
      </c>
      <c r="D8732" s="4" t="s">
        <v>10</v>
      </c>
    </row>
    <row r="8733" spans="1:9">
      <c r="A8733" t="n">
        <v>80048</v>
      </c>
      <c r="B8733" s="40" t="n">
        <v>58</v>
      </c>
      <c r="C8733" s="7" t="n">
        <v>255</v>
      </c>
      <c r="D8733" s="7" t="n">
        <v>0</v>
      </c>
    </row>
    <row r="8734" spans="1:9">
      <c r="A8734" t="s">
        <v>4</v>
      </c>
      <c r="B8734" s="4" t="s">
        <v>5</v>
      </c>
      <c r="C8734" s="4" t="s">
        <v>13</v>
      </c>
      <c r="D8734" s="4" t="s">
        <v>10</v>
      </c>
      <c r="E8734" s="4" t="s">
        <v>6</v>
      </c>
    </row>
    <row r="8735" spans="1:9">
      <c r="A8735" t="n">
        <v>80052</v>
      </c>
      <c r="B8735" s="42" t="n">
        <v>51</v>
      </c>
      <c r="C8735" s="7" t="n">
        <v>4</v>
      </c>
      <c r="D8735" s="7" t="n">
        <v>0</v>
      </c>
      <c r="E8735" s="7" t="s">
        <v>121</v>
      </c>
    </row>
    <row r="8736" spans="1:9">
      <c r="A8736" t="s">
        <v>4</v>
      </c>
      <c r="B8736" s="4" t="s">
        <v>5</v>
      </c>
      <c r="C8736" s="4" t="s">
        <v>10</v>
      </c>
    </row>
    <row r="8737" spans="1:7">
      <c r="A8737" t="n">
        <v>80065</v>
      </c>
      <c r="B8737" s="43" t="n">
        <v>16</v>
      </c>
      <c r="C8737" s="7" t="n">
        <v>0</v>
      </c>
    </row>
    <row r="8738" spans="1:7">
      <c r="A8738" t="s">
        <v>4</v>
      </c>
      <c r="B8738" s="4" t="s">
        <v>5</v>
      </c>
      <c r="C8738" s="4" t="s">
        <v>10</v>
      </c>
      <c r="D8738" s="4" t="s">
        <v>104</v>
      </c>
      <c r="E8738" s="4" t="s">
        <v>13</v>
      </c>
      <c r="F8738" s="4" t="s">
        <v>13</v>
      </c>
    </row>
    <row r="8739" spans="1:7">
      <c r="A8739" t="n">
        <v>80068</v>
      </c>
      <c r="B8739" s="44" t="n">
        <v>26</v>
      </c>
      <c r="C8739" s="7" t="n">
        <v>0</v>
      </c>
      <c r="D8739" s="7" t="s">
        <v>691</v>
      </c>
      <c r="E8739" s="7" t="n">
        <v>2</v>
      </c>
      <c r="F8739" s="7" t="n">
        <v>0</v>
      </c>
    </row>
    <row r="8740" spans="1:7">
      <c r="A8740" t="s">
        <v>4</v>
      </c>
      <c r="B8740" s="4" t="s">
        <v>5</v>
      </c>
    </row>
    <row r="8741" spans="1:7">
      <c r="A8741" t="n">
        <v>80101</v>
      </c>
      <c r="B8741" s="38" t="n">
        <v>28</v>
      </c>
    </row>
    <row r="8742" spans="1:7">
      <c r="A8742" t="s">
        <v>4</v>
      </c>
      <c r="B8742" s="4" t="s">
        <v>5</v>
      </c>
      <c r="C8742" s="4" t="s">
        <v>13</v>
      </c>
      <c r="D8742" s="4" t="s">
        <v>10</v>
      </c>
      <c r="E8742" s="4" t="s">
        <v>6</v>
      </c>
    </row>
    <row r="8743" spans="1:7">
      <c r="A8743" t="n">
        <v>80102</v>
      </c>
      <c r="B8743" s="42" t="n">
        <v>51</v>
      </c>
      <c r="C8743" s="7" t="n">
        <v>4</v>
      </c>
      <c r="D8743" s="7" t="n">
        <v>9</v>
      </c>
      <c r="E8743" s="7" t="s">
        <v>692</v>
      </c>
    </row>
    <row r="8744" spans="1:7">
      <c r="A8744" t="s">
        <v>4</v>
      </c>
      <c r="B8744" s="4" t="s">
        <v>5</v>
      </c>
      <c r="C8744" s="4" t="s">
        <v>10</v>
      </c>
    </row>
    <row r="8745" spans="1:7">
      <c r="A8745" t="n">
        <v>80116</v>
      </c>
      <c r="B8745" s="43" t="n">
        <v>16</v>
      </c>
      <c r="C8745" s="7" t="n">
        <v>0</v>
      </c>
    </row>
    <row r="8746" spans="1:7">
      <c r="A8746" t="s">
        <v>4</v>
      </c>
      <c r="B8746" s="4" t="s">
        <v>5</v>
      </c>
      <c r="C8746" s="4" t="s">
        <v>10</v>
      </c>
      <c r="D8746" s="4" t="s">
        <v>104</v>
      </c>
      <c r="E8746" s="4" t="s">
        <v>13</v>
      </c>
      <c r="F8746" s="4" t="s">
        <v>13</v>
      </c>
    </row>
    <row r="8747" spans="1:7">
      <c r="A8747" t="n">
        <v>80119</v>
      </c>
      <c r="B8747" s="44" t="n">
        <v>26</v>
      </c>
      <c r="C8747" s="7" t="n">
        <v>9</v>
      </c>
      <c r="D8747" s="7" t="s">
        <v>693</v>
      </c>
      <c r="E8747" s="7" t="n">
        <v>2</v>
      </c>
      <c r="F8747" s="7" t="n">
        <v>0</v>
      </c>
    </row>
    <row r="8748" spans="1:7">
      <c r="A8748" t="s">
        <v>4</v>
      </c>
      <c r="B8748" s="4" t="s">
        <v>5</v>
      </c>
    </row>
    <row r="8749" spans="1:7">
      <c r="A8749" t="n">
        <v>80141</v>
      </c>
      <c r="B8749" s="38" t="n">
        <v>28</v>
      </c>
    </row>
    <row r="8750" spans="1:7">
      <c r="A8750" t="s">
        <v>4</v>
      </c>
      <c r="B8750" s="4" t="s">
        <v>5</v>
      </c>
      <c r="C8750" s="4" t="s">
        <v>13</v>
      </c>
      <c r="D8750" s="4" t="s">
        <v>10</v>
      </c>
      <c r="E8750" s="4" t="s">
        <v>6</v>
      </c>
    </row>
    <row r="8751" spans="1:7">
      <c r="A8751" t="n">
        <v>80142</v>
      </c>
      <c r="B8751" s="42" t="n">
        <v>51</v>
      </c>
      <c r="C8751" s="7" t="n">
        <v>4</v>
      </c>
      <c r="D8751" s="7" t="n">
        <v>7032</v>
      </c>
      <c r="E8751" s="7" t="s">
        <v>106</v>
      </c>
    </row>
    <row r="8752" spans="1:7">
      <c r="A8752" t="s">
        <v>4</v>
      </c>
      <c r="B8752" s="4" t="s">
        <v>5</v>
      </c>
      <c r="C8752" s="4" t="s">
        <v>10</v>
      </c>
    </row>
    <row r="8753" spans="1:6">
      <c r="A8753" t="n">
        <v>80155</v>
      </c>
      <c r="B8753" s="43" t="n">
        <v>16</v>
      </c>
      <c r="C8753" s="7" t="n">
        <v>0</v>
      </c>
    </row>
    <row r="8754" spans="1:6">
      <c r="A8754" t="s">
        <v>4</v>
      </c>
      <c r="B8754" s="4" t="s">
        <v>5</v>
      </c>
      <c r="C8754" s="4" t="s">
        <v>10</v>
      </c>
      <c r="D8754" s="4" t="s">
        <v>104</v>
      </c>
      <c r="E8754" s="4" t="s">
        <v>13</v>
      </c>
      <c r="F8754" s="4" t="s">
        <v>13</v>
      </c>
    </row>
    <row r="8755" spans="1:6">
      <c r="A8755" t="n">
        <v>80158</v>
      </c>
      <c r="B8755" s="44" t="n">
        <v>26</v>
      </c>
      <c r="C8755" s="7" t="n">
        <v>7032</v>
      </c>
      <c r="D8755" s="7" t="s">
        <v>694</v>
      </c>
      <c r="E8755" s="7" t="n">
        <v>2</v>
      </c>
      <c r="F8755" s="7" t="n">
        <v>0</v>
      </c>
    </row>
    <row r="8756" spans="1:6">
      <c r="A8756" t="s">
        <v>4</v>
      </c>
      <c r="B8756" s="4" t="s">
        <v>5</v>
      </c>
    </row>
    <row r="8757" spans="1:6">
      <c r="A8757" t="n">
        <v>80219</v>
      </c>
      <c r="B8757" s="38" t="n">
        <v>28</v>
      </c>
    </row>
    <row r="8758" spans="1:6">
      <c r="A8758" t="s">
        <v>4</v>
      </c>
      <c r="B8758" s="4" t="s">
        <v>5</v>
      </c>
      <c r="C8758" s="4" t="s">
        <v>13</v>
      </c>
      <c r="D8758" s="26" t="s">
        <v>67</v>
      </c>
      <c r="E8758" s="4" t="s">
        <v>5</v>
      </c>
      <c r="F8758" s="4" t="s">
        <v>13</v>
      </c>
      <c r="G8758" s="4" t="s">
        <v>10</v>
      </c>
      <c r="H8758" s="26" t="s">
        <v>68</v>
      </c>
      <c r="I8758" s="4" t="s">
        <v>13</v>
      </c>
      <c r="J8758" s="4" t="s">
        <v>26</v>
      </c>
    </row>
    <row r="8759" spans="1:6">
      <c r="A8759" t="n">
        <v>80220</v>
      </c>
      <c r="B8759" s="13" t="n">
        <v>5</v>
      </c>
      <c r="C8759" s="7" t="n">
        <v>28</v>
      </c>
      <c r="D8759" s="26" t="s">
        <v>3</v>
      </c>
      <c r="E8759" s="32" t="n">
        <v>64</v>
      </c>
      <c r="F8759" s="7" t="n">
        <v>5</v>
      </c>
      <c r="G8759" s="7" t="n">
        <v>15</v>
      </c>
      <c r="H8759" s="26" t="s">
        <v>3</v>
      </c>
      <c r="I8759" s="7" t="n">
        <v>1</v>
      </c>
      <c r="J8759" s="14" t="n">
        <f t="normal" ca="1">A8771</f>
        <v>0</v>
      </c>
    </row>
    <row r="8760" spans="1:6">
      <c r="A8760" t="s">
        <v>4</v>
      </c>
      <c r="B8760" s="4" t="s">
        <v>5</v>
      </c>
      <c r="C8760" s="4" t="s">
        <v>13</v>
      </c>
      <c r="D8760" s="4" t="s">
        <v>10</v>
      </c>
      <c r="E8760" s="4" t="s">
        <v>6</v>
      </c>
    </row>
    <row r="8761" spans="1:6">
      <c r="A8761" t="n">
        <v>80231</v>
      </c>
      <c r="B8761" s="42" t="n">
        <v>51</v>
      </c>
      <c r="C8761" s="7" t="n">
        <v>4</v>
      </c>
      <c r="D8761" s="7" t="n">
        <v>15</v>
      </c>
      <c r="E8761" s="7" t="s">
        <v>121</v>
      </c>
    </row>
    <row r="8762" spans="1:6">
      <c r="A8762" t="s">
        <v>4</v>
      </c>
      <c r="B8762" s="4" t="s">
        <v>5</v>
      </c>
      <c r="C8762" s="4" t="s">
        <v>10</v>
      </c>
    </row>
    <row r="8763" spans="1:6">
      <c r="A8763" t="n">
        <v>80244</v>
      </c>
      <c r="B8763" s="43" t="n">
        <v>16</v>
      </c>
      <c r="C8763" s="7" t="n">
        <v>0</v>
      </c>
    </row>
    <row r="8764" spans="1:6">
      <c r="A8764" t="s">
        <v>4</v>
      </c>
      <c r="B8764" s="4" t="s">
        <v>5</v>
      </c>
      <c r="C8764" s="4" t="s">
        <v>10</v>
      </c>
      <c r="D8764" s="4" t="s">
        <v>104</v>
      </c>
      <c r="E8764" s="4" t="s">
        <v>13</v>
      </c>
      <c r="F8764" s="4" t="s">
        <v>13</v>
      </c>
    </row>
    <row r="8765" spans="1:6">
      <c r="A8765" t="n">
        <v>80247</v>
      </c>
      <c r="B8765" s="44" t="n">
        <v>26</v>
      </c>
      <c r="C8765" s="7" t="n">
        <v>15</v>
      </c>
      <c r="D8765" s="7" t="s">
        <v>695</v>
      </c>
      <c r="E8765" s="7" t="n">
        <v>2</v>
      </c>
      <c r="F8765" s="7" t="n">
        <v>0</v>
      </c>
    </row>
    <row r="8766" spans="1:6">
      <c r="A8766" t="s">
        <v>4</v>
      </c>
      <c r="B8766" s="4" t="s">
        <v>5</v>
      </c>
    </row>
    <row r="8767" spans="1:6">
      <c r="A8767" t="n">
        <v>80345</v>
      </c>
      <c r="B8767" s="38" t="n">
        <v>28</v>
      </c>
    </row>
    <row r="8768" spans="1:6">
      <c r="A8768" t="s">
        <v>4</v>
      </c>
      <c r="B8768" s="4" t="s">
        <v>5</v>
      </c>
      <c r="C8768" s="4" t="s">
        <v>26</v>
      </c>
    </row>
    <row r="8769" spans="1:10">
      <c r="A8769" t="n">
        <v>80346</v>
      </c>
      <c r="B8769" s="16" t="n">
        <v>3</v>
      </c>
      <c r="C8769" s="14" t="n">
        <f t="normal" ca="1">A8781</f>
        <v>0</v>
      </c>
    </row>
    <row r="8770" spans="1:10">
      <c r="A8770" t="s">
        <v>4</v>
      </c>
      <c r="B8770" s="4" t="s">
        <v>5</v>
      </c>
      <c r="C8770" s="4" t="s">
        <v>13</v>
      </c>
      <c r="D8770" s="26" t="s">
        <v>67</v>
      </c>
      <c r="E8770" s="4" t="s">
        <v>5</v>
      </c>
      <c r="F8770" s="4" t="s">
        <v>13</v>
      </c>
      <c r="G8770" s="4" t="s">
        <v>10</v>
      </c>
      <c r="H8770" s="26" t="s">
        <v>68</v>
      </c>
      <c r="I8770" s="4" t="s">
        <v>13</v>
      </c>
      <c r="J8770" s="4" t="s">
        <v>26</v>
      </c>
    </row>
    <row r="8771" spans="1:10">
      <c r="A8771" t="n">
        <v>80351</v>
      </c>
      <c r="B8771" s="13" t="n">
        <v>5</v>
      </c>
      <c r="C8771" s="7" t="n">
        <v>28</v>
      </c>
      <c r="D8771" s="26" t="s">
        <v>3</v>
      </c>
      <c r="E8771" s="32" t="n">
        <v>64</v>
      </c>
      <c r="F8771" s="7" t="n">
        <v>5</v>
      </c>
      <c r="G8771" s="7" t="n">
        <v>16</v>
      </c>
      <c r="H8771" s="26" t="s">
        <v>3</v>
      </c>
      <c r="I8771" s="7" t="n">
        <v>1</v>
      </c>
      <c r="J8771" s="14" t="n">
        <f t="normal" ca="1">A8781</f>
        <v>0</v>
      </c>
    </row>
    <row r="8772" spans="1:10">
      <c r="A8772" t="s">
        <v>4</v>
      </c>
      <c r="B8772" s="4" t="s">
        <v>5</v>
      </c>
      <c r="C8772" s="4" t="s">
        <v>13</v>
      </c>
      <c r="D8772" s="4" t="s">
        <v>10</v>
      </c>
      <c r="E8772" s="4" t="s">
        <v>6</v>
      </c>
    </row>
    <row r="8773" spans="1:10">
      <c r="A8773" t="n">
        <v>80362</v>
      </c>
      <c r="B8773" s="42" t="n">
        <v>51</v>
      </c>
      <c r="C8773" s="7" t="n">
        <v>4</v>
      </c>
      <c r="D8773" s="7" t="n">
        <v>16</v>
      </c>
      <c r="E8773" s="7" t="s">
        <v>106</v>
      </c>
    </row>
    <row r="8774" spans="1:10">
      <c r="A8774" t="s">
        <v>4</v>
      </c>
      <c r="B8774" s="4" t="s">
        <v>5</v>
      </c>
      <c r="C8774" s="4" t="s">
        <v>10</v>
      </c>
    </row>
    <row r="8775" spans="1:10">
      <c r="A8775" t="n">
        <v>80375</v>
      </c>
      <c r="B8775" s="43" t="n">
        <v>16</v>
      </c>
      <c r="C8775" s="7" t="n">
        <v>0</v>
      </c>
    </row>
    <row r="8776" spans="1:10">
      <c r="A8776" t="s">
        <v>4</v>
      </c>
      <c r="B8776" s="4" t="s">
        <v>5</v>
      </c>
      <c r="C8776" s="4" t="s">
        <v>10</v>
      </c>
      <c r="D8776" s="4" t="s">
        <v>104</v>
      </c>
      <c r="E8776" s="4" t="s">
        <v>13</v>
      </c>
      <c r="F8776" s="4" t="s">
        <v>13</v>
      </c>
    </row>
    <row r="8777" spans="1:10">
      <c r="A8777" t="n">
        <v>80378</v>
      </c>
      <c r="B8777" s="44" t="n">
        <v>26</v>
      </c>
      <c r="C8777" s="7" t="n">
        <v>16</v>
      </c>
      <c r="D8777" s="7" t="s">
        <v>696</v>
      </c>
      <c r="E8777" s="7" t="n">
        <v>2</v>
      </c>
      <c r="F8777" s="7" t="n">
        <v>0</v>
      </c>
    </row>
    <row r="8778" spans="1:10">
      <c r="A8778" t="s">
        <v>4</v>
      </c>
      <c r="B8778" s="4" t="s">
        <v>5</v>
      </c>
    </row>
    <row r="8779" spans="1:10">
      <c r="A8779" t="n">
        <v>80469</v>
      </c>
      <c r="B8779" s="38" t="n">
        <v>28</v>
      </c>
    </row>
    <row r="8780" spans="1:10">
      <c r="A8780" t="s">
        <v>4</v>
      </c>
      <c r="B8780" s="4" t="s">
        <v>5</v>
      </c>
      <c r="C8780" s="4" t="s">
        <v>13</v>
      </c>
      <c r="D8780" s="4" t="s">
        <v>10</v>
      </c>
      <c r="E8780" s="4" t="s">
        <v>27</v>
      </c>
    </row>
    <row r="8781" spans="1:10">
      <c r="A8781" t="n">
        <v>80470</v>
      </c>
      <c r="B8781" s="40" t="n">
        <v>58</v>
      </c>
      <c r="C8781" s="7" t="n">
        <v>0</v>
      </c>
      <c r="D8781" s="7" t="n">
        <v>1000</v>
      </c>
      <c r="E8781" s="7" t="n">
        <v>1</v>
      </c>
    </row>
    <row r="8782" spans="1:10">
      <c r="A8782" t="s">
        <v>4</v>
      </c>
      <c r="B8782" s="4" t="s">
        <v>5</v>
      </c>
      <c r="C8782" s="4" t="s">
        <v>13</v>
      </c>
      <c r="D8782" s="4" t="s">
        <v>10</v>
      </c>
    </row>
    <row r="8783" spans="1:10">
      <c r="A8783" t="n">
        <v>80478</v>
      </c>
      <c r="B8783" s="40" t="n">
        <v>58</v>
      </c>
      <c r="C8783" s="7" t="n">
        <v>255</v>
      </c>
      <c r="D8783" s="7" t="n">
        <v>0</v>
      </c>
    </row>
    <row r="8784" spans="1:10">
      <c r="A8784" t="s">
        <v>4</v>
      </c>
      <c r="B8784" s="4" t="s">
        <v>5</v>
      </c>
      <c r="C8784" s="4" t="s">
        <v>10</v>
      </c>
    </row>
    <row r="8785" spans="1:10">
      <c r="A8785" t="n">
        <v>80482</v>
      </c>
      <c r="B8785" s="10" t="n">
        <v>12</v>
      </c>
      <c r="C8785" s="7" t="n">
        <v>8485</v>
      </c>
    </row>
    <row r="8786" spans="1:10">
      <c r="A8786" t="s">
        <v>4</v>
      </c>
      <c r="B8786" s="4" t="s">
        <v>5</v>
      </c>
      <c r="C8786" s="4" t="s">
        <v>10</v>
      </c>
      <c r="D8786" s="4" t="s">
        <v>13</v>
      </c>
      <c r="E8786" s="4" t="s">
        <v>10</v>
      </c>
    </row>
    <row r="8787" spans="1:10">
      <c r="A8787" t="n">
        <v>80485</v>
      </c>
      <c r="B8787" s="48" t="n">
        <v>104</v>
      </c>
      <c r="C8787" s="7" t="n">
        <v>108</v>
      </c>
      <c r="D8787" s="7" t="n">
        <v>1</v>
      </c>
      <c r="E8787" s="7" t="n">
        <v>3</v>
      </c>
    </row>
    <row r="8788" spans="1:10">
      <c r="A8788" t="s">
        <v>4</v>
      </c>
      <c r="B8788" s="4" t="s">
        <v>5</v>
      </c>
    </row>
    <row r="8789" spans="1:10">
      <c r="A8789" t="n">
        <v>80491</v>
      </c>
      <c r="B8789" s="5" t="n">
        <v>1</v>
      </c>
    </row>
    <row r="8790" spans="1:10">
      <c r="A8790" t="s">
        <v>4</v>
      </c>
      <c r="B8790" s="4" t="s">
        <v>5</v>
      </c>
      <c r="C8790" s="4" t="s">
        <v>10</v>
      </c>
      <c r="D8790" s="4" t="s">
        <v>13</v>
      </c>
      <c r="E8790" s="4" t="s">
        <v>13</v>
      </c>
      <c r="F8790" s="4" t="s">
        <v>6</v>
      </c>
    </row>
    <row r="8791" spans="1:10">
      <c r="A8791" t="n">
        <v>80492</v>
      </c>
      <c r="B8791" s="18" t="n">
        <v>20</v>
      </c>
      <c r="C8791" s="7" t="n">
        <v>65533</v>
      </c>
      <c r="D8791" s="7" t="n">
        <v>1</v>
      </c>
      <c r="E8791" s="7" t="n">
        <v>11</v>
      </c>
      <c r="F8791" s="7" t="s">
        <v>28</v>
      </c>
    </row>
    <row r="8792" spans="1:10">
      <c r="A8792" t="s">
        <v>4</v>
      </c>
      <c r="B8792" s="4" t="s">
        <v>5</v>
      </c>
      <c r="C8792" s="4" t="s">
        <v>10</v>
      </c>
      <c r="D8792" s="4" t="s">
        <v>27</v>
      </c>
      <c r="E8792" s="4" t="s">
        <v>27</v>
      </c>
      <c r="F8792" s="4" t="s">
        <v>27</v>
      </c>
      <c r="G8792" s="4" t="s">
        <v>27</v>
      </c>
    </row>
    <row r="8793" spans="1:10">
      <c r="A8793" t="n">
        <v>80514</v>
      </c>
      <c r="B8793" s="57" t="n">
        <v>46</v>
      </c>
      <c r="C8793" s="7" t="n">
        <v>61456</v>
      </c>
      <c r="D8793" s="7" t="n">
        <v>344.359985351563</v>
      </c>
      <c r="E8793" s="7" t="n">
        <v>5.69000005722046</v>
      </c>
      <c r="F8793" s="7" t="n">
        <v>344.190002441406</v>
      </c>
      <c r="G8793" s="7" t="n">
        <v>90</v>
      </c>
    </row>
    <row r="8794" spans="1:10">
      <c r="A8794" t="s">
        <v>4</v>
      </c>
      <c r="B8794" s="4" t="s">
        <v>5</v>
      </c>
      <c r="C8794" s="4" t="s">
        <v>10</v>
      </c>
      <c r="D8794" s="4" t="s">
        <v>27</v>
      </c>
      <c r="E8794" s="4" t="s">
        <v>27</v>
      </c>
      <c r="F8794" s="4" t="s">
        <v>27</v>
      </c>
      <c r="G8794" s="4" t="s">
        <v>27</v>
      </c>
    </row>
    <row r="8795" spans="1:10">
      <c r="A8795" t="n">
        <v>80533</v>
      </c>
      <c r="B8795" s="57" t="n">
        <v>46</v>
      </c>
      <c r="C8795" s="7" t="n">
        <v>61457</v>
      </c>
      <c r="D8795" s="7" t="n">
        <v>343.769989013672</v>
      </c>
      <c r="E8795" s="7" t="n">
        <v>5.69000005722046</v>
      </c>
      <c r="F8795" s="7" t="n">
        <v>346.809997558594</v>
      </c>
      <c r="G8795" s="7" t="n">
        <v>91.9000015258789</v>
      </c>
    </row>
    <row r="8796" spans="1:10">
      <c r="A8796" t="s">
        <v>4</v>
      </c>
      <c r="B8796" s="4" t="s">
        <v>5</v>
      </c>
      <c r="C8796" s="4" t="s">
        <v>13</v>
      </c>
      <c r="D8796" s="4" t="s">
        <v>13</v>
      </c>
      <c r="E8796" s="4" t="s">
        <v>27</v>
      </c>
      <c r="F8796" s="4" t="s">
        <v>27</v>
      </c>
      <c r="G8796" s="4" t="s">
        <v>27</v>
      </c>
      <c r="H8796" s="4" t="s">
        <v>10</v>
      </c>
      <c r="I8796" s="4" t="s">
        <v>13</v>
      </c>
    </row>
    <row r="8797" spans="1:10">
      <c r="A8797" t="n">
        <v>80552</v>
      </c>
      <c r="B8797" s="34" t="n">
        <v>45</v>
      </c>
      <c r="C8797" s="7" t="n">
        <v>4</v>
      </c>
      <c r="D8797" s="7" t="n">
        <v>3</v>
      </c>
      <c r="E8797" s="7" t="n">
        <v>-5.67999982833862</v>
      </c>
      <c r="F8797" s="7" t="n">
        <v>244.669998168945</v>
      </c>
      <c r="G8797" s="7" t="n">
        <v>0</v>
      </c>
      <c r="H8797" s="7" t="n">
        <v>0</v>
      </c>
      <c r="I8797" s="7" t="n">
        <v>0</v>
      </c>
    </row>
    <row r="8798" spans="1:10">
      <c r="A8798" t="s">
        <v>4</v>
      </c>
      <c r="B8798" s="4" t="s">
        <v>5</v>
      </c>
      <c r="C8798" s="4" t="s">
        <v>13</v>
      </c>
      <c r="D8798" s="4" t="s">
        <v>6</v>
      </c>
    </row>
    <row r="8799" spans="1:10">
      <c r="A8799" t="n">
        <v>80570</v>
      </c>
      <c r="B8799" s="11" t="n">
        <v>2</v>
      </c>
      <c r="C8799" s="7" t="n">
        <v>10</v>
      </c>
      <c r="D8799" s="7" t="s">
        <v>370</v>
      </c>
    </row>
    <row r="8800" spans="1:10">
      <c r="A8800" t="s">
        <v>4</v>
      </c>
      <c r="B8800" s="4" t="s">
        <v>5</v>
      </c>
      <c r="C8800" s="4" t="s">
        <v>10</v>
      </c>
    </row>
    <row r="8801" spans="1:9">
      <c r="A8801" t="n">
        <v>80585</v>
      </c>
      <c r="B8801" s="43" t="n">
        <v>16</v>
      </c>
      <c r="C8801" s="7" t="n">
        <v>0</v>
      </c>
    </row>
    <row r="8802" spans="1:9">
      <c r="A8802" t="s">
        <v>4</v>
      </c>
      <c r="B8802" s="4" t="s">
        <v>5</v>
      </c>
      <c r="C8802" s="4" t="s">
        <v>13</v>
      </c>
      <c r="D8802" s="4" t="s">
        <v>10</v>
      </c>
    </row>
    <row r="8803" spans="1:9">
      <c r="A8803" t="n">
        <v>80588</v>
      </c>
      <c r="B8803" s="40" t="n">
        <v>58</v>
      </c>
      <c r="C8803" s="7" t="n">
        <v>105</v>
      </c>
      <c r="D8803" s="7" t="n">
        <v>300</v>
      </c>
    </row>
    <row r="8804" spans="1:9">
      <c r="A8804" t="s">
        <v>4</v>
      </c>
      <c r="B8804" s="4" t="s">
        <v>5</v>
      </c>
      <c r="C8804" s="4" t="s">
        <v>27</v>
      </c>
      <c r="D8804" s="4" t="s">
        <v>10</v>
      </c>
    </row>
    <row r="8805" spans="1:9">
      <c r="A8805" t="n">
        <v>80592</v>
      </c>
      <c r="B8805" s="41" t="n">
        <v>103</v>
      </c>
      <c r="C8805" s="7" t="n">
        <v>1</v>
      </c>
      <c r="D8805" s="7" t="n">
        <v>300</v>
      </c>
    </row>
    <row r="8806" spans="1:9">
      <c r="A8806" t="s">
        <v>4</v>
      </c>
      <c r="B8806" s="4" t="s">
        <v>5</v>
      </c>
      <c r="C8806" s="4" t="s">
        <v>13</v>
      </c>
      <c r="D8806" s="4" t="s">
        <v>10</v>
      </c>
    </row>
    <row r="8807" spans="1:9">
      <c r="A8807" t="n">
        <v>80599</v>
      </c>
      <c r="B8807" s="69" t="n">
        <v>72</v>
      </c>
      <c r="C8807" s="7" t="n">
        <v>4</v>
      </c>
      <c r="D8807" s="7" t="n">
        <v>0</v>
      </c>
    </row>
    <row r="8808" spans="1:9">
      <c r="A8808" t="s">
        <v>4</v>
      </c>
      <c r="B8808" s="4" t="s">
        <v>5</v>
      </c>
      <c r="C8808" s="4" t="s">
        <v>9</v>
      </c>
    </row>
    <row r="8809" spans="1:9">
      <c r="A8809" t="n">
        <v>80603</v>
      </c>
      <c r="B8809" s="45" t="n">
        <v>15</v>
      </c>
      <c r="C8809" s="7" t="n">
        <v>1073741824</v>
      </c>
    </row>
    <row r="8810" spans="1:9">
      <c r="A8810" t="s">
        <v>4</v>
      </c>
      <c r="B8810" s="4" t="s">
        <v>5</v>
      </c>
      <c r="C8810" s="4" t="s">
        <v>13</v>
      </c>
    </row>
    <row r="8811" spans="1:9">
      <c r="A8811" t="n">
        <v>80608</v>
      </c>
      <c r="B8811" s="32" t="n">
        <v>64</v>
      </c>
      <c r="C8811" s="7" t="n">
        <v>3</v>
      </c>
    </row>
    <row r="8812" spans="1:9">
      <c r="A8812" t="s">
        <v>4</v>
      </c>
      <c r="B8812" s="4" t="s">
        <v>5</v>
      </c>
      <c r="C8812" s="4" t="s">
        <v>13</v>
      </c>
    </row>
    <row r="8813" spans="1:9">
      <c r="A8813" t="n">
        <v>80610</v>
      </c>
      <c r="B8813" s="8" t="n">
        <v>74</v>
      </c>
      <c r="C8813" s="7" t="n">
        <v>67</v>
      </c>
    </row>
    <row r="8814" spans="1:9">
      <c r="A8814" t="s">
        <v>4</v>
      </c>
      <c r="B8814" s="4" t="s">
        <v>5</v>
      </c>
      <c r="C8814" s="4" t="s">
        <v>13</v>
      </c>
      <c r="D8814" s="4" t="s">
        <v>13</v>
      </c>
      <c r="E8814" s="4" t="s">
        <v>10</v>
      </c>
    </row>
    <row r="8815" spans="1:9">
      <c r="A8815" t="n">
        <v>80612</v>
      </c>
      <c r="B8815" s="34" t="n">
        <v>45</v>
      </c>
      <c r="C8815" s="7" t="n">
        <v>8</v>
      </c>
      <c r="D8815" s="7" t="n">
        <v>1</v>
      </c>
      <c r="E8815" s="7" t="n">
        <v>0</v>
      </c>
    </row>
    <row r="8816" spans="1:9">
      <c r="A8816" t="s">
        <v>4</v>
      </c>
      <c r="B8816" s="4" t="s">
        <v>5</v>
      </c>
      <c r="C8816" s="4" t="s">
        <v>10</v>
      </c>
    </row>
    <row r="8817" spans="1:5">
      <c r="A8817" t="n">
        <v>80617</v>
      </c>
      <c r="B8817" s="15" t="n">
        <v>13</v>
      </c>
      <c r="C8817" s="7" t="n">
        <v>6409</v>
      </c>
    </row>
    <row r="8818" spans="1:5">
      <c r="A8818" t="s">
        <v>4</v>
      </c>
      <c r="B8818" s="4" t="s">
        <v>5</v>
      </c>
      <c r="C8818" s="4" t="s">
        <v>10</v>
      </c>
    </row>
    <row r="8819" spans="1:5">
      <c r="A8819" t="n">
        <v>80620</v>
      </c>
      <c r="B8819" s="15" t="n">
        <v>13</v>
      </c>
      <c r="C8819" s="7" t="n">
        <v>6408</v>
      </c>
    </row>
    <row r="8820" spans="1:5">
      <c r="A8820" t="s">
        <v>4</v>
      </c>
      <c r="B8820" s="4" t="s">
        <v>5</v>
      </c>
      <c r="C8820" s="4" t="s">
        <v>10</v>
      </c>
    </row>
    <row r="8821" spans="1:5">
      <c r="A8821" t="n">
        <v>80623</v>
      </c>
      <c r="B8821" s="10" t="n">
        <v>12</v>
      </c>
      <c r="C8821" s="7" t="n">
        <v>6464</v>
      </c>
    </row>
    <row r="8822" spans="1:5">
      <c r="A8822" t="s">
        <v>4</v>
      </c>
      <c r="B8822" s="4" t="s">
        <v>5</v>
      </c>
      <c r="C8822" s="4" t="s">
        <v>10</v>
      </c>
    </row>
    <row r="8823" spans="1:5">
      <c r="A8823" t="n">
        <v>80626</v>
      </c>
      <c r="B8823" s="15" t="n">
        <v>13</v>
      </c>
      <c r="C8823" s="7" t="n">
        <v>6465</v>
      </c>
    </row>
    <row r="8824" spans="1:5">
      <c r="A8824" t="s">
        <v>4</v>
      </c>
      <c r="B8824" s="4" t="s">
        <v>5</v>
      </c>
      <c r="C8824" s="4" t="s">
        <v>10</v>
      </c>
    </row>
    <row r="8825" spans="1:5">
      <c r="A8825" t="n">
        <v>80629</v>
      </c>
      <c r="B8825" s="15" t="n">
        <v>13</v>
      </c>
      <c r="C8825" s="7" t="n">
        <v>6466</v>
      </c>
    </row>
    <row r="8826" spans="1:5">
      <c r="A8826" t="s">
        <v>4</v>
      </c>
      <c r="B8826" s="4" t="s">
        <v>5</v>
      </c>
      <c r="C8826" s="4" t="s">
        <v>10</v>
      </c>
    </row>
    <row r="8827" spans="1:5">
      <c r="A8827" t="n">
        <v>80632</v>
      </c>
      <c r="B8827" s="15" t="n">
        <v>13</v>
      </c>
      <c r="C8827" s="7" t="n">
        <v>6467</v>
      </c>
    </row>
    <row r="8828" spans="1:5">
      <c r="A8828" t="s">
        <v>4</v>
      </c>
      <c r="B8828" s="4" t="s">
        <v>5</v>
      </c>
      <c r="C8828" s="4" t="s">
        <v>10</v>
      </c>
    </row>
    <row r="8829" spans="1:5">
      <c r="A8829" t="n">
        <v>80635</v>
      </c>
      <c r="B8829" s="15" t="n">
        <v>13</v>
      </c>
      <c r="C8829" s="7" t="n">
        <v>6468</v>
      </c>
    </row>
    <row r="8830" spans="1:5">
      <c r="A8830" t="s">
        <v>4</v>
      </c>
      <c r="B8830" s="4" t="s">
        <v>5</v>
      </c>
      <c r="C8830" s="4" t="s">
        <v>10</v>
      </c>
    </row>
    <row r="8831" spans="1:5">
      <c r="A8831" t="n">
        <v>80638</v>
      </c>
      <c r="B8831" s="15" t="n">
        <v>13</v>
      </c>
      <c r="C8831" s="7" t="n">
        <v>6469</v>
      </c>
    </row>
    <row r="8832" spans="1:5">
      <c r="A8832" t="s">
        <v>4</v>
      </c>
      <c r="B8832" s="4" t="s">
        <v>5</v>
      </c>
      <c r="C8832" s="4" t="s">
        <v>10</v>
      </c>
    </row>
    <row r="8833" spans="1:3">
      <c r="A8833" t="n">
        <v>80641</v>
      </c>
      <c r="B8833" s="15" t="n">
        <v>13</v>
      </c>
      <c r="C8833" s="7" t="n">
        <v>6470</v>
      </c>
    </row>
    <row r="8834" spans="1:3">
      <c r="A8834" t="s">
        <v>4</v>
      </c>
      <c r="B8834" s="4" t="s">
        <v>5</v>
      </c>
      <c r="C8834" s="4" t="s">
        <v>10</v>
      </c>
    </row>
    <row r="8835" spans="1:3">
      <c r="A8835" t="n">
        <v>80644</v>
      </c>
      <c r="B8835" s="15" t="n">
        <v>13</v>
      </c>
      <c r="C8835" s="7" t="n">
        <v>6471</v>
      </c>
    </row>
    <row r="8836" spans="1:3">
      <c r="A8836" t="s">
        <v>4</v>
      </c>
      <c r="B8836" s="4" t="s">
        <v>5</v>
      </c>
      <c r="C8836" s="4" t="s">
        <v>13</v>
      </c>
    </row>
    <row r="8837" spans="1:3">
      <c r="A8837" t="n">
        <v>80647</v>
      </c>
      <c r="B8837" s="8" t="n">
        <v>74</v>
      </c>
      <c r="C8837" s="7" t="n">
        <v>18</v>
      </c>
    </row>
    <row r="8838" spans="1:3">
      <c r="A8838" t="s">
        <v>4</v>
      </c>
      <c r="B8838" s="4" t="s">
        <v>5</v>
      </c>
      <c r="C8838" s="4" t="s">
        <v>13</v>
      </c>
    </row>
    <row r="8839" spans="1:3">
      <c r="A8839" t="n">
        <v>80649</v>
      </c>
      <c r="B8839" s="8" t="n">
        <v>74</v>
      </c>
      <c r="C8839" s="7" t="n">
        <v>45</v>
      </c>
    </row>
    <row r="8840" spans="1:3">
      <c r="A8840" t="s">
        <v>4</v>
      </c>
      <c r="B8840" s="4" t="s">
        <v>5</v>
      </c>
      <c r="C8840" s="4" t="s">
        <v>10</v>
      </c>
    </row>
    <row r="8841" spans="1:3">
      <c r="A8841" t="n">
        <v>80651</v>
      </c>
      <c r="B8841" s="43" t="n">
        <v>16</v>
      </c>
      <c r="C8841" s="7" t="n">
        <v>0</v>
      </c>
    </row>
    <row r="8842" spans="1:3">
      <c r="A8842" t="s">
        <v>4</v>
      </c>
      <c r="B8842" s="4" t="s">
        <v>5</v>
      </c>
      <c r="C8842" s="4" t="s">
        <v>13</v>
      </c>
      <c r="D8842" s="4" t="s">
        <v>13</v>
      </c>
      <c r="E8842" s="4" t="s">
        <v>13</v>
      </c>
      <c r="F8842" s="4" t="s">
        <v>13</v>
      </c>
    </row>
    <row r="8843" spans="1:3">
      <c r="A8843" t="n">
        <v>80654</v>
      </c>
      <c r="B8843" s="9" t="n">
        <v>14</v>
      </c>
      <c r="C8843" s="7" t="n">
        <v>0</v>
      </c>
      <c r="D8843" s="7" t="n">
        <v>8</v>
      </c>
      <c r="E8843" s="7" t="n">
        <v>0</v>
      </c>
      <c r="F8843" s="7" t="n">
        <v>0</v>
      </c>
    </row>
    <row r="8844" spans="1:3">
      <c r="A8844" t="s">
        <v>4</v>
      </c>
      <c r="B8844" s="4" t="s">
        <v>5</v>
      </c>
      <c r="C8844" s="4" t="s">
        <v>13</v>
      </c>
      <c r="D8844" s="4" t="s">
        <v>6</v>
      </c>
    </row>
    <row r="8845" spans="1:3">
      <c r="A8845" t="n">
        <v>80659</v>
      </c>
      <c r="B8845" s="11" t="n">
        <v>2</v>
      </c>
      <c r="C8845" s="7" t="n">
        <v>11</v>
      </c>
      <c r="D8845" s="7" t="s">
        <v>50</v>
      </c>
    </row>
    <row r="8846" spans="1:3">
      <c r="A8846" t="s">
        <v>4</v>
      </c>
      <c r="B8846" s="4" t="s">
        <v>5</v>
      </c>
      <c r="C8846" s="4" t="s">
        <v>10</v>
      </c>
    </row>
    <row r="8847" spans="1:3">
      <c r="A8847" t="n">
        <v>80673</v>
      </c>
      <c r="B8847" s="43" t="n">
        <v>16</v>
      </c>
      <c r="C8847" s="7" t="n">
        <v>0</v>
      </c>
    </row>
    <row r="8848" spans="1:3">
      <c r="A8848" t="s">
        <v>4</v>
      </c>
      <c r="B8848" s="4" t="s">
        <v>5</v>
      </c>
      <c r="C8848" s="4" t="s">
        <v>13</v>
      </c>
      <c r="D8848" s="4" t="s">
        <v>6</v>
      </c>
    </row>
    <row r="8849" spans="1:6">
      <c r="A8849" t="n">
        <v>80676</v>
      </c>
      <c r="B8849" s="11" t="n">
        <v>2</v>
      </c>
      <c r="C8849" s="7" t="n">
        <v>11</v>
      </c>
      <c r="D8849" s="7" t="s">
        <v>371</v>
      </c>
    </row>
    <row r="8850" spans="1:6">
      <c r="A8850" t="s">
        <v>4</v>
      </c>
      <c r="B8850" s="4" t="s">
        <v>5</v>
      </c>
      <c r="C8850" s="4" t="s">
        <v>10</v>
      </c>
    </row>
    <row r="8851" spans="1:6">
      <c r="A8851" t="n">
        <v>80685</v>
      </c>
      <c r="B8851" s="43" t="n">
        <v>16</v>
      </c>
      <c r="C8851" s="7" t="n">
        <v>0</v>
      </c>
    </row>
    <row r="8852" spans="1:6">
      <c r="A8852" t="s">
        <v>4</v>
      </c>
      <c r="B8852" s="4" t="s">
        <v>5</v>
      </c>
      <c r="C8852" s="4" t="s">
        <v>9</v>
      </c>
    </row>
    <row r="8853" spans="1:6">
      <c r="A8853" t="n">
        <v>80688</v>
      </c>
      <c r="B8853" s="45" t="n">
        <v>15</v>
      </c>
      <c r="C8853" s="7" t="n">
        <v>2048</v>
      </c>
    </row>
    <row r="8854" spans="1:6">
      <c r="A8854" t="s">
        <v>4</v>
      </c>
      <c r="B8854" s="4" t="s">
        <v>5</v>
      </c>
      <c r="C8854" s="4" t="s">
        <v>13</v>
      </c>
      <c r="D8854" s="4" t="s">
        <v>6</v>
      </c>
    </row>
    <row r="8855" spans="1:6">
      <c r="A8855" t="n">
        <v>80693</v>
      </c>
      <c r="B8855" s="11" t="n">
        <v>2</v>
      </c>
      <c r="C8855" s="7" t="n">
        <v>10</v>
      </c>
      <c r="D8855" s="7" t="s">
        <v>126</v>
      </c>
    </row>
    <row r="8856" spans="1:6">
      <c r="A8856" t="s">
        <v>4</v>
      </c>
      <c r="B8856" s="4" t="s">
        <v>5</v>
      </c>
      <c r="C8856" s="4" t="s">
        <v>10</v>
      </c>
    </row>
    <row r="8857" spans="1:6">
      <c r="A8857" t="n">
        <v>80711</v>
      </c>
      <c r="B8857" s="43" t="n">
        <v>16</v>
      </c>
      <c r="C8857" s="7" t="n">
        <v>0</v>
      </c>
    </row>
    <row r="8858" spans="1:6">
      <c r="A8858" t="s">
        <v>4</v>
      </c>
      <c r="B8858" s="4" t="s">
        <v>5</v>
      </c>
      <c r="C8858" s="4" t="s">
        <v>13</v>
      </c>
      <c r="D8858" s="4" t="s">
        <v>6</v>
      </c>
    </row>
    <row r="8859" spans="1:6">
      <c r="A8859" t="n">
        <v>80714</v>
      </c>
      <c r="B8859" s="11" t="n">
        <v>2</v>
      </c>
      <c r="C8859" s="7" t="n">
        <v>10</v>
      </c>
      <c r="D8859" s="7" t="s">
        <v>127</v>
      </c>
    </row>
    <row r="8860" spans="1:6">
      <c r="A8860" t="s">
        <v>4</v>
      </c>
      <c r="B8860" s="4" t="s">
        <v>5</v>
      </c>
      <c r="C8860" s="4" t="s">
        <v>10</v>
      </c>
    </row>
    <row r="8861" spans="1:6">
      <c r="A8861" t="n">
        <v>80733</v>
      </c>
      <c r="B8861" s="43" t="n">
        <v>16</v>
      </c>
      <c r="C8861" s="7" t="n">
        <v>0</v>
      </c>
    </row>
    <row r="8862" spans="1:6">
      <c r="A8862" t="s">
        <v>4</v>
      </c>
      <c r="B8862" s="4" t="s">
        <v>5</v>
      </c>
      <c r="C8862" s="4" t="s">
        <v>13</v>
      </c>
      <c r="D8862" s="4" t="s">
        <v>10</v>
      </c>
      <c r="E8862" s="4" t="s">
        <v>27</v>
      </c>
    </row>
    <row r="8863" spans="1:6">
      <c r="A8863" t="n">
        <v>80736</v>
      </c>
      <c r="B8863" s="40" t="n">
        <v>58</v>
      </c>
      <c r="C8863" s="7" t="n">
        <v>100</v>
      </c>
      <c r="D8863" s="7" t="n">
        <v>300</v>
      </c>
      <c r="E8863" s="7" t="n">
        <v>1</v>
      </c>
    </row>
    <row r="8864" spans="1:6">
      <c r="A8864" t="s">
        <v>4</v>
      </c>
      <c r="B8864" s="4" t="s">
        <v>5</v>
      </c>
      <c r="C8864" s="4" t="s">
        <v>13</v>
      </c>
      <c r="D8864" s="4" t="s">
        <v>10</v>
      </c>
    </row>
    <row r="8865" spans="1:5">
      <c r="A8865" t="n">
        <v>80744</v>
      </c>
      <c r="B8865" s="40" t="n">
        <v>58</v>
      </c>
      <c r="C8865" s="7" t="n">
        <v>255</v>
      </c>
      <c r="D8865" s="7" t="n">
        <v>0</v>
      </c>
    </row>
    <row r="8866" spans="1:5">
      <c r="A8866" t="s">
        <v>4</v>
      </c>
      <c r="B8866" s="4" t="s">
        <v>5</v>
      </c>
      <c r="C8866" s="4" t="s">
        <v>13</v>
      </c>
    </row>
    <row r="8867" spans="1:5">
      <c r="A8867" t="n">
        <v>80748</v>
      </c>
      <c r="B8867" s="47" t="n">
        <v>23</v>
      </c>
      <c r="C8867" s="7" t="n">
        <v>0</v>
      </c>
    </row>
    <row r="8868" spans="1:5">
      <c r="A8868" t="s">
        <v>4</v>
      </c>
      <c r="B8868" s="4" t="s">
        <v>5</v>
      </c>
    </row>
    <row r="8869" spans="1:5">
      <c r="A8869" t="n">
        <v>80750</v>
      </c>
      <c r="B8869" s="5" t="n">
        <v>1</v>
      </c>
    </row>
    <row r="8870" spans="1:5" s="3" customFormat="1" customHeight="0">
      <c r="A8870" s="3" t="s">
        <v>2</v>
      </c>
      <c r="B8870" s="3" t="s">
        <v>697</v>
      </c>
    </row>
    <row r="8871" spans="1:5">
      <c r="A8871" t="s">
        <v>4</v>
      </c>
      <c r="B8871" s="4" t="s">
        <v>5</v>
      </c>
      <c r="C8871" s="4" t="s">
        <v>13</v>
      </c>
      <c r="D8871" s="4" t="s">
        <v>13</v>
      </c>
      <c r="E8871" s="4" t="s">
        <v>13</v>
      </c>
      <c r="F8871" s="4" t="s">
        <v>13</v>
      </c>
    </row>
    <row r="8872" spans="1:5">
      <c r="A8872" t="n">
        <v>80752</v>
      </c>
      <c r="B8872" s="9" t="n">
        <v>14</v>
      </c>
      <c r="C8872" s="7" t="n">
        <v>2</v>
      </c>
      <c r="D8872" s="7" t="n">
        <v>0</v>
      </c>
      <c r="E8872" s="7" t="n">
        <v>0</v>
      </c>
      <c r="F8872" s="7" t="n">
        <v>0</v>
      </c>
    </row>
    <row r="8873" spans="1:5">
      <c r="A8873" t="s">
        <v>4</v>
      </c>
      <c r="B8873" s="4" t="s">
        <v>5</v>
      </c>
      <c r="C8873" s="4" t="s">
        <v>13</v>
      </c>
      <c r="D8873" s="26" t="s">
        <v>67</v>
      </c>
      <c r="E8873" s="4" t="s">
        <v>5</v>
      </c>
      <c r="F8873" s="4" t="s">
        <v>13</v>
      </c>
      <c r="G8873" s="4" t="s">
        <v>10</v>
      </c>
      <c r="H8873" s="26" t="s">
        <v>68</v>
      </c>
      <c r="I8873" s="4" t="s">
        <v>13</v>
      </c>
      <c r="J8873" s="4" t="s">
        <v>9</v>
      </c>
      <c r="K8873" s="4" t="s">
        <v>13</v>
      </c>
      <c r="L8873" s="4" t="s">
        <v>13</v>
      </c>
      <c r="M8873" s="26" t="s">
        <v>67</v>
      </c>
      <c r="N8873" s="4" t="s">
        <v>5</v>
      </c>
      <c r="O8873" s="4" t="s">
        <v>13</v>
      </c>
      <c r="P8873" s="4" t="s">
        <v>10</v>
      </c>
      <c r="Q8873" s="26" t="s">
        <v>68</v>
      </c>
      <c r="R8873" s="4" t="s">
        <v>13</v>
      </c>
      <c r="S8873" s="4" t="s">
        <v>9</v>
      </c>
      <c r="T8873" s="4" t="s">
        <v>13</v>
      </c>
      <c r="U8873" s="4" t="s">
        <v>13</v>
      </c>
      <c r="V8873" s="4" t="s">
        <v>13</v>
      </c>
      <c r="W8873" s="4" t="s">
        <v>26</v>
      </c>
    </row>
    <row r="8874" spans="1:5">
      <c r="A8874" t="n">
        <v>80757</v>
      </c>
      <c r="B8874" s="13" t="n">
        <v>5</v>
      </c>
      <c r="C8874" s="7" t="n">
        <v>28</v>
      </c>
      <c r="D8874" s="26" t="s">
        <v>3</v>
      </c>
      <c r="E8874" s="12" t="n">
        <v>162</v>
      </c>
      <c r="F8874" s="7" t="n">
        <v>3</v>
      </c>
      <c r="G8874" s="7" t="n">
        <v>4173</v>
      </c>
      <c r="H8874" s="26" t="s">
        <v>3</v>
      </c>
      <c r="I8874" s="7" t="n">
        <v>0</v>
      </c>
      <c r="J8874" s="7" t="n">
        <v>1</v>
      </c>
      <c r="K8874" s="7" t="n">
        <v>2</v>
      </c>
      <c r="L8874" s="7" t="n">
        <v>28</v>
      </c>
      <c r="M8874" s="26" t="s">
        <v>3</v>
      </c>
      <c r="N8874" s="12" t="n">
        <v>162</v>
      </c>
      <c r="O8874" s="7" t="n">
        <v>3</v>
      </c>
      <c r="P8874" s="7" t="n">
        <v>4173</v>
      </c>
      <c r="Q8874" s="26" t="s">
        <v>3</v>
      </c>
      <c r="R8874" s="7" t="n">
        <v>0</v>
      </c>
      <c r="S8874" s="7" t="n">
        <v>2</v>
      </c>
      <c r="T8874" s="7" t="n">
        <v>2</v>
      </c>
      <c r="U8874" s="7" t="n">
        <v>11</v>
      </c>
      <c r="V8874" s="7" t="n">
        <v>1</v>
      </c>
      <c r="W8874" s="14" t="n">
        <f t="normal" ca="1">A8878</f>
        <v>0</v>
      </c>
    </row>
    <row r="8875" spans="1:5">
      <c r="A8875" t="s">
        <v>4</v>
      </c>
      <c r="B8875" s="4" t="s">
        <v>5</v>
      </c>
      <c r="C8875" s="4" t="s">
        <v>13</v>
      </c>
      <c r="D8875" s="4" t="s">
        <v>10</v>
      </c>
      <c r="E8875" s="4" t="s">
        <v>27</v>
      </c>
    </row>
    <row r="8876" spans="1:5">
      <c r="A8876" t="n">
        <v>80786</v>
      </c>
      <c r="B8876" s="40" t="n">
        <v>58</v>
      </c>
      <c r="C8876" s="7" t="n">
        <v>0</v>
      </c>
      <c r="D8876" s="7" t="n">
        <v>0</v>
      </c>
      <c r="E8876" s="7" t="n">
        <v>1</v>
      </c>
    </row>
    <row r="8877" spans="1:5">
      <c r="A8877" t="s">
        <v>4</v>
      </c>
      <c r="B8877" s="4" t="s">
        <v>5</v>
      </c>
      <c r="C8877" s="4" t="s">
        <v>13</v>
      </c>
      <c r="D8877" s="26" t="s">
        <v>67</v>
      </c>
      <c r="E8877" s="4" t="s">
        <v>5</v>
      </c>
      <c r="F8877" s="4" t="s">
        <v>13</v>
      </c>
      <c r="G8877" s="4" t="s">
        <v>10</v>
      </c>
      <c r="H8877" s="26" t="s">
        <v>68</v>
      </c>
      <c r="I8877" s="4" t="s">
        <v>13</v>
      </c>
      <c r="J8877" s="4" t="s">
        <v>9</v>
      </c>
      <c r="K8877" s="4" t="s">
        <v>13</v>
      </c>
      <c r="L8877" s="4" t="s">
        <v>13</v>
      </c>
      <c r="M8877" s="26" t="s">
        <v>67</v>
      </c>
      <c r="N8877" s="4" t="s">
        <v>5</v>
      </c>
      <c r="O8877" s="4" t="s">
        <v>13</v>
      </c>
      <c r="P8877" s="4" t="s">
        <v>10</v>
      </c>
      <c r="Q8877" s="26" t="s">
        <v>68</v>
      </c>
      <c r="R8877" s="4" t="s">
        <v>13</v>
      </c>
      <c r="S8877" s="4" t="s">
        <v>9</v>
      </c>
      <c r="T8877" s="4" t="s">
        <v>13</v>
      </c>
      <c r="U8877" s="4" t="s">
        <v>13</v>
      </c>
      <c r="V8877" s="4" t="s">
        <v>13</v>
      </c>
      <c r="W8877" s="4" t="s">
        <v>26</v>
      </c>
    </row>
    <row r="8878" spans="1:5">
      <c r="A8878" t="n">
        <v>80794</v>
      </c>
      <c r="B8878" s="13" t="n">
        <v>5</v>
      </c>
      <c r="C8878" s="7" t="n">
        <v>28</v>
      </c>
      <c r="D8878" s="26" t="s">
        <v>3</v>
      </c>
      <c r="E8878" s="12" t="n">
        <v>162</v>
      </c>
      <c r="F8878" s="7" t="n">
        <v>3</v>
      </c>
      <c r="G8878" s="7" t="n">
        <v>4173</v>
      </c>
      <c r="H8878" s="26" t="s">
        <v>3</v>
      </c>
      <c r="I8878" s="7" t="n">
        <v>0</v>
      </c>
      <c r="J8878" s="7" t="n">
        <v>1</v>
      </c>
      <c r="K8878" s="7" t="n">
        <v>3</v>
      </c>
      <c r="L8878" s="7" t="n">
        <v>28</v>
      </c>
      <c r="M8878" s="26" t="s">
        <v>3</v>
      </c>
      <c r="N8878" s="12" t="n">
        <v>162</v>
      </c>
      <c r="O8878" s="7" t="n">
        <v>3</v>
      </c>
      <c r="P8878" s="7" t="n">
        <v>4173</v>
      </c>
      <c r="Q8878" s="26" t="s">
        <v>3</v>
      </c>
      <c r="R8878" s="7" t="n">
        <v>0</v>
      </c>
      <c r="S8878" s="7" t="n">
        <v>2</v>
      </c>
      <c r="T8878" s="7" t="n">
        <v>3</v>
      </c>
      <c r="U8878" s="7" t="n">
        <v>9</v>
      </c>
      <c r="V8878" s="7" t="n">
        <v>1</v>
      </c>
      <c r="W8878" s="14" t="n">
        <f t="normal" ca="1">A8888</f>
        <v>0</v>
      </c>
    </row>
    <row r="8879" spans="1:5">
      <c r="A8879" t="s">
        <v>4</v>
      </c>
      <c r="B8879" s="4" t="s">
        <v>5</v>
      </c>
      <c r="C8879" s="4" t="s">
        <v>13</v>
      </c>
      <c r="D8879" s="26" t="s">
        <v>67</v>
      </c>
      <c r="E8879" s="4" t="s">
        <v>5</v>
      </c>
      <c r="F8879" s="4" t="s">
        <v>10</v>
      </c>
      <c r="G8879" s="4" t="s">
        <v>13</v>
      </c>
      <c r="H8879" s="4" t="s">
        <v>13</v>
      </c>
      <c r="I8879" s="4" t="s">
        <v>6</v>
      </c>
      <c r="J8879" s="26" t="s">
        <v>68</v>
      </c>
      <c r="K8879" s="4" t="s">
        <v>13</v>
      </c>
      <c r="L8879" s="4" t="s">
        <v>13</v>
      </c>
      <c r="M8879" s="26" t="s">
        <v>67</v>
      </c>
      <c r="N8879" s="4" t="s">
        <v>5</v>
      </c>
      <c r="O8879" s="4" t="s">
        <v>13</v>
      </c>
      <c r="P8879" s="26" t="s">
        <v>68</v>
      </c>
      <c r="Q8879" s="4" t="s">
        <v>13</v>
      </c>
      <c r="R8879" s="4" t="s">
        <v>9</v>
      </c>
      <c r="S8879" s="4" t="s">
        <v>13</v>
      </c>
      <c r="T8879" s="4" t="s">
        <v>13</v>
      </c>
      <c r="U8879" s="4" t="s">
        <v>13</v>
      </c>
      <c r="V8879" s="26" t="s">
        <v>67</v>
      </c>
      <c r="W8879" s="4" t="s">
        <v>5</v>
      </c>
      <c r="X8879" s="4" t="s">
        <v>13</v>
      </c>
      <c r="Y8879" s="26" t="s">
        <v>68</v>
      </c>
      <c r="Z8879" s="4" t="s">
        <v>13</v>
      </c>
      <c r="AA8879" s="4" t="s">
        <v>9</v>
      </c>
      <c r="AB8879" s="4" t="s">
        <v>13</v>
      </c>
      <c r="AC8879" s="4" t="s">
        <v>13</v>
      </c>
      <c r="AD8879" s="4" t="s">
        <v>13</v>
      </c>
      <c r="AE8879" s="4" t="s">
        <v>26</v>
      </c>
    </row>
    <row r="8880" spans="1:5">
      <c r="A8880" t="n">
        <v>80823</v>
      </c>
      <c r="B8880" s="13" t="n">
        <v>5</v>
      </c>
      <c r="C8880" s="7" t="n">
        <v>28</v>
      </c>
      <c r="D8880" s="26" t="s">
        <v>3</v>
      </c>
      <c r="E8880" s="67" t="n">
        <v>47</v>
      </c>
      <c r="F8880" s="7" t="n">
        <v>61456</v>
      </c>
      <c r="G8880" s="7" t="n">
        <v>2</v>
      </c>
      <c r="H8880" s="7" t="n">
        <v>0</v>
      </c>
      <c r="I8880" s="7" t="s">
        <v>313</v>
      </c>
      <c r="J8880" s="26" t="s">
        <v>3</v>
      </c>
      <c r="K8880" s="7" t="n">
        <v>8</v>
      </c>
      <c r="L8880" s="7" t="n">
        <v>28</v>
      </c>
      <c r="M8880" s="26" t="s">
        <v>3</v>
      </c>
      <c r="N8880" s="8" t="n">
        <v>74</v>
      </c>
      <c r="O8880" s="7" t="n">
        <v>65</v>
      </c>
      <c r="P8880" s="26" t="s">
        <v>3</v>
      </c>
      <c r="Q8880" s="7" t="n">
        <v>0</v>
      </c>
      <c r="R8880" s="7" t="n">
        <v>1</v>
      </c>
      <c r="S8880" s="7" t="n">
        <v>3</v>
      </c>
      <c r="T8880" s="7" t="n">
        <v>9</v>
      </c>
      <c r="U8880" s="7" t="n">
        <v>28</v>
      </c>
      <c r="V8880" s="26" t="s">
        <v>3</v>
      </c>
      <c r="W8880" s="8" t="n">
        <v>74</v>
      </c>
      <c r="X8880" s="7" t="n">
        <v>65</v>
      </c>
      <c r="Y8880" s="26" t="s">
        <v>3</v>
      </c>
      <c r="Z8880" s="7" t="n">
        <v>0</v>
      </c>
      <c r="AA8880" s="7" t="n">
        <v>2</v>
      </c>
      <c r="AB8880" s="7" t="n">
        <v>3</v>
      </c>
      <c r="AC8880" s="7" t="n">
        <v>9</v>
      </c>
      <c r="AD8880" s="7" t="n">
        <v>1</v>
      </c>
      <c r="AE8880" s="14" t="n">
        <f t="normal" ca="1">A8884</f>
        <v>0</v>
      </c>
    </row>
    <row r="8881" spans="1:31">
      <c r="A8881" t="s">
        <v>4</v>
      </c>
      <c r="B8881" s="4" t="s">
        <v>5</v>
      </c>
      <c r="C8881" s="4" t="s">
        <v>10</v>
      </c>
      <c r="D8881" s="4" t="s">
        <v>13</v>
      </c>
      <c r="E8881" s="4" t="s">
        <v>13</v>
      </c>
      <c r="F8881" s="4" t="s">
        <v>6</v>
      </c>
    </row>
    <row r="8882" spans="1:31">
      <c r="A8882" t="n">
        <v>80871</v>
      </c>
      <c r="B8882" s="67" t="n">
        <v>47</v>
      </c>
      <c r="C8882" s="7" t="n">
        <v>61456</v>
      </c>
      <c r="D8882" s="7" t="n">
        <v>0</v>
      </c>
      <c r="E8882" s="7" t="n">
        <v>0</v>
      </c>
      <c r="F8882" s="7" t="s">
        <v>314</v>
      </c>
    </row>
    <row r="8883" spans="1:31">
      <c r="A8883" t="s">
        <v>4</v>
      </c>
      <c r="B8883" s="4" t="s">
        <v>5</v>
      </c>
      <c r="C8883" s="4" t="s">
        <v>13</v>
      </c>
      <c r="D8883" s="4" t="s">
        <v>10</v>
      </c>
      <c r="E8883" s="4" t="s">
        <v>27</v>
      </c>
    </row>
    <row r="8884" spans="1:31">
      <c r="A8884" t="n">
        <v>80884</v>
      </c>
      <c r="B8884" s="40" t="n">
        <v>58</v>
      </c>
      <c r="C8884" s="7" t="n">
        <v>0</v>
      </c>
      <c r="D8884" s="7" t="n">
        <v>300</v>
      </c>
      <c r="E8884" s="7" t="n">
        <v>1</v>
      </c>
    </row>
    <row r="8885" spans="1:31">
      <c r="A8885" t="s">
        <v>4</v>
      </c>
      <c r="B8885" s="4" t="s">
        <v>5</v>
      </c>
      <c r="C8885" s="4" t="s">
        <v>13</v>
      </c>
      <c r="D8885" s="4" t="s">
        <v>10</v>
      </c>
    </row>
    <row r="8886" spans="1:31">
      <c r="A8886" t="n">
        <v>80892</v>
      </c>
      <c r="B8886" s="40" t="n">
        <v>58</v>
      </c>
      <c r="C8886" s="7" t="n">
        <v>255</v>
      </c>
      <c r="D8886" s="7" t="n">
        <v>0</v>
      </c>
    </row>
    <row r="8887" spans="1:31">
      <c r="A8887" t="s">
        <v>4</v>
      </c>
      <c r="B8887" s="4" t="s">
        <v>5</v>
      </c>
      <c r="C8887" s="4" t="s">
        <v>13</v>
      </c>
      <c r="D8887" s="4" t="s">
        <v>13</v>
      </c>
      <c r="E8887" s="4" t="s">
        <v>13</v>
      </c>
      <c r="F8887" s="4" t="s">
        <v>13</v>
      </c>
    </row>
    <row r="8888" spans="1:31">
      <c r="A8888" t="n">
        <v>80896</v>
      </c>
      <c r="B8888" s="9" t="n">
        <v>14</v>
      </c>
      <c r="C8888" s="7" t="n">
        <v>0</v>
      </c>
      <c r="D8888" s="7" t="n">
        <v>0</v>
      </c>
      <c r="E8888" s="7" t="n">
        <v>0</v>
      </c>
      <c r="F8888" s="7" t="n">
        <v>64</v>
      </c>
    </row>
    <row r="8889" spans="1:31">
      <c r="A8889" t="s">
        <v>4</v>
      </c>
      <c r="B8889" s="4" t="s">
        <v>5</v>
      </c>
      <c r="C8889" s="4" t="s">
        <v>13</v>
      </c>
      <c r="D8889" s="4" t="s">
        <v>10</v>
      </c>
    </row>
    <row r="8890" spans="1:31">
      <c r="A8890" t="n">
        <v>80901</v>
      </c>
      <c r="B8890" s="35" t="n">
        <v>22</v>
      </c>
      <c r="C8890" s="7" t="n">
        <v>0</v>
      </c>
      <c r="D8890" s="7" t="n">
        <v>4173</v>
      </c>
    </row>
    <row r="8891" spans="1:31">
      <c r="A8891" t="s">
        <v>4</v>
      </c>
      <c r="B8891" s="4" t="s">
        <v>5</v>
      </c>
      <c r="C8891" s="4" t="s">
        <v>13</v>
      </c>
      <c r="D8891" s="4" t="s">
        <v>10</v>
      </c>
    </row>
    <row r="8892" spans="1:31">
      <c r="A8892" t="n">
        <v>80905</v>
      </c>
      <c r="B8892" s="40" t="n">
        <v>58</v>
      </c>
      <c r="C8892" s="7" t="n">
        <v>5</v>
      </c>
      <c r="D8892" s="7" t="n">
        <v>300</v>
      </c>
    </row>
    <row r="8893" spans="1:31">
      <c r="A8893" t="s">
        <v>4</v>
      </c>
      <c r="B8893" s="4" t="s">
        <v>5</v>
      </c>
      <c r="C8893" s="4" t="s">
        <v>27</v>
      </c>
      <c r="D8893" s="4" t="s">
        <v>10</v>
      </c>
    </row>
    <row r="8894" spans="1:31">
      <c r="A8894" t="n">
        <v>80909</v>
      </c>
      <c r="B8894" s="41" t="n">
        <v>103</v>
      </c>
      <c r="C8894" s="7" t="n">
        <v>0</v>
      </c>
      <c r="D8894" s="7" t="n">
        <v>300</v>
      </c>
    </row>
    <row r="8895" spans="1:31">
      <c r="A8895" t="s">
        <v>4</v>
      </c>
      <c r="B8895" s="4" t="s">
        <v>5</v>
      </c>
      <c r="C8895" s="4" t="s">
        <v>13</v>
      </c>
    </row>
    <row r="8896" spans="1:31">
      <c r="A8896" t="n">
        <v>80916</v>
      </c>
      <c r="B8896" s="32" t="n">
        <v>64</v>
      </c>
      <c r="C8896" s="7" t="n">
        <v>7</v>
      </c>
    </row>
    <row r="8897" spans="1:6">
      <c r="A8897" t="s">
        <v>4</v>
      </c>
      <c r="B8897" s="4" t="s">
        <v>5</v>
      </c>
      <c r="C8897" s="4" t="s">
        <v>13</v>
      </c>
      <c r="D8897" s="4" t="s">
        <v>10</v>
      </c>
    </row>
    <row r="8898" spans="1:6">
      <c r="A8898" t="n">
        <v>80918</v>
      </c>
      <c r="B8898" s="69" t="n">
        <v>72</v>
      </c>
      <c r="C8898" s="7" t="n">
        <v>5</v>
      </c>
      <c r="D8898" s="7" t="n">
        <v>0</v>
      </c>
    </row>
    <row r="8899" spans="1:6">
      <c r="A8899" t="s">
        <v>4</v>
      </c>
      <c r="B8899" s="4" t="s">
        <v>5</v>
      </c>
      <c r="C8899" s="4" t="s">
        <v>13</v>
      </c>
      <c r="D8899" s="26" t="s">
        <v>67</v>
      </c>
      <c r="E8899" s="4" t="s">
        <v>5</v>
      </c>
      <c r="F8899" s="4" t="s">
        <v>13</v>
      </c>
      <c r="G8899" s="4" t="s">
        <v>10</v>
      </c>
      <c r="H8899" s="26" t="s">
        <v>68</v>
      </c>
      <c r="I8899" s="4" t="s">
        <v>13</v>
      </c>
      <c r="J8899" s="4" t="s">
        <v>9</v>
      </c>
      <c r="K8899" s="4" t="s">
        <v>13</v>
      </c>
      <c r="L8899" s="4" t="s">
        <v>13</v>
      </c>
      <c r="M8899" s="4" t="s">
        <v>26</v>
      </c>
    </row>
    <row r="8900" spans="1:6">
      <c r="A8900" t="n">
        <v>80922</v>
      </c>
      <c r="B8900" s="13" t="n">
        <v>5</v>
      </c>
      <c r="C8900" s="7" t="n">
        <v>28</v>
      </c>
      <c r="D8900" s="26" t="s">
        <v>3</v>
      </c>
      <c r="E8900" s="12" t="n">
        <v>162</v>
      </c>
      <c r="F8900" s="7" t="n">
        <v>4</v>
      </c>
      <c r="G8900" s="7" t="n">
        <v>4173</v>
      </c>
      <c r="H8900" s="26" t="s">
        <v>3</v>
      </c>
      <c r="I8900" s="7" t="n">
        <v>0</v>
      </c>
      <c r="J8900" s="7" t="n">
        <v>1</v>
      </c>
      <c r="K8900" s="7" t="n">
        <v>2</v>
      </c>
      <c r="L8900" s="7" t="n">
        <v>1</v>
      </c>
      <c r="M8900" s="14" t="n">
        <f t="normal" ca="1">A8906</f>
        <v>0</v>
      </c>
    </row>
    <row r="8901" spans="1:6">
      <c r="A8901" t="s">
        <v>4</v>
      </c>
      <c r="B8901" s="4" t="s">
        <v>5</v>
      </c>
      <c r="C8901" s="4" t="s">
        <v>13</v>
      </c>
      <c r="D8901" s="4" t="s">
        <v>6</v>
      </c>
    </row>
    <row r="8902" spans="1:6">
      <c r="A8902" t="n">
        <v>80939</v>
      </c>
      <c r="B8902" s="11" t="n">
        <v>2</v>
      </c>
      <c r="C8902" s="7" t="n">
        <v>10</v>
      </c>
      <c r="D8902" s="7" t="s">
        <v>315</v>
      </c>
    </row>
    <row r="8903" spans="1:6">
      <c r="A8903" t="s">
        <v>4</v>
      </c>
      <c r="B8903" s="4" t="s">
        <v>5</v>
      </c>
      <c r="C8903" s="4" t="s">
        <v>10</v>
      </c>
    </row>
    <row r="8904" spans="1:6">
      <c r="A8904" t="n">
        <v>80956</v>
      </c>
      <c r="B8904" s="43" t="n">
        <v>16</v>
      </c>
      <c r="C8904" s="7" t="n">
        <v>0</v>
      </c>
    </row>
    <row r="8905" spans="1:6">
      <c r="A8905" t="s">
        <v>4</v>
      </c>
      <c r="B8905" s="4" t="s">
        <v>5</v>
      </c>
      <c r="C8905" s="4" t="s">
        <v>13</v>
      </c>
      <c r="D8905" s="4" t="s">
        <v>10</v>
      </c>
      <c r="E8905" s="4" t="s">
        <v>10</v>
      </c>
      <c r="F8905" s="4" t="s">
        <v>10</v>
      </c>
      <c r="G8905" s="4" t="s">
        <v>10</v>
      </c>
      <c r="H8905" s="4" t="s">
        <v>10</v>
      </c>
      <c r="I8905" s="4" t="s">
        <v>10</v>
      </c>
      <c r="J8905" s="4" t="s">
        <v>10</v>
      </c>
      <c r="K8905" s="4" t="s">
        <v>10</v>
      </c>
      <c r="L8905" s="4" t="s">
        <v>10</v>
      </c>
      <c r="M8905" s="4" t="s">
        <v>10</v>
      </c>
      <c r="N8905" s="4" t="s">
        <v>9</v>
      </c>
      <c r="O8905" s="4" t="s">
        <v>9</v>
      </c>
      <c r="P8905" s="4" t="s">
        <v>9</v>
      </c>
      <c r="Q8905" s="4" t="s">
        <v>9</v>
      </c>
      <c r="R8905" s="4" t="s">
        <v>13</v>
      </c>
      <c r="S8905" s="4" t="s">
        <v>6</v>
      </c>
    </row>
    <row r="8906" spans="1:6">
      <c r="A8906" t="n">
        <v>80959</v>
      </c>
      <c r="B8906" s="90" t="n">
        <v>75</v>
      </c>
      <c r="C8906" s="7" t="n">
        <v>0</v>
      </c>
      <c r="D8906" s="7" t="n">
        <v>0</v>
      </c>
      <c r="E8906" s="7" t="n">
        <v>0</v>
      </c>
      <c r="F8906" s="7" t="n">
        <v>1024</v>
      </c>
      <c r="G8906" s="7" t="n">
        <v>720</v>
      </c>
      <c r="H8906" s="7" t="n">
        <v>0</v>
      </c>
      <c r="I8906" s="7" t="n">
        <v>0</v>
      </c>
      <c r="J8906" s="7" t="n">
        <v>0</v>
      </c>
      <c r="K8906" s="7" t="n">
        <v>0</v>
      </c>
      <c r="L8906" s="7" t="n">
        <v>1024</v>
      </c>
      <c r="M8906" s="7" t="n">
        <v>720</v>
      </c>
      <c r="N8906" s="7" t="n">
        <v>1065353216</v>
      </c>
      <c r="O8906" s="7" t="n">
        <v>1065353216</v>
      </c>
      <c r="P8906" s="7" t="n">
        <v>1065353216</v>
      </c>
      <c r="Q8906" s="7" t="n">
        <v>0</v>
      </c>
      <c r="R8906" s="7" t="n">
        <v>1</v>
      </c>
      <c r="S8906" s="7" t="s">
        <v>698</v>
      </c>
    </row>
    <row r="8907" spans="1:6">
      <c r="A8907" t="s">
        <v>4</v>
      </c>
      <c r="B8907" s="4" t="s">
        <v>5</v>
      </c>
      <c r="C8907" s="4" t="s">
        <v>13</v>
      </c>
      <c r="D8907" s="4" t="s">
        <v>13</v>
      </c>
      <c r="E8907" s="4" t="s">
        <v>13</v>
      </c>
      <c r="F8907" s="4" t="s">
        <v>27</v>
      </c>
      <c r="G8907" s="4" t="s">
        <v>27</v>
      </c>
      <c r="H8907" s="4" t="s">
        <v>27</v>
      </c>
      <c r="I8907" s="4" t="s">
        <v>27</v>
      </c>
      <c r="J8907" s="4" t="s">
        <v>27</v>
      </c>
    </row>
    <row r="8908" spans="1:6">
      <c r="A8908" t="n">
        <v>81007</v>
      </c>
      <c r="B8908" s="91" t="n">
        <v>76</v>
      </c>
      <c r="C8908" s="7" t="n">
        <v>0</v>
      </c>
      <c r="D8908" s="7" t="n">
        <v>9</v>
      </c>
      <c r="E8908" s="7" t="n">
        <v>2</v>
      </c>
      <c r="F8908" s="7" t="n">
        <v>0</v>
      </c>
      <c r="G8908" s="7" t="n">
        <v>0</v>
      </c>
      <c r="H8908" s="7" t="n">
        <v>0</v>
      </c>
      <c r="I8908" s="7" t="n">
        <v>0</v>
      </c>
      <c r="J8908" s="7" t="n">
        <v>0</v>
      </c>
    </row>
    <row r="8909" spans="1:6">
      <c r="A8909" t="s">
        <v>4</v>
      </c>
      <c r="B8909" s="4" t="s">
        <v>5</v>
      </c>
      <c r="C8909" s="4" t="s">
        <v>10</v>
      </c>
      <c r="D8909" s="4" t="s">
        <v>6</v>
      </c>
      <c r="E8909" s="4" t="s">
        <v>6</v>
      </c>
      <c r="F8909" s="4" t="s">
        <v>6</v>
      </c>
      <c r="G8909" s="4" t="s">
        <v>13</v>
      </c>
      <c r="H8909" s="4" t="s">
        <v>9</v>
      </c>
      <c r="I8909" s="4" t="s">
        <v>27</v>
      </c>
      <c r="J8909" s="4" t="s">
        <v>27</v>
      </c>
      <c r="K8909" s="4" t="s">
        <v>27</v>
      </c>
      <c r="L8909" s="4" t="s">
        <v>27</v>
      </c>
      <c r="M8909" s="4" t="s">
        <v>27</v>
      </c>
      <c r="N8909" s="4" t="s">
        <v>27</v>
      </c>
      <c r="O8909" s="4" t="s">
        <v>27</v>
      </c>
      <c r="P8909" s="4" t="s">
        <v>6</v>
      </c>
      <c r="Q8909" s="4" t="s">
        <v>6</v>
      </c>
      <c r="R8909" s="4" t="s">
        <v>9</v>
      </c>
      <c r="S8909" s="4" t="s">
        <v>13</v>
      </c>
      <c r="T8909" s="4" t="s">
        <v>9</v>
      </c>
      <c r="U8909" s="4" t="s">
        <v>9</v>
      </c>
      <c r="V8909" s="4" t="s">
        <v>10</v>
      </c>
    </row>
    <row r="8910" spans="1:6">
      <c r="A8910" t="n">
        <v>81031</v>
      </c>
      <c r="B8910" s="21" t="n">
        <v>19</v>
      </c>
      <c r="C8910" s="7" t="n">
        <v>7032</v>
      </c>
      <c r="D8910" s="7" t="s">
        <v>318</v>
      </c>
      <c r="E8910" s="7" t="s">
        <v>319</v>
      </c>
      <c r="F8910" s="7" t="s">
        <v>21</v>
      </c>
      <c r="G8910" s="7" t="n">
        <v>0</v>
      </c>
      <c r="H8910" s="7" t="n">
        <v>1</v>
      </c>
      <c r="I8910" s="7" t="n">
        <v>0</v>
      </c>
      <c r="J8910" s="7" t="n">
        <v>0</v>
      </c>
      <c r="K8910" s="7" t="n">
        <v>0</v>
      </c>
      <c r="L8910" s="7" t="n">
        <v>0</v>
      </c>
      <c r="M8910" s="7" t="n">
        <v>1</v>
      </c>
      <c r="N8910" s="7" t="n">
        <v>1.60000002384186</v>
      </c>
      <c r="O8910" s="7" t="n">
        <v>0.0900000035762787</v>
      </c>
      <c r="P8910" s="7" t="s">
        <v>21</v>
      </c>
      <c r="Q8910" s="7" t="s">
        <v>21</v>
      </c>
      <c r="R8910" s="7" t="n">
        <v>-1</v>
      </c>
      <c r="S8910" s="7" t="n">
        <v>0</v>
      </c>
      <c r="T8910" s="7" t="n">
        <v>0</v>
      </c>
      <c r="U8910" s="7" t="n">
        <v>0</v>
      </c>
      <c r="V8910" s="7" t="n">
        <v>0</v>
      </c>
    </row>
    <row r="8911" spans="1:6">
      <c r="A8911" t="s">
        <v>4</v>
      </c>
      <c r="B8911" s="4" t="s">
        <v>5</v>
      </c>
      <c r="C8911" s="4" t="s">
        <v>10</v>
      </c>
      <c r="D8911" s="4" t="s">
        <v>6</v>
      </c>
      <c r="E8911" s="4" t="s">
        <v>6</v>
      </c>
      <c r="F8911" s="4" t="s">
        <v>6</v>
      </c>
      <c r="G8911" s="4" t="s">
        <v>13</v>
      </c>
      <c r="H8911" s="4" t="s">
        <v>9</v>
      </c>
      <c r="I8911" s="4" t="s">
        <v>27</v>
      </c>
      <c r="J8911" s="4" t="s">
        <v>27</v>
      </c>
      <c r="K8911" s="4" t="s">
        <v>27</v>
      </c>
      <c r="L8911" s="4" t="s">
        <v>27</v>
      </c>
      <c r="M8911" s="4" t="s">
        <v>27</v>
      </c>
      <c r="N8911" s="4" t="s">
        <v>27</v>
      </c>
      <c r="O8911" s="4" t="s">
        <v>27</v>
      </c>
      <c r="P8911" s="4" t="s">
        <v>6</v>
      </c>
      <c r="Q8911" s="4" t="s">
        <v>6</v>
      </c>
      <c r="R8911" s="4" t="s">
        <v>9</v>
      </c>
      <c r="S8911" s="4" t="s">
        <v>13</v>
      </c>
      <c r="T8911" s="4" t="s">
        <v>9</v>
      </c>
      <c r="U8911" s="4" t="s">
        <v>9</v>
      </c>
      <c r="V8911" s="4" t="s">
        <v>10</v>
      </c>
    </row>
    <row r="8912" spans="1:6">
      <c r="A8912" t="n">
        <v>81101</v>
      </c>
      <c r="B8912" s="21" t="n">
        <v>19</v>
      </c>
      <c r="C8912" s="7" t="n">
        <v>1620</v>
      </c>
      <c r="D8912" s="7" t="s">
        <v>699</v>
      </c>
      <c r="E8912" s="7" t="s">
        <v>700</v>
      </c>
      <c r="F8912" s="7" t="s">
        <v>21</v>
      </c>
      <c r="G8912" s="7" t="n">
        <v>0</v>
      </c>
      <c r="H8912" s="7" t="n">
        <v>1</v>
      </c>
      <c r="I8912" s="7" t="n">
        <v>0</v>
      </c>
      <c r="J8912" s="7" t="n">
        <v>0</v>
      </c>
      <c r="K8912" s="7" t="n">
        <v>0</v>
      </c>
      <c r="L8912" s="7" t="n">
        <v>0</v>
      </c>
      <c r="M8912" s="7" t="n">
        <v>1</v>
      </c>
      <c r="N8912" s="7" t="n">
        <v>1.60000002384186</v>
      </c>
      <c r="O8912" s="7" t="n">
        <v>0.0900000035762787</v>
      </c>
      <c r="P8912" s="7" t="s">
        <v>701</v>
      </c>
      <c r="Q8912" s="7" t="s">
        <v>21</v>
      </c>
      <c r="R8912" s="7" t="n">
        <v>-1</v>
      </c>
      <c r="S8912" s="7" t="n">
        <v>0</v>
      </c>
      <c r="T8912" s="7" t="n">
        <v>0</v>
      </c>
      <c r="U8912" s="7" t="n">
        <v>0</v>
      </c>
      <c r="V8912" s="7" t="n">
        <v>0</v>
      </c>
    </row>
    <row r="8913" spans="1:22">
      <c r="A8913" t="s">
        <v>4</v>
      </c>
      <c r="B8913" s="4" t="s">
        <v>5</v>
      </c>
      <c r="C8913" s="4" t="s">
        <v>10</v>
      </c>
      <c r="D8913" s="4" t="s">
        <v>6</v>
      </c>
      <c r="E8913" s="4" t="s">
        <v>6</v>
      </c>
      <c r="F8913" s="4" t="s">
        <v>6</v>
      </c>
      <c r="G8913" s="4" t="s">
        <v>13</v>
      </c>
      <c r="H8913" s="4" t="s">
        <v>9</v>
      </c>
      <c r="I8913" s="4" t="s">
        <v>27</v>
      </c>
      <c r="J8913" s="4" t="s">
        <v>27</v>
      </c>
      <c r="K8913" s="4" t="s">
        <v>27</v>
      </c>
      <c r="L8913" s="4" t="s">
        <v>27</v>
      </c>
      <c r="M8913" s="4" t="s">
        <v>27</v>
      </c>
      <c r="N8913" s="4" t="s">
        <v>27</v>
      </c>
      <c r="O8913" s="4" t="s">
        <v>27</v>
      </c>
      <c r="P8913" s="4" t="s">
        <v>6</v>
      </c>
      <c r="Q8913" s="4" t="s">
        <v>6</v>
      </c>
      <c r="R8913" s="4" t="s">
        <v>9</v>
      </c>
      <c r="S8913" s="4" t="s">
        <v>13</v>
      </c>
      <c r="T8913" s="4" t="s">
        <v>9</v>
      </c>
      <c r="U8913" s="4" t="s">
        <v>9</v>
      </c>
      <c r="V8913" s="4" t="s">
        <v>10</v>
      </c>
    </row>
    <row r="8914" spans="1:22">
      <c r="A8914" t="n">
        <v>81198</v>
      </c>
      <c r="B8914" s="21" t="n">
        <v>19</v>
      </c>
      <c r="C8914" s="7" t="n">
        <v>1590</v>
      </c>
      <c r="D8914" s="7" t="s">
        <v>430</v>
      </c>
      <c r="E8914" s="7" t="s">
        <v>431</v>
      </c>
      <c r="F8914" s="7" t="s">
        <v>21</v>
      </c>
      <c r="G8914" s="7" t="n">
        <v>0</v>
      </c>
      <c r="H8914" s="7" t="n">
        <v>1</v>
      </c>
      <c r="I8914" s="7" t="n">
        <v>0</v>
      </c>
      <c r="J8914" s="7" t="n">
        <v>0</v>
      </c>
      <c r="K8914" s="7" t="n">
        <v>0</v>
      </c>
      <c r="L8914" s="7" t="n">
        <v>0</v>
      </c>
      <c r="M8914" s="7" t="n">
        <v>0</v>
      </c>
      <c r="N8914" s="7" t="n">
        <v>0</v>
      </c>
      <c r="O8914" s="7" t="n">
        <v>0</v>
      </c>
      <c r="P8914" s="7" t="s">
        <v>21</v>
      </c>
      <c r="Q8914" s="7" t="s">
        <v>21</v>
      </c>
      <c r="R8914" s="7" t="n">
        <v>-1</v>
      </c>
      <c r="S8914" s="7" t="n">
        <v>0</v>
      </c>
      <c r="T8914" s="7" t="n">
        <v>0</v>
      </c>
      <c r="U8914" s="7" t="n">
        <v>0</v>
      </c>
      <c r="V8914" s="7" t="n">
        <v>0</v>
      </c>
    </row>
    <row r="8915" spans="1:22">
      <c r="A8915" t="s">
        <v>4</v>
      </c>
      <c r="B8915" s="4" t="s">
        <v>5</v>
      </c>
      <c r="C8915" s="4" t="s">
        <v>10</v>
      </c>
      <c r="D8915" s="4" t="s">
        <v>13</v>
      </c>
      <c r="E8915" s="4" t="s">
        <v>13</v>
      </c>
      <c r="F8915" s="4" t="s">
        <v>6</v>
      </c>
    </row>
    <row r="8916" spans="1:22">
      <c r="A8916" t="n">
        <v>81273</v>
      </c>
      <c r="B8916" s="18" t="n">
        <v>20</v>
      </c>
      <c r="C8916" s="7" t="n">
        <v>0</v>
      </c>
      <c r="D8916" s="7" t="n">
        <v>3</v>
      </c>
      <c r="E8916" s="7" t="n">
        <v>10</v>
      </c>
      <c r="F8916" s="7" t="s">
        <v>322</v>
      </c>
    </row>
    <row r="8917" spans="1:22">
      <c r="A8917" t="s">
        <v>4</v>
      </c>
      <c r="B8917" s="4" t="s">
        <v>5</v>
      </c>
      <c r="C8917" s="4" t="s">
        <v>10</v>
      </c>
    </row>
    <row r="8918" spans="1:22">
      <c r="A8918" t="n">
        <v>81291</v>
      </c>
      <c r="B8918" s="43" t="n">
        <v>16</v>
      </c>
      <c r="C8918" s="7" t="n">
        <v>0</v>
      </c>
    </row>
    <row r="8919" spans="1:22">
      <c r="A8919" t="s">
        <v>4</v>
      </c>
      <c r="B8919" s="4" t="s">
        <v>5</v>
      </c>
      <c r="C8919" s="4" t="s">
        <v>10</v>
      </c>
      <c r="D8919" s="4" t="s">
        <v>13</v>
      </c>
      <c r="E8919" s="4" t="s">
        <v>13</v>
      </c>
      <c r="F8919" s="4" t="s">
        <v>6</v>
      </c>
    </row>
    <row r="8920" spans="1:22">
      <c r="A8920" t="n">
        <v>81294</v>
      </c>
      <c r="B8920" s="18" t="n">
        <v>20</v>
      </c>
      <c r="C8920" s="7" t="n">
        <v>7032</v>
      </c>
      <c r="D8920" s="7" t="n">
        <v>3</v>
      </c>
      <c r="E8920" s="7" t="n">
        <v>10</v>
      </c>
      <c r="F8920" s="7" t="s">
        <v>322</v>
      </c>
    </row>
    <row r="8921" spans="1:22">
      <c r="A8921" t="s">
        <v>4</v>
      </c>
      <c r="B8921" s="4" t="s">
        <v>5</v>
      </c>
      <c r="C8921" s="4" t="s">
        <v>10</v>
      </c>
    </row>
    <row r="8922" spans="1:22">
      <c r="A8922" t="n">
        <v>81312</v>
      </c>
      <c r="B8922" s="43" t="n">
        <v>16</v>
      </c>
      <c r="C8922" s="7" t="n">
        <v>0</v>
      </c>
    </row>
    <row r="8923" spans="1:22">
      <c r="A8923" t="s">
        <v>4</v>
      </c>
      <c r="B8923" s="4" t="s">
        <v>5</v>
      </c>
      <c r="C8923" s="4" t="s">
        <v>10</v>
      </c>
      <c r="D8923" s="4" t="s">
        <v>13</v>
      </c>
      <c r="E8923" s="4" t="s">
        <v>13</v>
      </c>
      <c r="F8923" s="4" t="s">
        <v>6</v>
      </c>
    </row>
    <row r="8924" spans="1:22">
      <c r="A8924" t="n">
        <v>81315</v>
      </c>
      <c r="B8924" s="18" t="n">
        <v>20</v>
      </c>
      <c r="C8924" s="7" t="n">
        <v>61489</v>
      </c>
      <c r="D8924" s="7" t="n">
        <v>3</v>
      </c>
      <c r="E8924" s="7" t="n">
        <v>10</v>
      </c>
      <c r="F8924" s="7" t="s">
        <v>322</v>
      </c>
    </row>
    <row r="8925" spans="1:22">
      <c r="A8925" t="s">
        <v>4</v>
      </c>
      <c r="B8925" s="4" t="s">
        <v>5</v>
      </c>
      <c r="C8925" s="4" t="s">
        <v>10</v>
      </c>
    </row>
    <row r="8926" spans="1:22">
      <c r="A8926" t="n">
        <v>81333</v>
      </c>
      <c r="B8926" s="43" t="n">
        <v>16</v>
      </c>
      <c r="C8926" s="7" t="n">
        <v>0</v>
      </c>
    </row>
    <row r="8927" spans="1:22">
      <c r="A8927" t="s">
        <v>4</v>
      </c>
      <c r="B8927" s="4" t="s">
        <v>5</v>
      </c>
      <c r="C8927" s="4" t="s">
        <v>10</v>
      </c>
      <c r="D8927" s="4" t="s">
        <v>13</v>
      </c>
      <c r="E8927" s="4" t="s">
        <v>13</v>
      </c>
      <c r="F8927" s="4" t="s">
        <v>6</v>
      </c>
    </row>
    <row r="8928" spans="1:22">
      <c r="A8928" t="n">
        <v>81336</v>
      </c>
      <c r="B8928" s="18" t="n">
        <v>20</v>
      </c>
      <c r="C8928" s="7" t="n">
        <v>61490</v>
      </c>
      <c r="D8928" s="7" t="n">
        <v>3</v>
      </c>
      <c r="E8928" s="7" t="n">
        <v>10</v>
      </c>
      <c r="F8928" s="7" t="s">
        <v>322</v>
      </c>
    </row>
    <row r="8929" spans="1:22">
      <c r="A8929" t="s">
        <v>4</v>
      </c>
      <c r="B8929" s="4" t="s">
        <v>5</v>
      </c>
      <c r="C8929" s="4" t="s">
        <v>10</v>
      </c>
    </row>
    <row r="8930" spans="1:22">
      <c r="A8930" t="n">
        <v>81354</v>
      </c>
      <c r="B8930" s="43" t="n">
        <v>16</v>
      </c>
      <c r="C8930" s="7" t="n">
        <v>0</v>
      </c>
    </row>
    <row r="8931" spans="1:22">
      <c r="A8931" t="s">
        <v>4</v>
      </c>
      <c r="B8931" s="4" t="s">
        <v>5</v>
      </c>
      <c r="C8931" s="4" t="s">
        <v>10</v>
      </c>
      <c r="D8931" s="4" t="s">
        <v>13</v>
      </c>
      <c r="E8931" s="4" t="s">
        <v>13</v>
      </c>
      <c r="F8931" s="4" t="s">
        <v>6</v>
      </c>
    </row>
    <row r="8932" spans="1:22">
      <c r="A8932" t="n">
        <v>81357</v>
      </c>
      <c r="B8932" s="18" t="n">
        <v>20</v>
      </c>
      <c r="C8932" s="7" t="n">
        <v>61488</v>
      </c>
      <c r="D8932" s="7" t="n">
        <v>3</v>
      </c>
      <c r="E8932" s="7" t="n">
        <v>10</v>
      </c>
      <c r="F8932" s="7" t="s">
        <v>322</v>
      </c>
    </row>
    <row r="8933" spans="1:22">
      <c r="A8933" t="s">
        <v>4</v>
      </c>
      <c r="B8933" s="4" t="s">
        <v>5</v>
      </c>
      <c r="C8933" s="4" t="s">
        <v>10</v>
      </c>
    </row>
    <row r="8934" spans="1:22">
      <c r="A8934" t="n">
        <v>81375</v>
      </c>
      <c r="B8934" s="43" t="n">
        <v>16</v>
      </c>
      <c r="C8934" s="7" t="n">
        <v>0</v>
      </c>
    </row>
    <row r="8935" spans="1:22">
      <c r="A8935" t="s">
        <v>4</v>
      </c>
      <c r="B8935" s="4" t="s">
        <v>5</v>
      </c>
      <c r="C8935" s="4" t="s">
        <v>10</v>
      </c>
      <c r="D8935" s="4" t="s">
        <v>13</v>
      </c>
      <c r="E8935" s="4" t="s">
        <v>13</v>
      </c>
      <c r="F8935" s="4" t="s">
        <v>6</v>
      </c>
    </row>
    <row r="8936" spans="1:22">
      <c r="A8936" t="n">
        <v>81378</v>
      </c>
      <c r="B8936" s="18" t="n">
        <v>20</v>
      </c>
      <c r="C8936" s="7" t="n">
        <v>8</v>
      </c>
      <c r="D8936" s="7" t="n">
        <v>3</v>
      </c>
      <c r="E8936" s="7" t="n">
        <v>10</v>
      </c>
      <c r="F8936" s="7" t="s">
        <v>322</v>
      </c>
    </row>
    <row r="8937" spans="1:22">
      <c r="A8937" t="s">
        <v>4</v>
      </c>
      <c r="B8937" s="4" t="s">
        <v>5</v>
      </c>
      <c r="C8937" s="4" t="s">
        <v>10</v>
      </c>
    </row>
    <row r="8938" spans="1:22">
      <c r="A8938" t="n">
        <v>81396</v>
      </c>
      <c r="B8938" s="43" t="n">
        <v>16</v>
      </c>
      <c r="C8938" s="7" t="n">
        <v>0</v>
      </c>
    </row>
    <row r="8939" spans="1:22">
      <c r="A8939" t="s">
        <v>4</v>
      </c>
      <c r="B8939" s="4" t="s">
        <v>5</v>
      </c>
      <c r="C8939" s="4" t="s">
        <v>10</v>
      </c>
      <c r="D8939" s="4" t="s">
        <v>13</v>
      </c>
      <c r="E8939" s="4" t="s">
        <v>13</v>
      </c>
      <c r="F8939" s="4" t="s">
        <v>6</v>
      </c>
    </row>
    <row r="8940" spans="1:22">
      <c r="A8940" t="n">
        <v>81399</v>
      </c>
      <c r="B8940" s="18" t="n">
        <v>20</v>
      </c>
      <c r="C8940" s="7" t="n">
        <v>1</v>
      </c>
      <c r="D8940" s="7" t="n">
        <v>3</v>
      </c>
      <c r="E8940" s="7" t="n">
        <v>10</v>
      </c>
      <c r="F8940" s="7" t="s">
        <v>322</v>
      </c>
    </row>
    <row r="8941" spans="1:22">
      <c r="A8941" t="s">
        <v>4</v>
      </c>
      <c r="B8941" s="4" t="s">
        <v>5</v>
      </c>
      <c r="C8941" s="4" t="s">
        <v>10</v>
      </c>
    </row>
    <row r="8942" spans="1:22">
      <c r="A8942" t="n">
        <v>81417</v>
      </c>
      <c r="B8942" s="43" t="n">
        <v>16</v>
      </c>
      <c r="C8942" s="7" t="n">
        <v>0</v>
      </c>
    </row>
    <row r="8943" spans="1:22">
      <c r="A8943" t="s">
        <v>4</v>
      </c>
      <c r="B8943" s="4" t="s">
        <v>5</v>
      </c>
      <c r="C8943" s="4" t="s">
        <v>10</v>
      </c>
      <c r="D8943" s="4" t="s">
        <v>13</v>
      </c>
      <c r="E8943" s="4" t="s">
        <v>13</v>
      </c>
      <c r="F8943" s="4" t="s">
        <v>6</v>
      </c>
    </row>
    <row r="8944" spans="1:22">
      <c r="A8944" t="n">
        <v>81420</v>
      </c>
      <c r="B8944" s="18" t="n">
        <v>20</v>
      </c>
      <c r="C8944" s="7" t="n">
        <v>9</v>
      </c>
      <c r="D8944" s="7" t="n">
        <v>3</v>
      </c>
      <c r="E8944" s="7" t="n">
        <v>10</v>
      </c>
      <c r="F8944" s="7" t="s">
        <v>322</v>
      </c>
    </row>
    <row r="8945" spans="1:6">
      <c r="A8945" t="s">
        <v>4</v>
      </c>
      <c r="B8945" s="4" t="s">
        <v>5</v>
      </c>
      <c r="C8945" s="4" t="s">
        <v>10</v>
      </c>
    </row>
    <row r="8946" spans="1:6">
      <c r="A8946" t="n">
        <v>81438</v>
      </c>
      <c r="B8946" s="43" t="n">
        <v>16</v>
      </c>
      <c r="C8946" s="7" t="n">
        <v>0</v>
      </c>
    </row>
    <row r="8947" spans="1:6">
      <c r="A8947" t="s">
        <v>4</v>
      </c>
      <c r="B8947" s="4" t="s">
        <v>5</v>
      </c>
      <c r="C8947" s="4" t="s">
        <v>10</v>
      </c>
      <c r="D8947" s="4" t="s">
        <v>13</v>
      </c>
      <c r="E8947" s="4" t="s">
        <v>13</v>
      </c>
      <c r="F8947" s="4" t="s">
        <v>6</v>
      </c>
    </row>
    <row r="8948" spans="1:6">
      <c r="A8948" t="n">
        <v>81441</v>
      </c>
      <c r="B8948" s="18" t="n">
        <v>20</v>
      </c>
      <c r="C8948" s="7" t="n">
        <v>1620</v>
      </c>
      <c r="D8948" s="7" t="n">
        <v>3</v>
      </c>
      <c r="E8948" s="7" t="n">
        <v>10</v>
      </c>
      <c r="F8948" s="7" t="s">
        <v>322</v>
      </c>
    </row>
    <row r="8949" spans="1:6">
      <c r="A8949" t="s">
        <v>4</v>
      </c>
      <c r="B8949" s="4" t="s">
        <v>5</v>
      </c>
      <c r="C8949" s="4" t="s">
        <v>10</v>
      </c>
    </row>
    <row r="8950" spans="1:6">
      <c r="A8950" t="n">
        <v>81459</v>
      </c>
      <c r="B8950" s="43" t="n">
        <v>16</v>
      </c>
      <c r="C8950" s="7" t="n">
        <v>0</v>
      </c>
    </row>
    <row r="8951" spans="1:6">
      <c r="A8951" t="s">
        <v>4</v>
      </c>
      <c r="B8951" s="4" t="s">
        <v>5</v>
      </c>
      <c r="C8951" s="4" t="s">
        <v>10</v>
      </c>
      <c r="D8951" s="4" t="s">
        <v>13</v>
      </c>
      <c r="E8951" s="4" t="s">
        <v>13</v>
      </c>
      <c r="F8951" s="4" t="s">
        <v>6</v>
      </c>
    </row>
    <row r="8952" spans="1:6">
      <c r="A8952" t="n">
        <v>81462</v>
      </c>
      <c r="B8952" s="18" t="n">
        <v>20</v>
      </c>
      <c r="C8952" s="7" t="n">
        <v>1590</v>
      </c>
      <c r="D8952" s="7" t="n">
        <v>3</v>
      </c>
      <c r="E8952" s="7" t="n">
        <v>10</v>
      </c>
      <c r="F8952" s="7" t="s">
        <v>322</v>
      </c>
    </row>
    <row r="8953" spans="1:6">
      <c r="A8953" t="s">
        <v>4</v>
      </c>
      <c r="B8953" s="4" t="s">
        <v>5</v>
      </c>
      <c r="C8953" s="4" t="s">
        <v>10</v>
      </c>
    </row>
    <row r="8954" spans="1:6">
      <c r="A8954" t="n">
        <v>81480</v>
      </c>
      <c r="B8954" s="43" t="n">
        <v>16</v>
      </c>
      <c r="C8954" s="7" t="n">
        <v>0</v>
      </c>
    </row>
    <row r="8955" spans="1:6">
      <c r="A8955" t="s">
        <v>4</v>
      </c>
      <c r="B8955" s="4" t="s">
        <v>5</v>
      </c>
      <c r="C8955" s="4" t="s">
        <v>10</v>
      </c>
      <c r="D8955" s="4" t="s">
        <v>13</v>
      </c>
    </row>
    <row r="8956" spans="1:6">
      <c r="A8956" t="n">
        <v>81483</v>
      </c>
      <c r="B8956" s="59" t="n">
        <v>21</v>
      </c>
      <c r="C8956" s="7" t="n">
        <v>65533</v>
      </c>
      <c r="D8956" s="7" t="n">
        <v>1</v>
      </c>
    </row>
    <row r="8957" spans="1:6">
      <c r="A8957" t="s">
        <v>4</v>
      </c>
      <c r="B8957" s="4" t="s">
        <v>5</v>
      </c>
      <c r="C8957" s="4" t="s">
        <v>10</v>
      </c>
      <c r="D8957" s="4" t="s">
        <v>27</v>
      </c>
      <c r="E8957" s="4" t="s">
        <v>27</v>
      </c>
      <c r="F8957" s="4" t="s">
        <v>27</v>
      </c>
      <c r="G8957" s="4" t="s">
        <v>27</v>
      </c>
    </row>
    <row r="8958" spans="1:6">
      <c r="A8958" t="n">
        <v>81487</v>
      </c>
      <c r="B8958" s="57" t="n">
        <v>46</v>
      </c>
      <c r="C8958" s="7" t="n">
        <v>0</v>
      </c>
      <c r="D8958" s="7" t="n">
        <v>389.989990234375</v>
      </c>
      <c r="E8958" s="7" t="n">
        <v>28.1100006103516</v>
      </c>
      <c r="F8958" s="7" t="n">
        <v>301.309997558594</v>
      </c>
      <c r="G8958" s="7" t="n">
        <v>162</v>
      </c>
    </row>
    <row r="8959" spans="1:6">
      <c r="A8959" t="s">
        <v>4</v>
      </c>
      <c r="B8959" s="4" t="s">
        <v>5</v>
      </c>
      <c r="C8959" s="4" t="s">
        <v>10</v>
      </c>
      <c r="D8959" s="4" t="s">
        <v>27</v>
      </c>
      <c r="E8959" s="4" t="s">
        <v>27</v>
      </c>
      <c r="F8959" s="4" t="s">
        <v>27</v>
      </c>
      <c r="G8959" s="4" t="s">
        <v>27</v>
      </c>
    </row>
    <row r="8960" spans="1:6">
      <c r="A8960" t="n">
        <v>81506</v>
      </c>
      <c r="B8960" s="57" t="n">
        <v>46</v>
      </c>
      <c r="C8960" s="7" t="n">
        <v>61489</v>
      </c>
      <c r="D8960" s="7" t="n">
        <v>388.329986572266</v>
      </c>
      <c r="E8960" s="7" t="n">
        <v>27.8199996948242</v>
      </c>
      <c r="F8960" s="7" t="n">
        <v>303.700012207031</v>
      </c>
      <c r="G8960" s="7" t="n">
        <v>148.600006103516</v>
      </c>
    </row>
    <row r="8961" spans="1:7">
      <c r="A8961" t="s">
        <v>4</v>
      </c>
      <c r="B8961" s="4" t="s">
        <v>5</v>
      </c>
      <c r="C8961" s="4" t="s">
        <v>10</v>
      </c>
      <c r="D8961" s="4" t="s">
        <v>27</v>
      </c>
      <c r="E8961" s="4" t="s">
        <v>27</v>
      </c>
      <c r="F8961" s="4" t="s">
        <v>27</v>
      </c>
      <c r="G8961" s="4" t="s">
        <v>27</v>
      </c>
    </row>
    <row r="8962" spans="1:7">
      <c r="A8962" t="n">
        <v>81525</v>
      </c>
      <c r="B8962" s="57" t="n">
        <v>46</v>
      </c>
      <c r="C8962" s="7" t="n">
        <v>61490</v>
      </c>
      <c r="D8962" s="7" t="n">
        <v>390.529998779297</v>
      </c>
      <c r="E8962" s="7" t="n">
        <v>27.7900009155273</v>
      </c>
      <c r="F8962" s="7" t="n">
        <v>302.980010986328</v>
      </c>
      <c r="G8962" s="7" t="n">
        <v>194.5</v>
      </c>
    </row>
    <row r="8963" spans="1:7">
      <c r="A8963" t="s">
        <v>4</v>
      </c>
      <c r="B8963" s="4" t="s">
        <v>5</v>
      </c>
      <c r="C8963" s="4" t="s">
        <v>10</v>
      </c>
      <c r="D8963" s="4" t="s">
        <v>27</v>
      </c>
      <c r="E8963" s="4" t="s">
        <v>27</v>
      </c>
      <c r="F8963" s="4" t="s">
        <v>27</v>
      </c>
      <c r="G8963" s="4" t="s">
        <v>27</v>
      </c>
    </row>
    <row r="8964" spans="1:7">
      <c r="A8964" t="n">
        <v>81544</v>
      </c>
      <c r="B8964" s="57" t="n">
        <v>46</v>
      </c>
      <c r="C8964" s="7" t="n">
        <v>61488</v>
      </c>
      <c r="D8964" s="7" t="n">
        <v>389.140014648438</v>
      </c>
      <c r="E8964" s="7" t="n">
        <v>27.5200004577637</v>
      </c>
      <c r="F8964" s="7" t="n">
        <v>304.970001220703</v>
      </c>
      <c r="G8964" s="7" t="n">
        <v>157.300003051758</v>
      </c>
    </row>
    <row r="8965" spans="1:7">
      <c r="A8965" t="s">
        <v>4</v>
      </c>
      <c r="B8965" s="4" t="s">
        <v>5</v>
      </c>
      <c r="C8965" s="4" t="s">
        <v>10</v>
      </c>
      <c r="D8965" s="4" t="s">
        <v>27</v>
      </c>
      <c r="E8965" s="4" t="s">
        <v>27</v>
      </c>
      <c r="F8965" s="4" t="s">
        <v>27</v>
      </c>
      <c r="G8965" s="4" t="s">
        <v>27</v>
      </c>
    </row>
    <row r="8966" spans="1:7">
      <c r="A8966" t="n">
        <v>81563</v>
      </c>
      <c r="B8966" s="57" t="n">
        <v>46</v>
      </c>
      <c r="C8966" s="7" t="n">
        <v>8</v>
      </c>
      <c r="D8966" s="7" t="n">
        <v>390.950012207031</v>
      </c>
      <c r="E8966" s="7" t="n">
        <v>27.9799995422363</v>
      </c>
      <c r="F8966" s="7" t="n">
        <v>301.809997558594</v>
      </c>
      <c r="G8966" s="7" t="n">
        <v>150.600006103516</v>
      </c>
    </row>
    <row r="8967" spans="1:7">
      <c r="A8967" t="s">
        <v>4</v>
      </c>
      <c r="B8967" s="4" t="s">
        <v>5</v>
      </c>
      <c r="C8967" s="4" t="s">
        <v>10</v>
      </c>
      <c r="D8967" s="4" t="s">
        <v>27</v>
      </c>
      <c r="E8967" s="4" t="s">
        <v>27</v>
      </c>
      <c r="F8967" s="4" t="s">
        <v>27</v>
      </c>
      <c r="G8967" s="4" t="s">
        <v>27</v>
      </c>
    </row>
    <row r="8968" spans="1:7">
      <c r="A8968" t="n">
        <v>81582</v>
      </c>
      <c r="B8968" s="57" t="n">
        <v>46</v>
      </c>
      <c r="C8968" s="7" t="n">
        <v>1</v>
      </c>
      <c r="D8968" s="7" t="n">
        <v>389.769989013672</v>
      </c>
      <c r="E8968" s="7" t="n">
        <v>27.8899993896484</v>
      </c>
      <c r="F8968" s="7" t="n">
        <v>302.359985351563</v>
      </c>
      <c r="G8968" s="7" t="n">
        <v>174.399993896484</v>
      </c>
    </row>
    <row r="8969" spans="1:7">
      <c r="A8969" t="s">
        <v>4</v>
      </c>
      <c r="B8969" s="4" t="s">
        <v>5</v>
      </c>
      <c r="C8969" s="4" t="s">
        <v>10</v>
      </c>
      <c r="D8969" s="4" t="s">
        <v>27</v>
      </c>
      <c r="E8969" s="4" t="s">
        <v>27</v>
      </c>
      <c r="F8969" s="4" t="s">
        <v>27</v>
      </c>
      <c r="G8969" s="4" t="s">
        <v>27</v>
      </c>
    </row>
    <row r="8970" spans="1:7">
      <c r="A8970" t="n">
        <v>81601</v>
      </c>
      <c r="B8970" s="57" t="n">
        <v>46</v>
      </c>
      <c r="C8970" s="7" t="n">
        <v>9</v>
      </c>
      <c r="D8970" s="7" t="n">
        <v>388.679992675781</v>
      </c>
      <c r="E8970" s="7" t="n">
        <v>27.9500007629395</v>
      </c>
      <c r="F8970" s="7" t="n">
        <v>302.119995117188</v>
      </c>
      <c r="G8970" s="7" t="n">
        <v>122.900001525879</v>
      </c>
    </row>
    <row r="8971" spans="1:7">
      <c r="A8971" t="s">
        <v>4</v>
      </c>
      <c r="B8971" s="4" t="s">
        <v>5</v>
      </c>
      <c r="C8971" s="4" t="s">
        <v>10</v>
      </c>
      <c r="D8971" s="4" t="s">
        <v>27</v>
      </c>
      <c r="E8971" s="4" t="s">
        <v>27</v>
      </c>
      <c r="F8971" s="4" t="s">
        <v>27</v>
      </c>
      <c r="G8971" s="4" t="s">
        <v>27</v>
      </c>
    </row>
    <row r="8972" spans="1:7">
      <c r="A8972" t="n">
        <v>81620</v>
      </c>
      <c r="B8972" s="57" t="n">
        <v>46</v>
      </c>
      <c r="C8972" s="7" t="n">
        <v>7032</v>
      </c>
      <c r="D8972" s="7" t="n">
        <v>388.829986572266</v>
      </c>
      <c r="E8972" s="7" t="n">
        <v>28.1499996185303</v>
      </c>
      <c r="F8972" s="7" t="n">
        <v>301.179992675781</v>
      </c>
      <c r="G8972" s="7" t="n">
        <v>154.399993896484</v>
      </c>
    </row>
    <row r="8973" spans="1:7">
      <c r="A8973" t="s">
        <v>4</v>
      </c>
      <c r="B8973" s="4" t="s">
        <v>5</v>
      </c>
      <c r="C8973" s="4" t="s">
        <v>10</v>
      </c>
      <c r="D8973" s="4" t="s">
        <v>27</v>
      </c>
      <c r="E8973" s="4" t="s">
        <v>27</v>
      </c>
      <c r="F8973" s="4" t="s">
        <v>27</v>
      </c>
      <c r="G8973" s="4" t="s">
        <v>27</v>
      </c>
    </row>
    <row r="8974" spans="1:7">
      <c r="A8974" t="n">
        <v>81639</v>
      </c>
      <c r="B8974" s="57" t="n">
        <v>46</v>
      </c>
      <c r="C8974" s="7" t="n">
        <v>1590</v>
      </c>
      <c r="D8974" s="7" t="n">
        <v>633.809997558594</v>
      </c>
      <c r="E8974" s="7" t="n">
        <v>94.5999984741211</v>
      </c>
      <c r="F8974" s="7" t="n">
        <v>108.680000305176</v>
      </c>
      <c r="G8974" s="7" t="n">
        <v>194.5</v>
      </c>
    </row>
    <row r="8975" spans="1:7">
      <c r="A8975" t="s">
        <v>4</v>
      </c>
      <c r="B8975" s="4" t="s">
        <v>5</v>
      </c>
      <c r="C8975" s="4" t="s">
        <v>10</v>
      </c>
      <c r="D8975" s="4" t="s">
        <v>27</v>
      </c>
      <c r="E8975" s="4" t="s">
        <v>27</v>
      </c>
      <c r="F8975" s="4" t="s">
        <v>27</v>
      </c>
      <c r="G8975" s="4" t="s">
        <v>27</v>
      </c>
    </row>
    <row r="8976" spans="1:7">
      <c r="A8976" t="n">
        <v>81658</v>
      </c>
      <c r="B8976" s="57" t="n">
        <v>46</v>
      </c>
      <c r="C8976" s="7" t="n">
        <v>1620</v>
      </c>
      <c r="D8976" s="7" t="n">
        <v>388.089996337891</v>
      </c>
      <c r="E8976" s="7" t="n">
        <v>10.2399997711182</v>
      </c>
      <c r="F8976" s="7" t="n">
        <v>134.300003051758</v>
      </c>
      <c r="G8976" s="7" t="n">
        <v>257.5</v>
      </c>
    </row>
    <row r="8977" spans="1:7">
      <c r="A8977" t="s">
        <v>4</v>
      </c>
      <c r="B8977" s="4" t="s">
        <v>5</v>
      </c>
      <c r="C8977" s="4" t="s">
        <v>13</v>
      </c>
      <c r="D8977" s="4" t="s">
        <v>10</v>
      </c>
      <c r="E8977" s="4" t="s">
        <v>13</v>
      </c>
      <c r="F8977" s="4" t="s">
        <v>6</v>
      </c>
      <c r="G8977" s="4" t="s">
        <v>6</v>
      </c>
      <c r="H8977" s="4" t="s">
        <v>6</v>
      </c>
      <c r="I8977" s="4" t="s">
        <v>6</v>
      </c>
      <c r="J8977" s="4" t="s">
        <v>6</v>
      </c>
      <c r="K8977" s="4" t="s">
        <v>6</v>
      </c>
      <c r="L8977" s="4" t="s">
        <v>6</v>
      </c>
      <c r="M8977" s="4" t="s">
        <v>6</v>
      </c>
      <c r="N8977" s="4" t="s">
        <v>6</v>
      </c>
      <c r="O8977" s="4" t="s">
        <v>6</v>
      </c>
      <c r="P8977" s="4" t="s">
        <v>6</v>
      </c>
      <c r="Q8977" s="4" t="s">
        <v>6</v>
      </c>
      <c r="R8977" s="4" t="s">
        <v>6</v>
      </c>
      <c r="S8977" s="4" t="s">
        <v>6</v>
      </c>
      <c r="T8977" s="4" t="s">
        <v>6</v>
      </c>
      <c r="U8977" s="4" t="s">
        <v>6</v>
      </c>
    </row>
    <row r="8978" spans="1:7">
      <c r="A8978" t="n">
        <v>81677</v>
      </c>
      <c r="B8978" s="63" t="n">
        <v>36</v>
      </c>
      <c r="C8978" s="7" t="n">
        <v>8</v>
      </c>
      <c r="D8978" s="7" t="n">
        <v>9</v>
      </c>
      <c r="E8978" s="7" t="n">
        <v>0</v>
      </c>
      <c r="F8978" s="7" t="s">
        <v>676</v>
      </c>
      <c r="G8978" s="7" t="s">
        <v>21</v>
      </c>
      <c r="H8978" s="7" t="s">
        <v>21</v>
      </c>
      <c r="I8978" s="7" t="s">
        <v>21</v>
      </c>
      <c r="J8978" s="7" t="s">
        <v>21</v>
      </c>
      <c r="K8978" s="7" t="s">
        <v>21</v>
      </c>
      <c r="L8978" s="7" t="s">
        <v>21</v>
      </c>
      <c r="M8978" s="7" t="s">
        <v>21</v>
      </c>
      <c r="N8978" s="7" t="s">
        <v>21</v>
      </c>
      <c r="O8978" s="7" t="s">
        <v>21</v>
      </c>
      <c r="P8978" s="7" t="s">
        <v>21</v>
      </c>
      <c r="Q8978" s="7" t="s">
        <v>21</v>
      </c>
      <c r="R8978" s="7" t="s">
        <v>21</v>
      </c>
      <c r="S8978" s="7" t="s">
        <v>21</v>
      </c>
      <c r="T8978" s="7" t="s">
        <v>21</v>
      </c>
      <c r="U8978" s="7" t="s">
        <v>21</v>
      </c>
    </row>
    <row r="8979" spans="1:7">
      <c r="A8979" t="s">
        <v>4</v>
      </c>
      <c r="B8979" s="4" t="s">
        <v>5</v>
      </c>
      <c r="C8979" s="4" t="s">
        <v>13</v>
      </c>
      <c r="D8979" s="4" t="s">
        <v>10</v>
      </c>
      <c r="E8979" s="4" t="s">
        <v>13</v>
      </c>
      <c r="F8979" s="4" t="s">
        <v>6</v>
      </c>
      <c r="G8979" s="4" t="s">
        <v>6</v>
      </c>
      <c r="H8979" s="4" t="s">
        <v>6</v>
      </c>
      <c r="I8979" s="4" t="s">
        <v>6</v>
      </c>
      <c r="J8979" s="4" t="s">
        <v>6</v>
      </c>
      <c r="K8979" s="4" t="s">
        <v>6</v>
      </c>
      <c r="L8979" s="4" t="s">
        <v>6</v>
      </c>
      <c r="M8979" s="4" t="s">
        <v>6</v>
      </c>
      <c r="N8979" s="4" t="s">
        <v>6</v>
      </c>
      <c r="O8979" s="4" t="s">
        <v>6</v>
      </c>
      <c r="P8979" s="4" t="s">
        <v>6</v>
      </c>
      <c r="Q8979" s="4" t="s">
        <v>6</v>
      </c>
      <c r="R8979" s="4" t="s">
        <v>6</v>
      </c>
      <c r="S8979" s="4" t="s">
        <v>6</v>
      </c>
      <c r="T8979" s="4" t="s">
        <v>6</v>
      </c>
      <c r="U8979" s="4" t="s">
        <v>6</v>
      </c>
    </row>
    <row r="8980" spans="1:7">
      <c r="A8980" t="n">
        <v>81707</v>
      </c>
      <c r="B8980" s="63" t="n">
        <v>36</v>
      </c>
      <c r="C8980" s="7" t="n">
        <v>8</v>
      </c>
      <c r="D8980" s="7" t="n">
        <v>0</v>
      </c>
      <c r="E8980" s="7" t="n">
        <v>0</v>
      </c>
      <c r="F8980" s="7" t="s">
        <v>702</v>
      </c>
      <c r="G8980" s="7" t="s">
        <v>21</v>
      </c>
      <c r="H8980" s="7" t="s">
        <v>21</v>
      </c>
      <c r="I8980" s="7" t="s">
        <v>21</v>
      </c>
      <c r="J8980" s="7" t="s">
        <v>21</v>
      </c>
      <c r="K8980" s="7" t="s">
        <v>21</v>
      </c>
      <c r="L8980" s="7" t="s">
        <v>21</v>
      </c>
      <c r="M8980" s="7" t="s">
        <v>21</v>
      </c>
      <c r="N8980" s="7" t="s">
        <v>21</v>
      </c>
      <c r="O8980" s="7" t="s">
        <v>21</v>
      </c>
      <c r="P8980" s="7" t="s">
        <v>21</v>
      </c>
      <c r="Q8980" s="7" t="s">
        <v>21</v>
      </c>
      <c r="R8980" s="7" t="s">
        <v>21</v>
      </c>
      <c r="S8980" s="7" t="s">
        <v>21</v>
      </c>
      <c r="T8980" s="7" t="s">
        <v>21</v>
      </c>
      <c r="U8980" s="7" t="s">
        <v>21</v>
      </c>
    </row>
    <row r="8981" spans="1:7">
      <c r="A8981" t="s">
        <v>4</v>
      </c>
      <c r="B8981" s="4" t="s">
        <v>5</v>
      </c>
      <c r="C8981" s="4" t="s">
        <v>13</v>
      </c>
      <c r="D8981" s="4" t="s">
        <v>10</v>
      </c>
      <c r="E8981" s="4" t="s">
        <v>13</v>
      </c>
      <c r="F8981" s="4" t="s">
        <v>6</v>
      </c>
      <c r="G8981" s="4" t="s">
        <v>6</v>
      </c>
      <c r="H8981" s="4" t="s">
        <v>6</v>
      </c>
      <c r="I8981" s="4" t="s">
        <v>6</v>
      </c>
      <c r="J8981" s="4" t="s">
        <v>6</v>
      </c>
      <c r="K8981" s="4" t="s">
        <v>6</v>
      </c>
      <c r="L8981" s="4" t="s">
        <v>6</v>
      </c>
      <c r="M8981" s="4" t="s">
        <v>6</v>
      </c>
      <c r="N8981" s="4" t="s">
        <v>6</v>
      </c>
      <c r="O8981" s="4" t="s">
        <v>6</v>
      </c>
      <c r="P8981" s="4" t="s">
        <v>6</v>
      </c>
      <c r="Q8981" s="4" t="s">
        <v>6</v>
      </c>
      <c r="R8981" s="4" t="s">
        <v>6</v>
      </c>
      <c r="S8981" s="4" t="s">
        <v>6</v>
      </c>
      <c r="T8981" s="4" t="s">
        <v>6</v>
      </c>
      <c r="U8981" s="4" t="s">
        <v>6</v>
      </c>
    </row>
    <row r="8982" spans="1:7">
      <c r="A8982" t="n">
        <v>81736</v>
      </c>
      <c r="B8982" s="63" t="n">
        <v>36</v>
      </c>
      <c r="C8982" s="7" t="n">
        <v>8</v>
      </c>
      <c r="D8982" s="7" t="n">
        <v>8</v>
      </c>
      <c r="E8982" s="7" t="n">
        <v>0</v>
      </c>
      <c r="F8982" s="7" t="s">
        <v>182</v>
      </c>
      <c r="G8982" s="7" t="s">
        <v>21</v>
      </c>
      <c r="H8982" s="7" t="s">
        <v>21</v>
      </c>
      <c r="I8982" s="7" t="s">
        <v>21</v>
      </c>
      <c r="J8982" s="7" t="s">
        <v>21</v>
      </c>
      <c r="K8982" s="7" t="s">
        <v>21</v>
      </c>
      <c r="L8982" s="7" t="s">
        <v>21</v>
      </c>
      <c r="M8982" s="7" t="s">
        <v>21</v>
      </c>
      <c r="N8982" s="7" t="s">
        <v>21</v>
      </c>
      <c r="O8982" s="7" t="s">
        <v>21</v>
      </c>
      <c r="P8982" s="7" t="s">
        <v>21</v>
      </c>
      <c r="Q8982" s="7" t="s">
        <v>21</v>
      </c>
      <c r="R8982" s="7" t="s">
        <v>21</v>
      </c>
      <c r="S8982" s="7" t="s">
        <v>21</v>
      </c>
      <c r="T8982" s="7" t="s">
        <v>21</v>
      </c>
      <c r="U8982" s="7" t="s">
        <v>21</v>
      </c>
    </row>
    <row r="8983" spans="1:7">
      <c r="A8983" t="s">
        <v>4</v>
      </c>
      <c r="B8983" s="4" t="s">
        <v>5</v>
      </c>
      <c r="C8983" s="4" t="s">
        <v>10</v>
      </c>
      <c r="D8983" s="4" t="s">
        <v>13</v>
      </c>
      <c r="E8983" s="4" t="s">
        <v>6</v>
      </c>
      <c r="F8983" s="4" t="s">
        <v>27</v>
      </c>
      <c r="G8983" s="4" t="s">
        <v>27</v>
      </c>
      <c r="H8983" s="4" t="s">
        <v>27</v>
      </c>
    </row>
    <row r="8984" spans="1:7">
      <c r="A8984" t="n">
        <v>81769</v>
      </c>
      <c r="B8984" s="64" t="n">
        <v>48</v>
      </c>
      <c r="C8984" s="7" t="n">
        <v>8</v>
      </c>
      <c r="D8984" s="7" t="n">
        <v>0</v>
      </c>
      <c r="E8984" s="7" t="s">
        <v>182</v>
      </c>
      <c r="F8984" s="7" t="n">
        <v>-1</v>
      </c>
      <c r="G8984" s="7" t="n">
        <v>1</v>
      </c>
      <c r="H8984" s="7" t="n">
        <v>1.40129846432482e-45</v>
      </c>
    </row>
    <row r="8985" spans="1:7">
      <c r="A8985" t="s">
        <v>4</v>
      </c>
      <c r="B8985" s="4" t="s">
        <v>5</v>
      </c>
      <c r="C8985" s="4" t="s">
        <v>13</v>
      </c>
      <c r="D8985" s="4" t="s">
        <v>10</v>
      </c>
      <c r="E8985" s="4" t="s">
        <v>13</v>
      </c>
      <c r="F8985" s="4" t="s">
        <v>6</v>
      </c>
      <c r="G8985" s="4" t="s">
        <v>6</v>
      </c>
      <c r="H8985" s="4" t="s">
        <v>6</v>
      </c>
      <c r="I8985" s="4" t="s">
        <v>6</v>
      </c>
      <c r="J8985" s="4" t="s">
        <v>6</v>
      </c>
      <c r="K8985" s="4" t="s">
        <v>6</v>
      </c>
      <c r="L8985" s="4" t="s">
        <v>6</v>
      </c>
      <c r="M8985" s="4" t="s">
        <v>6</v>
      </c>
      <c r="N8985" s="4" t="s">
        <v>6</v>
      </c>
      <c r="O8985" s="4" t="s">
        <v>6</v>
      </c>
      <c r="P8985" s="4" t="s">
        <v>6</v>
      </c>
      <c r="Q8985" s="4" t="s">
        <v>6</v>
      </c>
      <c r="R8985" s="4" t="s">
        <v>6</v>
      </c>
      <c r="S8985" s="4" t="s">
        <v>6</v>
      </c>
      <c r="T8985" s="4" t="s">
        <v>6</v>
      </c>
      <c r="U8985" s="4" t="s">
        <v>6</v>
      </c>
    </row>
    <row r="8986" spans="1:7">
      <c r="A8986" t="n">
        <v>81798</v>
      </c>
      <c r="B8986" s="63" t="n">
        <v>36</v>
      </c>
      <c r="C8986" s="7" t="n">
        <v>8</v>
      </c>
      <c r="D8986" s="7" t="n">
        <v>1621</v>
      </c>
      <c r="E8986" s="7" t="n">
        <v>0</v>
      </c>
      <c r="F8986" s="7" t="s">
        <v>200</v>
      </c>
      <c r="G8986" s="7" t="s">
        <v>21</v>
      </c>
      <c r="H8986" s="7" t="s">
        <v>21</v>
      </c>
      <c r="I8986" s="7" t="s">
        <v>21</v>
      </c>
      <c r="J8986" s="7" t="s">
        <v>21</v>
      </c>
      <c r="K8986" s="7" t="s">
        <v>21</v>
      </c>
      <c r="L8986" s="7" t="s">
        <v>21</v>
      </c>
      <c r="M8986" s="7" t="s">
        <v>21</v>
      </c>
      <c r="N8986" s="7" t="s">
        <v>21</v>
      </c>
      <c r="O8986" s="7" t="s">
        <v>21</v>
      </c>
      <c r="P8986" s="7" t="s">
        <v>21</v>
      </c>
      <c r="Q8986" s="7" t="s">
        <v>21</v>
      </c>
      <c r="R8986" s="7" t="s">
        <v>21</v>
      </c>
      <c r="S8986" s="7" t="s">
        <v>21</v>
      </c>
      <c r="T8986" s="7" t="s">
        <v>21</v>
      </c>
      <c r="U8986" s="7" t="s">
        <v>21</v>
      </c>
    </row>
    <row r="8987" spans="1:7">
      <c r="A8987" t="s">
        <v>4</v>
      </c>
      <c r="B8987" s="4" t="s">
        <v>5</v>
      </c>
      <c r="C8987" s="4" t="s">
        <v>10</v>
      </c>
      <c r="D8987" s="4" t="s">
        <v>13</v>
      </c>
      <c r="E8987" s="4" t="s">
        <v>6</v>
      </c>
      <c r="F8987" s="4" t="s">
        <v>27</v>
      </c>
      <c r="G8987" s="4" t="s">
        <v>27</v>
      </c>
      <c r="H8987" s="4" t="s">
        <v>27</v>
      </c>
    </row>
    <row r="8988" spans="1:7">
      <c r="A8988" t="n">
        <v>81828</v>
      </c>
      <c r="B8988" s="64" t="n">
        <v>48</v>
      </c>
      <c r="C8988" s="7" t="n">
        <v>1621</v>
      </c>
      <c r="D8988" s="7" t="n">
        <v>0</v>
      </c>
      <c r="E8988" s="7" t="s">
        <v>703</v>
      </c>
      <c r="F8988" s="7" t="n">
        <v>-1</v>
      </c>
      <c r="G8988" s="7" t="n">
        <v>1</v>
      </c>
      <c r="H8988" s="7" t="n">
        <v>1.40129846432482e-45</v>
      </c>
    </row>
    <row r="8989" spans="1:7">
      <c r="A8989" t="s">
        <v>4</v>
      </c>
      <c r="B8989" s="4" t="s">
        <v>5</v>
      </c>
      <c r="C8989" s="4" t="s">
        <v>10</v>
      </c>
      <c r="D8989" s="4" t="s">
        <v>13</v>
      </c>
      <c r="E8989" s="4" t="s">
        <v>6</v>
      </c>
      <c r="F8989" s="4" t="s">
        <v>27</v>
      </c>
      <c r="G8989" s="4" t="s">
        <v>27</v>
      </c>
      <c r="H8989" s="4" t="s">
        <v>27</v>
      </c>
    </row>
    <row r="8990" spans="1:7">
      <c r="A8990" t="n">
        <v>81860</v>
      </c>
      <c r="B8990" s="64" t="n">
        <v>48</v>
      </c>
      <c r="C8990" s="7" t="n">
        <v>1621</v>
      </c>
      <c r="D8990" s="7" t="n">
        <v>0</v>
      </c>
      <c r="E8990" s="7" t="s">
        <v>704</v>
      </c>
      <c r="F8990" s="7" t="n">
        <v>-1</v>
      </c>
      <c r="G8990" s="7" t="n">
        <v>1</v>
      </c>
      <c r="H8990" s="7" t="n">
        <v>1.40129846432482e-45</v>
      </c>
    </row>
    <row r="8991" spans="1:7">
      <c r="A8991" t="s">
        <v>4</v>
      </c>
      <c r="B8991" s="4" t="s">
        <v>5</v>
      </c>
      <c r="C8991" s="4" t="s">
        <v>10</v>
      </c>
      <c r="D8991" s="4" t="s">
        <v>10</v>
      </c>
      <c r="E8991" s="4" t="s">
        <v>10</v>
      </c>
    </row>
    <row r="8992" spans="1:7">
      <c r="A8992" t="n">
        <v>81889</v>
      </c>
      <c r="B8992" s="66" t="n">
        <v>61</v>
      </c>
      <c r="C8992" s="7" t="n">
        <v>61489</v>
      </c>
      <c r="D8992" s="7" t="n">
        <v>0</v>
      </c>
      <c r="E8992" s="7" t="n">
        <v>1000</v>
      </c>
    </row>
    <row r="8993" spans="1:21">
      <c r="A8993" t="s">
        <v>4</v>
      </c>
      <c r="B8993" s="4" t="s">
        <v>5</v>
      </c>
      <c r="C8993" s="4" t="s">
        <v>10</v>
      </c>
      <c r="D8993" s="4" t="s">
        <v>10</v>
      </c>
      <c r="E8993" s="4" t="s">
        <v>10</v>
      </c>
    </row>
    <row r="8994" spans="1:21">
      <c r="A8994" t="n">
        <v>81896</v>
      </c>
      <c r="B8994" s="66" t="n">
        <v>61</v>
      </c>
      <c r="C8994" s="7" t="n">
        <v>61490</v>
      </c>
      <c r="D8994" s="7" t="n">
        <v>0</v>
      </c>
      <c r="E8994" s="7" t="n">
        <v>1000</v>
      </c>
    </row>
    <row r="8995" spans="1:21">
      <c r="A8995" t="s">
        <v>4</v>
      </c>
      <c r="B8995" s="4" t="s">
        <v>5</v>
      </c>
      <c r="C8995" s="4" t="s">
        <v>10</v>
      </c>
      <c r="D8995" s="4" t="s">
        <v>10</v>
      </c>
      <c r="E8995" s="4" t="s">
        <v>10</v>
      </c>
    </row>
    <row r="8996" spans="1:21">
      <c r="A8996" t="n">
        <v>81903</v>
      </c>
      <c r="B8996" s="66" t="n">
        <v>61</v>
      </c>
      <c r="C8996" s="7" t="n">
        <v>61488</v>
      </c>
      <c r="D8996" s="7" t="n">
        <v>0</v>
      </c>
      <c r="E8996" s="7" t="n">
        <v>1000</v>
      </c>
    </row>
    <row r="8997" spans="1:21">
      <c r="A8997" t="s">
        <v>4</v>
      </c>
      <c r="B8997" s="4" t="s">
        <v>5</v>
      </c>
      <c r="C8997" s="4" t="s">
        <v>10</v>
      </c>
      <c r="D8997" s="4" t="s">
        <v>10</v>
      </c>
      <c r="E8997" s="4" t="s">
        <v>10</v>
      </c>
    </row>
    <row r="8998" spans="1:21">
      <c r="A8998" t="n">
        <v>81910</v>
      </c>
      <c r="B8998" s="66" t="n">
        <v>61</v>
      </c>
      <c r="C8998" s="7" t="n">
        <v>8</v>
      </c>
      <c r="D8998" s="7" t="n">
        <v>0</v>
      </c>
      <c r="E8998" s="7" t="n">
        <v>1000</v>
      </c>
    </row>
    <row r="8999" spans="1:21">
      <c r="A8999" t="s">
        <v>4</v>
      </c>
      <c r="B8999" s="4" t="s">
        <v>5</v>
      </c>
      <c r="C8999" s="4" t="s">
        <v>10</v>
      </c>
      <c r="D8999" s="4" t="s">
        <v>10</v>
      </c>
      <c r="E8999" s="4" t="s">
        <v>10</v>
      </c>
    </row>
    <row r="9000" spans="1:21">
      <c r="A9000" t="n">
        <v>81917</v>
      </c>
      <c r="B9000" s="66" t="n">
        <v>61</v>
      </c>
      <c r="C9000" s="7" t="n">
        <v>1</v>
      </c>
      <c r="D9000" s="7" t="n">
        <v>0</v>
      </c>
      <c r="E9000" s="7" t="n">
        <v>1000</v>
      </c>
    </row>
    <row r="9001" spans="1:21">
      <c r="A9001" t="s">
        <v>4</v>
      </c>
      <c r="B9001" s="4" t="s">
        <v>5</v>
      </c>
      <c r="C9001" s="4" t="s">
        <v>10</v>
      </c>
      <c r="D9001" s="4" t="s">
        <v>10</v>
      </c>
      <c r="E9001" s="4" t="s">
        <v>10</v>
      </c>
    </row>
    <row r="9002" spans="1:21">
      <c r="A9002" t="n">
        <v>81924</v>
      </c>
      <c r="B9002" s="66" t="n">
        <v>61</v>
      </c>
      <c r="C9002" s="7" t="n">
        <v>9</v>
      </c>
      <c r="D9002" s="7" t="n">
        <v>0</v>
      </c>
      <c r="E9002" s="7" t="n">
        <v>1000</v>
      </c>
    </row>
    <row r="9003" spans="1:21">
      <c r="A9003" t="s">
        <v>4</v>
      </c>
      <c r="B9003" s="4" t="s">
        <v>5</v>
      </c>
      <c r="C9003" s="4" t="s">
        <v>10</v>
      </c>
      <c r="D9003" s="4" t="s">
        <v>10</v>
      </c>
      <c r="E9003" s="4" t="s">
        <v>10</v>
      </c>
    </row>
    <row r="9004" spans="1:21">
      <c r="A9004" t="n">
        <v>81931</v>
      </c>
      <c r="B9004" s="66" t="n">
        <v>61</v>
      </c>
      <c r="C9004" s="7" t="n">
        <v>7032</v>
      </c>
      <c r="D9004" s="7" t="n">
        <v>0</v>
      </c>
      <c r="E9004" s="7" t="n">
        <v>1000</v>
      </c>
    </row>
    <row r="9005" spans="1:21">
      <c r="A9005" t="s">
        <v>4</v>
      </c>
      <c r="B9005" s="4" t="s">
        <v>5</v>
      </c>
      <c r="C9005" s="4" t="s">
        <v>13</v>
      </c>
      <c r="D9005" s="4" t="s">
        <v>10</v>
      </c>
      <c r="E9005" s="4" t="s">
        <v>13</v>
      </c>
      <c r="F9005" s="4" t="s">
        <v>13</v>
      </c>
      <c r="G9005" s="4" t="s">
        <v>26</v>
      </c>
    </row>
    <row r="9006" spans="1:21">
      <c r="A9006" t="n">
        <v>81938</v>
      </c>
      <c r="B9006" s="13" t="n">
        <v>5</v>
      </c>
      <c r="C9006" s="7" t="n">
        <v>30</v>
      </c>
      <c r="D9006" s="7" t="n">
        <v>8516</v>
      </c>
      <c r="E9006" s="7" t="n">
        <v>8</v>
      </c>
      <c r="F9006" s="7" t="n">
        <v>1</v>
      </c>
      <c r="G9006" s="14" t="n">
        <f t="normal" ca="1">A9174</f>
        <v>0</v>
      </c>
    </row>
    <row r="9007" spans="1:21">
      <c r="A9007" t="s">
        <v>4</v>
      </c>
      <c r="B9007" s="4" t="s">
        <v>5</v>
      </c>
      <c r="C9007" s="4" t="s">
        <v>13</v>
      </c>
      <c r="D9007" s="4" t="s">
        <v>10</v>
      </c>
      <c r="E9007" s="4" t="s">
        <v>10</v>
      </c>
      <c r="F9007" s="4" t="s">
        <v>9</v>
      </c>
    </row>
    <row r="9008" spans="1:21">
      <c r="A9008" t="n">
        <v>81948</v>
      </c>
      <c r="B9008" s="73" t="n">
        <v>84</v>
      </c>
      <c r="C9008" s="7" t="n">
        <v>0</v>
      </c>
      <c r="D9008" s="7" t="n">
        <v>0</v>
      </c>
      <c r="E9008" s="7" t="n">
        <v>0</v>
      </c>
      <c r="F9008" s="7" t="n">
        <v>1045220557</v>
      </c>
    </row>
    <row r="9009" spans="1:7">
      <c r="A9009" t="s">
        <v>4</v>
      </c>
      <c r="B9009" s="4" t="s">
        <v>5</v>
      </c>
      <c r="C9009" s="4" t="s">
        <v>13</v>
      </c>
      <c r="D9009" s="4" t="s">
        <v>13</v>
      </c>
      <c r="E9009" s="4" t="s">
        <v>27</v>
      </c>
      <c r="F9009" s="4" t="s">
        <v>27</v>
      </c>
      <c r="G9009" s="4" t="s">
        <v>27</v>
      </c>
      <c r="H9009" s="4" t="s">
        <v>10</v>
      </c>
    </row>
    <row r="9010" spans="1:7">
      <c r="A9010" t="n">
        <v>81958</v>
      </c>
      <c r="B9010" s="34" t="n">
        <v>45</v>
      </c>
      <c r="C9010" s="7" t="n">
        <v>2</v>
      </c>
      <c r="D9010" s="7" t="n">
        <v>3</v>
      </c>
      <c r="E9010" s="7" t="n">
        <v>390.049987792969</v>
      </c>
      <c r="F9010" s="7" t="n">
        <v>30.4500007629395</v>
      </c>
      <c r="G9010" s="7" t="n">
        <v>301.690002441406</v>
      </c>
      <c r="H9010" s="7" t="n">
        <v>0</v>
      </c>
    </row>
    <row r="9011" spans="1:7">
      <c r="A9011" t="s">
        <v>4</v>
      </c>
      <c r="B9011" s="4" t="s">
        <v>5</v>
      </c>
      <c r="C9011" s="4" t="s">
        <v>13</v>
      </c>
      <c r="D9011" s="4" t="s">
        <v>13</v>
      </c>
      <c r="E9011" s="4" t="s">
        <v>27</v>
      </c>
      <c r="F9011" s="4" t="s">
        <v>27</v>
      </c>
      <c r="G9011" s="4" t="s">
        <v>27</v>
      </c>
      <c r="H9011" s="4" t="s">
        <v>10</v>
      </c>
    </row>
    <row r="9012" spans="1:7">
      <c r="A9012" t="n">
        <v>81975</v>
      </c>
      <c r="B9012" s="34" t="n">
        <v>45</v>
      </c>
      <c r="C9012" s="7" t="n">
        <v>2</v>
      </c>
      <c r="D9012" s="7" t="n">
        <v>3</v>
      </c>
      <c r="E9012" s="7" t="n">
        <v>390.049987792969</v>
      </c>
      <c r="F9012" s="7" t="n">
        <v>29.4500007629395</v>
      </c>
      <c r="G9012" s="7" t="n">
        <v>301.690002441406</v>
      </c>
      <c r="H9012" s="7" t="n">
        <v>3000</v>
      </c>
    </row>
    <row r="9013" spans="1:7">
      <c r="A9013" t="s">
        <v>4</v>
      </c>
      <c r="B9013" s="4" t="s">
        <v>5</v>
      </c>
      <c r="C9013" s="4" t="s">
        <v>13</v>
      </c>
      <c r="D9013" s="4" t="s">
        <v>13</v>
      </c>
      <c r="E9013" s="4" t="s">
        <v>27</v>
      </c>
      <c r="F9013" s="4" t="s">
        <v>27</v>
      </c>
      <c r="G9013" s="4" t="s">
        <v>27</v>
      </c>
      <c r="H9013" s="4" t="s">
        <v>10</v>
      </c>
      <c r="I9013" s="4" t="s">
        <v>13</v>
      </c>
    </row>
    <row r="9014" spans="1:7">
      <c r="A9014" t="n">
        <v>81992</v>
      </c>
      <c r="B9014" s="34" t="n">
        <v>45</v>
      </c>
      <c r="C9014" s="7" t="n">
        <v>4</v>
      </c>
      <c r="D9014" s="7" t="n">
        <v>3</v>
      </c>
      <c r="E9014" s="7" t="n">
        <v>354.079986572266</v>
      </c>
      <c r="F9014" s="7" t="n">
        <v>289.320007324219</v>
      </c>
      <c r="G9014" s="7" t="n">
        <v>0</v>
      </c>
      <c r="H9014" s="7" t="n">
        <v>0</v>
      </c>
      <c r="I9014" s="7" t="n">
        <v>0</v>
      </c>
    </row>
    <row r="9015" spans="1:7">
      <c r="A9015" t="s">
        <v>4</v>
      </c>
      <c r="B9015" s="4" t="s">
        <v>5</v>
      </c>
      <c r="C9015" s="4" t="s">
        <v>13</v>
      </c>
      <c r="D9015" s="4" t="s">
        <v>13</v>
      </c>
      <c r="E9015" s="4" t="s">
        <v>27</v>
      </c>
      <c r="F9015" s="4" t="s">
        <v>10</v>
      </c>
    </row>
    <row r="9016" spans="1:7">
      <c r="A9016" t="n">
        <v>82010</v>
      </c>
      <c r="B9016" s="34" t="n">
        <v>45</v>
      </c>
      <c r="C9016" s="7" t="n">
        <v>5</v>
      </c>
      <c r="D9016" s="7" t="n">
        <v>3</v>
      </c>
      <c r="E9016" s="7" t="n">
        <v>6</v>
      </c>
      <c r="F9016" s="7" t="n">
        <v>0</v>
      </c>
    </row>
    <row r="9017" spans="1:7">
      <c r="A9017" t="s">
        <v>4</v>
      </c>
      <c r="B9017" s="4" t="s">
        <v>5</v>
      </c>
      <c r="C9017" s="4" t="s">
        <v>13</v>
      </c>
      <c r="D9017" s="4" t="s">
        <v>13</v>
      </c>
      <c r="E9017" s="4" t="s">
        <v>27</v>
      </c>
      <c r="F9017" s="4" t="s">
        <v>10</v>
      </c>
    </row>
    <row r="9018" spans="1:7">
      <c r="A9018" t="n">
        <v>82019</v>
      </c>
      <c r="B9018" s="34" t="n">
        <v>45</v>
      </c>
      <c r="C9018" s="7" t="n">
        <v>11</v>
      </c>
      <c r="D9018" s="7" t="n">
        <v>3</v>
      </c>
      <c r="E9018" s="7" t="n">
        <v>33.2000007629395</v>
      </c>
      <c r="F9018" s="7" t="n">
        <v>0</v>
      </c>
    </row>
    <row r="9019" spans="1:7">
      <c r="A9019" t="s">
        <v>4</v>
      </c>
      <c r="B9019" s="4" t="s">
        <v>5</v>
      </c>
      <c r="C9019" s="4" t="s">
        <v>10</v>
      </c>
      <c r="D9019" s="4" t="s">
        <v>10</v>
      </c>
      <c r="E9019" s="4" t="s">
        <v>27</v>
      </c>
      <c r="F9019" s="4" t="s">
        <v>27</v>
      </c>
      <c r="G9019" s="4" t="s">
        <v>27</v>
      </c>
      <c r="H9019" s="4" t="s">
        <v>27</v>
      </c>
      <c r="I9019" s="4" t="s">
        <v>13</v>
      </c>
      <c r="J9019" s="4" t="s">
        <v>10</v>
      </c>
    </row>
    <row r="9020" spans="1:7">
      <c r="A9020" t="n">
        <v>82028</v>
      </c>
      <c r="B9020" s="82" t="n">
        <v>55</v>
      </c>
      <c r="C9020" s="7" t="n">
        <v>61489</v>
      </c>
      <c r="D9020" s="7" t="n">
        <v>65533</v>
      </c>
      <c r="E9020" s="7" t="n">
        <v>388.880004882813</v>
      </c>
      <c r="F9020" s="7" t="n">
        <v>27.8199996948242</v>
      </c>
      <c r="G9020" s="7" t="n">
        <v>302.799987792969</v>
      </c>
      <c r="H9020" s="7" t="n">
        <v>1.20000004768372</v>
      </c>
      <c r="I9020" s="7" t="n">
        <v>1</v>
      </c>
      <c r="J9020" s="7" t="n">
        <v>0</v>
      </c>
    </row>
    <row r="9021" spans="1:7">
      <c r="A9021" t="s">
        <v>4</v>
      </c>
      <c r="B9021" s="4" t="s">
        <v>5</v>
      </c>
      <c r="C9021" s="4" t="s">
        <v>10</v>
      </c>
      <c r="D9021" s="4" t="s">
        <v>10</v>
      </c>
      <c r="E9021" s="4" t="s">
        <v>27</v>
      </c>
      <c r="F9021" s="4" t="s">
        <v>27</v>
      </c>
      <c r="G9021" s="4" t="s">
        <v>27</v>
      </c>
      <c r="H9021" s="4" t="s">
        <v>27</v>
      </c>
      <c r="I9021" s="4" t="s">
        <v>13</v>
      </c>
      <c r="J9021" s="4" t="s">
        <v>10</v>
      </c>
    </row>
    <row r="9022" spans="1:7">
      <c r="A9022" t="n">
        <v>82052</v>
      </c>
      <c r="B9022" s="82" t="n">
        <v>55</v>
      </c>
      <c r="C9022" s="7" t="n">
        <v>61488</v>
      </c>
      <c r="D9022" s="7" t="n">
        <v>65533</v>
      </c>
      <c r="E9022" s="7" t="n">
        <v>389.790008544922</v>
      </c>
      <c r="F9022" s="7" t="n">
        <v>27.7199993133545</v>
      </c>
      <c r="G9022" s="7" t="n">
        <v>303.420013427734</v>
      </c>
      <c r="H9022" s="7" t="n">
        <v>1.20000004768372</v>
      </c>
      <c r="I9022" s="7" t="n">
        <v>1</v>
      </c>
      <c r="J9022" s="7" t="n">
        <v>0</v>
      </c>
    </row>
    <row r="9023" spans="1:7">
      <c r="A9023" t="s">
        <v>4</v>
      </c>
      <c r="B9023" s="4" t="s">
        <v>5</v>
      </c>
      <c r="C9023" s="4" t="s">
        <v>13</v>
      </c>
      <c r="D9023" s="4" t="s">
        <v>10</v>
      </c>
      <c r="E9023" s="4" t="s">
        <v>27</v>
      </c>
    </row>
    <row r="9024" spans="1:7">
      <c r="A9024" t="n">
        <v>82076</v>
      </c>
      <c r="B9024" s="40" t="n">
        <v>58</v>
      </c>
      <c r="C9024" s="7" t="n">
        <v>100</v>
      </c>
      <c r="D9024" s="7" t="n">
        <v>1000</v>
      </c>
      <c r="E9024" s="7" t="n">
        <v>1</v>
      </c>
    </row>
    <row r="9025" spans="1:10">
      <c r="A9025" t="s">
        <v>4</v>
      </c>
      <c r="B9025" s="4" t="s">
        <v>5</v>
      </c>
      <c r="C9025" s="4" t="s">
        <v>13</v>
      </c>
      <c r="D9025" s="4" t="s">
        <v>10</v>
      </c>
    </row>
    <row r="9026" spans="1:10">
      <c r="A9026" t="n">
        <v>82084</v>
      </c>
      <c r="B9026" s="40" t="n">
        <v>58</v>
      </c>
      <c r="C9026" s="7" t="n">
        <v>255</v>
      </c>
      <c r="D9026" s="7" t="n">
        <v>0</v>
      </c>
    </row>
    <row r="9027" spans="1:10">
      <c r="A9027" t="s">
        <v>4</v>
      </c>
      <c r="B9027" s="4" t="s">
        <v>5</v>
      </c>
      <c r="C9027" s="4" t="s">
        <v>10</v>
      </c>
      <c r="D9027" s="4" t="s">
        <v>13</v>
      </c>
    </row>
    <row r="9028" spans="1:10">
      <c r="A9028" t="n">
        <v>82088</v>
      </c>
      <c r="B9028" s="81" t="n">
        <v>56</v>
      </c>
      <c r="C9028" s="7" t="n">
        <v>61489</v>
      </c>
      <c r="D9028" s="7" t="n">
        <v>0</v>
      </c>
    </row>
    <row r="9029" spans="1:10">
      <c r="A9029" t="s">
        <v>4</v>
      </c>
      <c r="B9029" s="4" t="s">
        <v>5</v>
      </c>
      <c r="C9029" s="4" t="s">
        <v>10</v>
      </c>
      <c r="D9029" s="4" t="s">
        <v>13</v>
      </c>
    </row>
    <row r="9030" spans="1:10">
      <c r="A9030" t="n">
        <v>82092</v>
      </c>
      <c r="B9030" s="81" t="n">
        <v>56</v>
      </c>
      <c r="C9030" s="7" t="n">
        <v>61488</v>
      </c>
      <c r="D9030" s="7" t="n">
        <v>0</v>
      </c>
    </row>
    <row r="9031" spans="1:10">
      <c r="A9031" t="s">
        <v>4</v>
      </c>
      <c r="B9031" s="4" t="s">
        <v>5</v>
      </c>
      <c r="C9031" s="4" t="s">
        <v>13</v>
      </c>
      <c r="D9031" s="4" t="s">
        <v>10</v>
      </c>
    </row>
    <row r="9032" spans="1:10">
      <c r="A9032" t="n">
        <v>82096</v>
      </c>
      <c r="B9032" s="34" t="n">
        <v>45</v>
      </c>
      <c r="C9032" s="7" t="n">
        <v>7</v>
      </c>
      <c r="D9032" s="7" t="n">
        <v>255</v>
      </c>
    </row>
    <row r="9033" spans="1:10">
      <c r="A9033" t="s">
        <v>4</v>
      </c>
      <c r="B9033" s="4" t="s">
        <v>5</v>
      </c>
      <c r="C9033" s="4" t="s">
        <v>13</v>
      </c>
      <c r="D9033" s="4" t="s">
        <v>13</v>
      </c>
      <c r="E9033" s="4" t="s">
        <v>27</v>
      </c>
      <c r="F9033" s="4" t="s">
        <v>10</v>
      </c>
    </row>
    <row r="9034" spans="1:10">
      <c r="A9034" t="n">
        <v>82100</v>
      </c>
      <c r="B9034" s="34" t="n">
        <v>45</v>
      </c>
      <c r="C9034" s="7" t="n">
        <v>5</v>
      </c>
      <c r="D9034" s="7" t="n">
        <v>3</v>
      </c>
      <c r="E9034" s="7" t="n">
        <v>5.69999980926514</v>
      </c>
      <c r="F9034" s="7" t="n">
        <v>10000</v>
      </c>
    </row>
    <row r="9035" spans="1:10">
      <c r="A9035" t="s">
        <v>4</v>
      </c>
      <c r="B9035" s="4" t="s">
        <v>5</v>
      </c>
      <c r="C9035" s="4" t="s">
        <v>13</v>
      </c>
      <c r="D9035" s="4" t="s">
        <v>10</v>
      </c>
      <c r="E9035" s="4" t="s">
        <v>6</v>
      </c>
    </row>
    <row r="9036" spans="1:10">
      <c r="A9036" t="n">
        <v>82109</v>
      </c>
      <c r="B9036" s="42" t="n">
        <v>51</v>
      </c>
      <c r="C9036" s="7" t="n">
        <v>4</v>
      </c>
      <c r="D9036" s="7" t="n">
        <v>7032</v>
      </c>
      <c r="E9036" s="7" t="s">
        <v>362</v>
      </c>
    </row>
    <row r="9037" spans="1:10">
      <c r="A9037" t="s">
        <v>4</v>
      </c>
      <c r="B9037" s="4" t="s">
        <v>5</v>
      </c>
      <c r="C9037" s="4" t="s">
        <v>10</v>
      </c>
    </row>
    <row r="9038" spans="1:10">
      <c r="A9038" t="n">
        <v>82122</v>
      </c>
      <c r="B9038" s="43" t="n">
        <v>16</v>
      </c>
      <c r="C9038" s="7" t="n">
        <v>0</v>
      </c>
    </row>
    <row r="9039" spans="1:10">
      <c r="A9039" t="s">
        <v>4</v>
      </c>
      <c r="B9039" s="4" t="s">
        <v>5</v>
      </c>
      <c r="C9039" s="4" t="s">
        <v>10</v>
      </c>
      <c r="D9039" s="4" t="s">
        <v>104</v>
      </c>
      <c r="E9039" s="4" t="s">
        <v>13</v>
      </c>
      <c r="F9039" s="4" t="s">
        <v>13</v>
      </c>
    </row>
    <row r="9040" spans="1:10">
      <c r="A9040" t="n">
        <v>82125</v>
      </c>
      <c r="B9040" s="44" t="n">
        <v>26</v>
      </c>
      <c r="C9040" s="7" t="n">
        <v>7032</v>
      </c>
      <c r="D9040" s="7" t="s">
        <v>705</v>
      </c>
      <c r="E9040" s="7" t="n">
        <v>2</v>
      </c>
      <c r="F9040" s="7" t="n">
        <v>0</v>
      </c>
    </row>
    <row r="9041" spans="1:6">
      <c r="A9041" t="s">
        <v>4</v>
      </c>
      <c r="B9041" s="4" t="s">
        <v>5</v>
      </c>
    </row>
    <row r="9042" spans="1:6">
      <c r="A9042" t="n">
        <v>82150</v>
      </c>
      <c r="B9042" s="38" t="n">
        <v>28</v>
      </c>
    </row>
    <row r="9043" spans="1:6">
      <c r="A9043" t="s">
        <v>4</v>
      </c>
      <c r="B9043" s="4" t="s">
        <v>5</v>
      </c>
      <c r="C9043" s="4" t="s">
        <v>13</v>
      </c>
      <c r="D9043" s="4" t="s">
        <v>10</v>
      </c>
      <c r="E9043" s="4" t="s">
        <v>6</v>
      </c>
    </row>
    <row r="9044" spans="1:6">
      <c r="A9044" t="n">
        <v>82151</v>
      </c>
      <c r="B9044" s="42" t="n">
        <v>51</v>
      </c>
      <c r="C9044" s="7" t="n">
        <v>4</v>
      </c>
      <c r="D9044" s="7" t="n">
        <v>0</v>
      </c>
      <c r="E9044" s="7" t="s">
        <v>362</v>
      </c>
    </row>
    <row r="9045" spans="1:6">
      <c r="A9045" t="s">
        <v>4</v>
      </c>
      <c r="B9045" s="4" t="s">
        <v>5</v>
      </c>
      <c r="C9045" s="4" t="s">
        <v>10</v>
      </c>
    </row>
    <row r="9046" spans="1:6">
      <c r="A9046" t="n">
        <v>82164</v>
      </c>
      <c r="B9046" s="43" t="n">
        <v>16</v>
      </c>
      <c r="C9046" s="7" t="n">
        <v>0</v>
      </c>
    </row>
    <row r="9047" spans="1:6">
      <c r="A9047" t="s">
        <v>4</v>
      </c>
      <c r="B9047" s="4" t="s">
        <v>5</v>
      </c>
      <c r="C9047" s="4" t="s">
        <v>10</v>
      </c>
      <c r="D9047" s="4" t="s">
        <v>104</v>
      </c>
      <c r="E9047" s="4" t="s">
        <v>13</v>
      </c>
      <c r="F9047" s="4" t="s">
        <v>13</v>
      </c>
    </row>
    <row r="9048" spans="1:6">
      <c r="A9048" t="n">
        <v>82167</v>
      </c>
      <c r="B9048" s="44" t="n">
        <v>26</v>
      </c>
      <c r="C9048" s="7" t="n">
        <v>0</v>
      </c>
      <c r="D9048" s="7" t="s">
        <v>706</v>
      </c>
      <c r="E9048" s="7" t="n">
        <v>2</v>
      </c>
      <c r="F9048" s="7" t="n">
        <v>0</v>
      </c>
    </row>
    <row r="9049" spans="1:6">
      <c r="A9049" t="s">
        <v>4</v>
      </c>
      <c r="B9049" s="4" t="s">
        <v>5</v>
      </c>
    </row>
    <row r="9050" spans="1:6">
      <c r="A9050" t="n">
        <v>82218</v>
      </c>
      <c r="B9050" s="38" t="n">
        <v>28</v>
      </c>
    </row>
    <row r="9051" spans="1:6">
      <c r="A9051" t="s">
        <v>4</v>
      </c>
      <c r="B9051" s="4" t="s">
        <v>5</v>
      </c>
      <c r="C9051" s="4" t="s">
        <v>10</v>
      </c>
      <c r="D9051" s="4" t="s">
        <v>10</v>
      </c>
      <c r="E9051" s="4" t="s">
        <v>10</v>
      </c>
    </row>
    <row r="9052" spans="1:6">
      <c r="A9052" t="n">
        <v>82219</v>
      </c>
      <c r="B9052" s="66" t="n">
        <v>61</v>
      </c>
      <c r="C9052" s="7" t="n">
        <v>61489</v>
      </c>
      <c r="D9052" s="7" t="n">
        <v>0</v>
      </c>
      <c r="E9052" s="7" t="n">
        <v>0</v>
      </c>
    </row>
    <row r="9053" spans="1:6">
      <c r="A9053" t="s">
        <v>4</v>
      </c>
      <c r="B9053" s="4" t="s">
        <v>5</v>
      </c>
      <c r="C9053" s="4" t="s">
        <v>10</v>
      </c>
    </row>
    <row r="9054" spans="1:6">
      <c r="A9054" t="n">
        <v>82226</v>
      </c>
      <c r="B9054" s="43" t="n">
        <v>16</v>
      </c>
      <c r="C9054" s="7" t="n">
        <v>50</v>
      </c>
    </row>
    <row r="9055" spans="1:6">
      <c r="A9055" t="s">
        <v>4</v>
      </c>
      <c r="B9055" s="4" t="s">
        <v>5</v>
      </c>
      <c r="C9055" s="4" t="s">
        <v>10</v>
      </c>
      <c r="D9055" s="4" t="s">
        <v>10</v>
      </c>
      <c r="E9055" s="4" t="s">
        <v>10</v>
      </c>
    </row>
    <row r="9056" spans="1:6">
      <c r="A9056" t="n">
        <v>82229</v>
      </c>
      <c r="B9056" s="66" t="n">
        <v>61</v>
      </c>
      <c r="C9056" s="7" t="n">
        <v>61490</v>
      </c>
      <c r="D9056" s="7" t="n">
        <v>0</v>
      </c>
      <c r="E9056" s="7" t="n">
        <v>0</v>
      </c>
    </row>
    <row r="9057" spans="1:6">
      <c r="A9057" t="s">
        <v>4</v>
      </c>
      <c r="B9057" s="4" t="s">
        <v>5</v>
      </c>
      <c r="C9057" s="4" t="s">
        <v>10</v>
      </c>
    </row>
    <row r="9058" spans="1:6">
      <c r="A9058" t="n">
        <v>82236</v>
      </c>
      <c r="B9058" s="43" t="n">
        <v>16</v>
      </c>
      <c r="C9058" s="7" t="n">
        <v>150</v>
      </c>
    </row>
    <row r="9059" spans="1:6">
      <c r="A9059" t="s">
        <v>4</v>
      </c>
      <c r="B9059" s="4" t="s">
        <v>5</v>
      </c>
      <c r="C9059" s="4" t="s">
        <v>10</v>
      </c>
      <c r="D9059" s="4" t="s">
        <v>10</v>
      </c>
      <c r="E9059" s="4" t="s">
        <v>10</v>
      </c>
    </row>
    <row r="9060" spans="1:6">
      <c r="A9060" t="n">
        <v>82239</v>
      </c>
      <c r="B9060" s="66" t="n">
        <v>61</v>
      </c>
      <c r="C9060" s="7" t="n">
        <v>61488</v>
      </c>
      <c r="D9060" s="7" t="n">
        <v>0</v>
      </c>
      <c r="E9060" s="7" t="n">
        <v>0</v>
      </c>
    </row>
    <row r="9061" spans="1:6">
      <c r="A9061" t="s">
        <v>4</v>
      </c>
      <c r="B9061" s="4" t="s">
        <v>5</v>
      </c>
      <c r="C9061" s="4" t="s">
        <v>10</v>
      </c>
      <c r="D9061" s="4" t="s">
        <v>10</v>
      </c>
      <c r="E9061" s="4" t="s">
        <v>10</v>
      </c>
    </row>
    <row r="9062" spans="1:6">
      <c r="A9062" t="n">
        <v>82246</v>
      </c>
      <c r="B9062" s="66" t="n">
        <v>61</v>
      </c>
      <c r="C9062" s="7" t="n">
        <v>7032</v>
      </c>
      <c r="D9062" s="7" t="n">
        <v>0</v>
      </c>
      <c r="E9062" s="7" t="n">
        <v>0</v>
      </c>
    </row>
    <row r="9063" spans="1:6">
      <c r="A9063" t="s">
        <v>4</v>
      </c>
      <c r="B9063" s="4" t="s">
        <v>5</v>
      </c>
      <c r="C9063" s="4" t="s">
        <v>10</v>
      </c>
      <c r="D9063" s="4" t="s">
        <v>10</v>
      </c>
      <c r="E9063" s="4" t="s">
        <v>10</v>
      </c>
    </row>
    <row r="9064" spans="1:6">
      <c r="A9064" t="n">
        <v>82253</v>
      </c>
      <c r="B9064" s="66" t="n">
        <v>61</v>
      </c>
      <c r="C9064" s="7" t="n">
        <v>1</v>
      </c>
      <c r="D9064" s="7" t="n">
        <v>0</v>
      </c>
      <c r="E9064" s="7" t="n">
        <v>0</v>
      </c>
    </row>
    <row r="9065" spans="1:6">
      <c r="A9065" t="s">
        <v>4</v>
      </c>
      <c r="B9065" s="4" t="s">
        <v>5</v>
      </c>
      <c r="C9065" s="4" t="s">
        <v>10</v>
      </c>
      <c r="D9065" s="4" t="s">
        <v>10</v>
      </c>
      <c r="E9065" s="4" t="s">
        <v>10</v>
      </c>
    </row>
    <row r="9066" spans="1:6">
      <c r="A9066" t="n">
        <v>82260</v>
      </c>
      <c r="B9066" s="66" t="n">
        <v>61</v>
      </c>
      <c r="C9066" s="7" t="n">
        <v>9</v>
      </c>
      <c r="D9066" s="7" t="n">
        <v>0</v>
      </c>
      <c r="E9066" s="7" t="n">
        <v>0</v>
      </c>
    </row>
    <row r="9067" spans="1:6">
      <c r="A9067" t="s">
        <v>4</v>
      </c>
      <c r="B9067" s="4" t="s">
        <v>5</v>
      </c>
      <c r="C9067" s="4" t="s">
        <v>13</v>
      </c>
      <c r="D9067" s="26" t="s">
        <v>67</v>
      </c>
      <c r="E9067" s="4" t="s">
        <v>5</v>
      </c>
      <c r="F9067" s="4" t="s">
        <v>13</v>
      </c>
      <c r="G9067" s="4" t="s">
        <v>10</v>
      </c>
      <c r="H9067" s="26" t="s">
        <v>68</v>
      </c>
      <c r="I9067" s="4" t="s">
        <v>13</v>
      </c>
      <c r="J9067" s="4" t="s">
        <v>26</v>
      </c>
    </row>
    <row r="9068" spans="1:6">
      <c r="A9068" t="n">
        <v>82267</v>
      </c>
      <c r="B9068" s="13" t="n">
        <v>5</v>
      </c>
      <c r="C9068" s="7" t="n">
        <v>28</v>
      </c>
      <c r="D9068" s="26" t="s">
        <v>3</v>
      </c>
      <c r="E9068" s="32" t="n">
        <v>64</v>
      </c>
      <c r="F9068" s="7" t="n">
        <v>5</v>
      </c>
      <c r="G9068" s="7" t="n">
        <v>7</v>
      </c>
      <c r="H9068" s="26" t="s">
        <v>3</v>
      </c>
      <c r="I9068" s="7" t="n">
        <v>1</v>
      </c>
      <c r="J9068" s="14" t="n">
        <f t="normal" ca="1">A9080</f>
        <v>0</v>
      </c>
    </row>
    <row r="9069" spans="1:6">
      <c r="A9069" t="s">
        <v>4</v>
      </c>
      <c r="B9069" s="4" t="s">
        <v>5</v>
      </c>
      <c r="C9069" s="4" t="s">
        <v>13</v>
      </c>
      <c r="D9069" s="4" t="s">
        <v>10</v>
      </c>
      <c r="E9069" s="4" t="s">
        <v>6</v>
      </c>
    </row>
    <row r="9070" spans="1:6">
      <c r="A9070" t="n">
        <v>82278</v>
      </c>
      <c r="B9070" s="42" t="n">
        <v>51</v>
      </c>
      <c r="C9070" s="7" t="n">
        <v>4</v>
      </c>
      <c r="D9070" s="7" t="n">
        <v>7</v>
      </c>
      <c r="E9070" s="7" t="s">
        <v>373</v>
      </c>
    </row>
    <row r="9071" spans="1:6">
      <c r="A9071" t="s">
        <v>4</v>
      </c>
      <c r="B9071" s="4" t="s">
        <v>5</v>
      </c>
      <c r="C9071" s="4" t="s">
        <v>10</v>
      </c>
    </row>
    <row r="9072" spans="1:6">
      <c r="A9072" t="n">
        <v>82291</v>
      </c>
      <c r="B9072" s="43" t="n">
        <v>16</v>
      </c>
      <c r="C9072" s="7" t="n">
        <v>0</v>
      </c>
    </row>
    <row r="9073" spans="1:10">
      <c r="A9073" t="s">
        <v>4</v>
      </c>
      <c r="B9073" s="4" t="s">
        <v>5</v>
      </c>
      <c r="C9073" s="4" t="s">
        <v>10</v>
      </c>
      <c r="D9073" s="4" t="s">
        <v>104</v>
      </c>
      <c r="E9073" s="4" t="s">
        <v>13</v>
      </c>
      <c r="F9073" s="4" t="s">
        <v>13</v>
      </c>
    </row>
    <row r="9074" spans="1:10">
      <c r="A9074" t="n">
        <v>82294</v>
      </c>
      <c r="B9074" s="44" t="n">
        <v>26</v>
      </c>
      <c r="C9074" s="7" t="n">
        <v>7</v>
      </c>
      <c r="D9074" s="7" t="s">
        <v>707</v>
      </c>
      <c r="E9074" s="7" t="n">
        <v>2</v>
      </c>
      <c r="F9074" s="7" t="n">
        <v>0</v>
      </c>
    </row>
    <row r="9075" spans="1:10">
      <c r="A9075" t="s">
        <v>4</v>
      </c>
      <c r="B9075" s="4" t="s">
        <v>5</v>
      </c>
    </row>
    <row r="9076" spans="1:10">
      <c r="A9076" t="n">
        <v>82353</v>
      </c>
      <c r="B9076" s="38" t="n">
        <v>28</v>
      </c>
    </row>
    <row r="9077" spans="1:10">
      <c r="A9077" t="s">
        <v>4</v>
      </c>
      <c r="B9077" s="4" t="s">
        <v>5</v>
      </c>
      <c r="C9077" s="4" t="s">
        <v>26</v>
      </c>
    </row>
    <row r="9078" spans="1:10">
      <c r="A9078" t="n">
        <v>82354</v>
      </c>
      <c r="B9078" s="16" t="n">
        <v>3</v>
      </c>
      <c r="C9078" s="14" t="n">
        <f t="normal" ca="1">A9090</f>
        <v>0</v>
      </c>
    </row>
    <row r="9079" spans="1:10">
      <c r="A9079" t="s">
        <v>4</v>
      </c>
      <c r="B9079" s="4" t="s">
        <v>5</v>
      </c>
      <c r="C9079" s="4" t="s">
        <v>13</v>
      </c>
      <c r="D9079" s="26" t="s">
        <v>67</v>
      </c>
      <c r="E9079" s="4" t="s">
        <v>5</v>
      </c>
      <c r="F9079" s="4" t="s">
        <v>13</v>
      </c>
      <c r="G9079" s="4" t="s">
        <v>10</v>
      </c>
      <c r="H9079" s="26" t="s">
        <v>68</v>
      </c>
      <c r="I9079" s="4" t="s">
        <v>13</v>
      </c>
      <c r="J9079" s="4" t="s">
        <v>26</v>
      </c>
    </row>
    <row r="9080" spans="1:10">
      <c r="A9080" t="n">
        <v>82359</v>
      </c>
      <c r="B9080" s="13" t="n">
        <v>5</v>
      </c>
      <c r="C9080" s="7" t="n">
        <v>28</v>
      </c>
      <c r="D9080" s="26" t="s">
        <v>3</v>
      </c>
      <c r="E9080" s="32" t="n">
        <v>64</v>
      </c>
      <c r="F9080" s="7" t="n">
        <v>5</v>
      </c>
      <c r="G9080" s="7" t="n">
        <v>4</v>
      </c>
      <c r="H9080" s="26" t="s">
        <v>3</v>
      </c>
      <c r="I9080" s="7" t="n">
        <v>1</v>
      </c>
      <c r="J9080" s="14" t="n">
        <f t="normal" ca="1">A9090</f>
        <v>0</v>
      </c>
    </row>
    <row r="9081" spans="1:10">
      <c r="A9081" t="s">
        <v>4</v>
      </c>
      <c r="B9081" s="4" t="s">
        <v>5</v>
      </c>
      <c r="C9081" s="4" t="s">
        <v>13</v>
      </c>
      <c r="D9081" s="4" t="s">
        <v>10</v>
      </c>
      <c r="E9081" s="4" t="s">
        <v>6</v>
      </c>
    </row>
    <row r="9082" spans="1:10">
      <c r="A9082" t="n">
        <v>82370</v>
      </c>
      <c r="B9082" s="42" t="n">
        <v>51</v>
      </c>
      <c r="C9082" s="7" t="n">
        <v>4</v>
      </c>
      <c r="D9082" s="7" t="n">
        <v>4</v>
      </c>
      <c r="E9082" s="7" t="s">
        <v>373</v>
      </c>
    </row>
    <row r="9083" spans="1:10">
      <c r="A9083" t="s">
        <v>4</v>
      </c>
      <c r="B9083" s="4" t="s">
        <v>5</v>
      </c>
      <c r="C9083" s="4" t="s">
        <v>10</v>
      </c>
    </row>
    <row r="9084" spans="1:10">
      <c r="A9084" t="n">
        <v>82383</v>
      </c>
      <c r="B9084" s="43" t="n">
        <v>16</v>
      </c>
      <c r="C9084" s="7" t="n">
        <v>0</v>
      </c>
    </row>
    <row r="9085" spans="1:10">
      <c r="A9085" t="s">
        <v>4</v>
      </c>
      <c r="B9085" s="4" t="s">
        <v>5</v>
      </c>
      <c r="C9085" s="4" t="s">
        <v>10</v>
      </c>
      <c r="D9085" s="4" t="s">
        <v>104</v>
      </c>
      <c r="E9085" s="4" t="s">
        <v>13</v>
      </c>
      <c r="F9085" s="4" t="s">
        <v>13</v>
      </c>
    </row>
    <row r="9086" spans="1:10">
      <c r="A9086" t="n">
        <v>82386</v>
      </c>
      <c r="B9086" s="44" t="n">
        <v>26</v>
      </c>
      <c r="C9086" s="7" t="n">
        <v>4</v>
      </c>
      <c r="D9086" s="7" t="s">
        <v>708</v>
      </c>
      <c r="E9086" s="7" t="n">
        <v>2</v>
      </c>
      <c r="F9086" s="7" t="n">
        <v>0</v>
      </c>
    </row>
    <row r="9087" spans="1:10">
      <c r="A9087" t="s">
        <v>4</v>
      </c>
      <c r="B9087" s="4" t="s">
        <v>5</v>
      </c>
    </row>
    <row r="9088" spans="1:10">
      <c r="A9088" t="n">
        <v>82446</v>
      </c>
      <c r="B9088" s="38" t="n">
        <v>28</v>
      </c>
    </row>
    <row r="9089" spans="1:10">
      <c r="A9089" t="s">
        <v>4</v>
      </c>
      <c r="B9089" s="4" t="s">
        <v>5</v>
      </c>
      <c r="C9089" s="4" t="s">
        <v>13</v>
      </c>
      <c r="D9089" s="26" t="s">
        <v>67</v>
      </c>
      <c r="E9089" s="4" t="s">
        <v>5</v>
      </c>
      <c r="F9089" s="4" t="s">
        <v>13</v>
      </c>
      <c r="G9089" s="4" t="s">
        <v>10</v>
      </c>
      <c r="H9089" s="26" t="s">
        <v>68</v>
      </c>
      <c r="I9089" s="4" t="s">
        <v>13</v>
      </c>
      <c r="J9089" s="4" t="s">
        <v>26</v>
      </c>
    </row>
    <row r="9090" spans="1:10">
      <c r="A9090" t="n">
        <v>82447</v>
      </c>
      <c r="B9090" s="13" t="n">
        <v>5</v>
      </c>
      <c r="C9090" s="7" t="n">
        <v>28</v>
      </c>
      <c r="D9090" s="26" t="s">
        <v>3</v>
      </c>
      <c r="E9090" s="32" t="n">
        <v>64</v>
      </c>
      <c r="F9090" s="7" t="n">
        <v>5</v>
      </c>
      <c r="G9090" s="7" t="n">
        <v>16</v>
      </c>
      <c r="H9090" s="26" t="s">
        <v>3</v>
      </c>
      <c r="I9090" s="7" t="n">
        <v>1</v>
      </c>
      <c r="J9090" s="14" t="n">
        <f t="normal" ca="1">A9104</f>
        <v>0</v>
      </c>
    </row>
    <row r="9091" spans="1:10">
      <c r="A9091" t="s">
        <v>4</v>
      </c>
      <c r="B9091" s="4" t="s">
        <v>5</v>
      </c>
      <c r="C9091" s="4" t="s">
        <v>13</v>
      </c>
      <c r="D9091" s="4" t="s">
        <v>10</v>
      </c>
      <c r="E9091" s="4" t="s">
        <v>6</v>
      </c>
    </row>
    <row r="9092" spans="1:10">
      <c r="A9092" t="n">
        <v>82458</v>
      </c>
      <c r="B9092" s="42" t="n">
        <v>51</v>
      </c>
      <c r="C9092" s="7" t="n">
        <v>4</v>
      </c>
      <c r="D9092" s="7" t="n">
        <v>16</v>
      </c>
      <c r="E9092" s="7" t="s">
        <v>458</v>
      </c>
    </row>
    <row r="9093" spans="1:10">
      <c r="A9093" t="s">
        <v>4</v>
      </c>
      <c r="B9093" s="4" t="s">
        <v>5</v>
      </c>
      <c r="C9093" s="4" t="s">
        <v>10</v>
      </c>
    </row>
    <row r="9094" spans="1:10">
      <c r="A9094" t="n">
        <v>82471</v>
      </c>
      <c r="B9094" s="43" t="n">
        <v>16</v>
      </c>
      <c r="C9094" s="7" t="n">
        <v>0</v>
      </c>
    </row>
    <row r="9095" spans="1:10">
      <c r="A9095" t="s">
        <v>4</v>
      </c>
      <c r="B9095" s="4" t="s">
        <v>5</v>
      </c>
      <c r="C9095" s="4" t="s">
        <v>10</v>
      </c>
      <c r="D9095" s="4" t="s">
        <v>104</v>
      </c>
      <c r="E9095" s="4" t="s">
        <v>13</v>
      </c>
      <c r="F9095" s="4" t="s">
        <v>13</v>
      </c>
    </row>
    <row r="9096" spans="1:10">
      <c r="A9096" t="n">
        <v>82474</v>
      </c>
      <c r="B9096" s="44" t="n">
        <v>26</v>
      </c>
      <c r="C9096" s="7" t="n">
        <v>16</v>
      </c>
      <c r="D9096" s="7" t="s">
        <v>709</v>
      </c>
      <c r="E9096" s="7" t="n">
        <v>2</v>
      </c>
      <c r="F9096" s="7" t="n">
        <v>0</v>
      </c>
    </row>
    <row r="9097" spans="1:10">
      <c r="A9097" t="s">
        <v>4</v>
      </c>
      <c r="B9097" s="4" t="s">
        <v>5</v>
      </c>
    </row>
    <row r="9098" spans="1:10">
      <c r="A9098" t="n">
        <v>82561</v>
      </c>
      <c r="B9098" s="38" t="n">
        <v>28</v>
      </c>
    </row>
    <row r="9099" spans="1:10">
      <c r="A9099" t="s">
        <v>4</v>
      </c>
      <c r="B9099" s="4" t="s">
        <v>5</v>
      </c>
      <c r="C9099" s="4" t="s">
        <v>10</v>
      </c>
      <c r="D9099" s="4" t="s">
        <v>13</v>
      </c>
    </row>
    <row r="9100" spans="1:10">
      <c r="A9100" t="n">
        <v>82562</v>
      </c>
      <c r="B9100" s="46" t="n">
        <v>89</v>
      </c>
      <c r="C9100" s="7" t="n">
        <v>65533</v>
      </c>
      <c r="D9100" s="7" t="n">
        <v>1</v>
      </c>
    </row>
    <row r="9101" spans="1:10">
      <c r="A9101" t="s">
        <v>4</v>
      </c>
      <c r="B9101" s="4" t="s">
        <v>5</v>
      </c>
      <c r="C9101" s="4" t="s">
        <v>26</v>
      </c>
    </row>
    <row r="9102" spans="1:10">
      <c r="A9102" t="n">
        <v>82566</v>
      </c>
      <c r="B9102" s="16" t="n">
        <v>3</v>
      </c>
      <c r="C9102" s="14" t="n">
        <f t="normal" ca="1">A9116</f>
        <v>0</v>
      </c>
    </row>
    <row r="9103" spans="1:10">
      <c r="A9103" t="s">
        <v>4</v>
      </c>
      <c r="B9103" s="4" t="s">
        <v>5</v>
      </c>
      <c r="C9103" s="4" t="s">
        <v>13</v>
      </c>
      <c r="D9103" s="26" t="s">
        <v>67</v>
      </c>
      <c r="E9103" s="4" t="s">
        <v>5</v>
      </c>
      <c r="F9103" s="4" t="s">
        <v>13</v>
      </c>
      <c r="G9103" s="4" t="s">
        <v>10</v>
      </c>
      <c r="H9103" s="26" t="s">
        <v>68</v>
      </c>
      <c r="I9103" s="4" t="s">
        <v>13</v>
      </c>
      <c r="J9103" s="4" t="s">
        <v>26</v>
      </c>
    </row>
    <row r="9104" spans="1:10">
      <c r="A9104" t="n">
        <v>82571</v>
      </c>
      <c r="B9104" s="13" t="n">
        <v>5</v>
      </c>
      <c r="C9104" s="7" t="n">
        <v>28</v>
      </c>
      <c r="D9104" s="26" t="s">
        <v>3</v>
      </c>
      <c r="E9104" s="32" t="n">
        <v>64</v>
      </c>
      <c r="F9104" s="7" t="n">
        <v>5</v>
      </c>
      <c r="G9104" s="7" t="n">
        <v>15</v>
      </c>
      <c r="H9104" s="26" t="s">
        <v>3</v>
      </c>
      <c r="I9104" s="7" t="n">
        <v>1</v>
      </c>
      <c r="J9104" s="14" t="n">
        <f t="normal" ca="1">A9116</f>
        <v>0</v>
      </c>
    </row>
    <row r="9105" spans="1:10">
      <c r="A9105" t="s">
        <v>4</v>
      </c>
      <c r="B9105" s="4" t="s">
        <v>5</v>
      </c>
      <c r="C9105" s="4" t="s">
        <v>13</v>
      </c>
      <c r="D9105" s="4" t="s">
        <v>10</v>
      </c>
      <c r="E9105" s="4" t="s">
        <v>6</v>
      </c>
    </row>
    <row r="9106" spans="1:10">
      <c r="A9106" t="n">
        <v>82582</v>
      </c>
      <c r="B9106" s="42" t="n">
        <v>51</v>
      </c>
      <c r="C9106" s="7" t="n">
        <v>4</v>
      </c>
      <c r="D9106" s="7" t="n">
        <v>15</v>
      </c>
      <c r="E9106" s="7" t="s">
        <v>373</v>
      </c>
    </row>
    <row r="9107" spans="1:10">
      <c r="A9107" t="s">
        <v>4</v>
      </c>
      <c r="B9107" s="4" t="s">
        <v>5</v>
      </c>
      <c r="C9107" s="4" t="s">
        <v>10</v>
      </c>
    </row>
    <row r="9108" spans="1:10">
      <c r="A9108" t="n">
        <v>82595</v>
      </c>
      <c r="B9108" s="43" t="n">
        <v>16</v>
      </c>
      <c r="C9108" s="7" t="n">
        <v>0</v>
      </c>
    </row>
    <row r="9109" spans="1:10">
      <c r="A9109" t="s">
        <v>4</v>
      </c>
      <c r="B9109" s="4" t="s">
        <v>5</v>
      </c>
      <c r="C9109" s="4" t="s">
        <v>10</v>
      </c>
      <c r="D9109" s="4" t="s">
        <v>104</v>
      </c>
      <c r="E9109" s="4" t="s">
        <v>13</v>
      </c>
      <c r="F9109" s="4" t="s">
        <v>13</v>
      </c>
    </row>
    <row r="9110" spans="1:10">
      <c r="A9110" t="n">
        <v>82598</v>
      </c>
      <c r="B9110" s="44" t="n">
        <v>26</v>
      </c>
      <c r="C9110" s="7" t="n">
        <v>15</v>
      </c>
      <c r="D9110" s="7" t="s">
        <v>710</v>
      </c>
      <c r="E9110" s="7" t="n">
        <v>2</v>
      </c>
      <c r="F9110" s="7" t="n">
        <v>0</v>
      </c>
    </row>
    <row r="9111" spans="1:10">
      <c r="A9111" t="s">
        <v>4</v>
      </c>
      <c r="B9111" s="4" t="s">
        <v>5</v>
      </c>
    </row>
    <row r="9112" spans="1:10">
      <c r="A9112" t="n">
        <v>82685</v>
      </c>
      <c r="B9112" s="38" t="n">
        <v>28</v>
      </c>
    </row>
    <row r="9113" spans="1:10">
      <c r="A9113" t="s">
        <v>4</v>
      </c>
      <c r="B9113" s="4" t="s">
        <v>5</v>
      </c>
      <c r="C9113" s="4" t="s">
        <v>10</v>
      </c>
      <c r="D9113" s="4" t="s">
        <v>13</v>
      </c>
    </row>
    <row r="9114" spans="1:10">
      <c r="A9114" t="n">
        <v>82686</v>
      </c>
      <c r="B9114" s="46" t="n">
        <v>89</v>
      </c>
      <c r="C9114" s="7" t="n">
        <v>65533</v>
      </c>
      <c r="D9114" s="7" t="n">
        <v>1</v>
      </c>
    </row>
    <row r="9115" spans="1:10">
      <c r="A9115" t="s">
        <v>4</v>
      </c>
      <c r="B9115" s="4" t="s">
        <v>5</v>
      </c>
      <c r="C9115" s="4" t="s">
        <v>13</v>
      </c>
      <c r="D9115" s="4" t="s">
        <v>10</v>
      </c>
      <c r="E9115" s="4" t="s">
        <v>27</v>
      </c>
    </row>
    <row r="9116" spans="1:10">
      <c r="A9116" t="n">
        <v>82690</v>
      </c>
      <c r="B9116" s="40" t="n">
        <v>58</v>
      </c>
      <c r="C9116" s="7" t="n">
        <v>101</v>
      </c>
      <c r="D9116" s="7" t="n">
        <v>300</v>
      </c>
      <c r="E9116" s="7" t="n">
        <v>1</v>
      </c>
    </row>
    <row r="9117" spans="1:10">
      <c r="A9117" t="s">
        <v>4</v>
      </c>
      <c r="B9117" s="4" t="s">
        <v>5</v>
      </c>
      <c r="C9117" s="4" t="s">
        <v>13</v>
      </c>
      <c r="D9117" s="4" t="s">
        <v>10</v>
      </c>
    </row>
    <row r="9118" spans="1:10">
      <c r="A9118" t="n">
        <v>82698</v>
      </c>
      <c r="B9118" s="40" t="n">
        <v>58</v>
      </c>
      <c r="C9118" s="7" t="n">
        <v>254</v>
      </c>
      <c r="D9118" s="7" t="n">
        <v>0</v>
      </c>
    </row>
    <row r="9119" spans="1:10">
      <c r="A9119" t="s">
        <v>4</v>
      </c>
      <c r="B9119" s="4" t="s">
        <v>5</v>
      </c>
      <c r="C9119" s="4" t="s">
        <v>13</v>
      </c>
      <c r="D9119" s="4" t="s">
        <v>10</v>
      </c>
      <c r="E9119" s="4" t="s">
        <v>10</v>
      </c>
      <c r="F9119" s="4" t="s">
        <v>9</v>
      </c>
    </row>
    <row r="9120" spans="1:10">
      <c r="A9120" t="n">
        <v>82702</v>
      </c>
      <c r="B9120" s="73" t="n">
        <v>84</v>
      </c>
      <c r="C9120" s="7" t="n">
        <v>1</v>
      </c>
      <c r="D9120" s="7" t="n">
        <v>0</v>
      </c>
      <c r="E9120" s="7" t="n">
        <v>0</v>
      </c>
      <c r="F9120" s="7" t="n">
        <v>0</v>
      </c>
    </row>
    <row r="9121" spans="1:6">
      <c r="A9121" t="s">
        <v>4</v>
      </c>
      <c r="B9121" s="4" t="s">
        <v>5</v>
      </c>
      <c r="C9121" s="4" t="s">
        <v>13</v>
      </c>
      <c r="D9121" s="4" t="s">
        <v>13</v>
      </c>
      <c r="E9121" s="4" t="s">
        <v>27</v>
      </c>
      <c r="F9121" s="4" t="s">
        <v>27</v>
      </c>
      <c r="G9121" s="4" t="s">
        <v>27</v>
      </c>
      <c r="H9121" s="4" t="s">
        <v>10</v>
      </c>
    </row>
    <row r="9122" spans="1:6">
      <c r="A9122" t="n">
        <v>82712</v>
      </c>
      <c r="B9122" s="34" t="n">
        <v>45</v>
      </c>
      <c r="C9122" s="7" t="n">
        <v>2</v>
      </c>
      <c r="D9122" s="7" t="n">
        <v>3</v>
      </c>
      <c r="E9122" s="7" t="n">
        <v>388.920013427734</v>
      </c>
      <c r="F9122" s="7" t="n">
        <v>29.4599990844727</v>
      </c>
      <c r="G9122" s="7" t="n">
        <v>302.940002441406</v>
      </c>
      <c r="H9122" s="7" t="n">
        <v>0</v>
      </c>
    </row>
    <row r="9123" spans="1:6">
      <c r="A9123" t="s">
        <v>4</v>
      </c>
      <c r="B9123" s="4" t="s">
        <v>5</v>
      </c>
      <c r="C9123" s="4" t="s">
        <v>13</v>
      </c>
      <c r="D9123" s="4" t="s">
        <v>13</v>
      </c>
      <c r="E9123" s="4" t="s">
        <v>27</v>
      </c>
      <c r="F9123" s="4" t="s">
        <v>27</v>
      </c>
      <c r="G9123" s="4" t="s">
        <v>27</v>
      </c>
      <c r="H9123" s="4" t="s">
        <v>10</v>
      </c>
      <c r="I9123" s="4" t="s">
        <v>13</v>
      </c>
    </row>
    <row r="9124" spans="1:6">
      <c r="A9124" t="n">
        <v>82729</v>
      </c>
      <c r="B9124" s="34" t="n">
        <v>45</v>
      </c>
      <c r="C9124" s="7" t="n">
        <v>4</v>
      </c>
      <c r="D9124" s="7" t="n">
        <v>3</v>
      </c>
      <c r="E9124" s="7" t="n">
        <v>358.309997558594</v>
      </c>
      <c r="F9124" s="7" t="n">
        <v>309.100006103516</v>
      </c>
      <c r="G9124" s="7" t="n">
        <v>0</v>
      </c>
      <c r="H9124" s="7" t="n">
        <v>0</v>
      </c>
      <c r="I9124" s="7" t="n">
        <v>0</v>
      </c>
    </row>
    <row r="9125" spans="1:6">
      <c r="A9125" t="s">
        <v>4</v>
      </c>
      <c r="B9125" s="4" t="s">
        <v>5</v>
      </c>
      <c r="C9125" s="4" t="s">
        <v>13</v>
      </c>
      <c r="D9125" s="4" t="s">
        <v>13</v>
      </c>
      <c r="E9125" s="4" t="s">
        <v>27</v>
      </c>
      <c r="F9125" s="4" t="s">
        <v>10</v>
      </c>
    </row>
    <row r="9126" spans="1:6">
      <c r="A9126" t="n">
        <v>82747</v>
      </c>
      <c r="B9126" s="34" t="n">
        <v>45</v>
      </c>
      <c r="C9126" s="7" t="n">
        <v>5</v>
      </c>
      <c r="D9126" s="7" t="n">
        <v>3</v>
      </c>
      <c r="E9126" s="7" t="n">
        <v>2.20000004768372</v>
      </c>
      <c r="F9126" s="7" t="n">
        <v>0</v>
      </c>
    </row>
    <row r="9127" spans="1:6">
      <c r="A9127" t="s">
        <v>4</v>
      </c>
      <c r="B9127" s="4" t="s">
        <v>5</v>
      </c>
      <c r="C9127" s="4" t="s">
        <v>13</v>
      </c>
      <c r="D9127" s="4" t="s">
        <v>13</v>
      </c>
      <c r="E9127" s="4" t="s">
        <v>27</v>
      </c>
      <c r="F9127" s="4" t="s">
        <v>10</v>
      </c>
    </row>
    <row r="9128" spans="1:6">
      <c r="A9128" t="n">
        <v>82756</v>
      </c>
      <c r="B9128" s="34" t="n">
        <v>45</v>
      </c>
      <c r="C9128" s="7" t="n">
        <v>11</v>
      </c>
      <c r="D9128" s="7" t="n">
        <v>3</v>
      </c>
      <c r="E9128" s="7" t="n">
        <v>26.8999996185303</v>
      </c>
      <c r="F9128" s="7" t="n">
        <v>0</v>
      </c>
    </row>
    <row r="9129" spans="1:6">
      <c r="A9129" t="s">
        <v>4</v>
      </c>
      <c r="B9129" s="4" t="s">
        <v>5</v>
      </c>
      <c r="C9129" s="4" t="s">
        <v>10</v>
      </c>
      <c r="D9129" s="4" t="s">
        <v>27</v>
      </c>
      <c r="E9129" s="4" t="s">
        <v>27</v>
      </c>
      <c r="F9129" s="4" t="s">
        <v>27</v>
      </c>
      <c r="G9129" s="4" t="s">
        <v>27</v>
      </c>
    </row>
    <row r="9130" spans="1:6">
      <c r="A9130" t="n">
        <v>82765</v>
      </c>
      <c r="B9130" s="57" t="n">
        <v>46</v>
      </c>
      <c r="C9130" s="7" t="n">
        <v>61490</v>
      </c>
      <c r="D9130" s="7" t="n">
        <v>390.940002441406</v>
      </c>
      <c r="E9130" s="7" t="n">
        <v>27.8700008392334</v>
      </c>
      <c r="F9130" s="7" t="n">
        <v>302.5</v>
      </c>
      <c r="G9130" s="7" t="n">
        <v>217.399993896484</v>
      </c>
    </row>
    <row r="9131" spans="1:6">
      <c r="A9131" t="s">
        <v>4</v>
      </c>
      <c r="B9131" s="4" t="s">
        <v>5</v>
      </c>
      <c r="C9131" s="4" t="s">
        <v>10</v>
      </c>
      <c r="D9131" s="4" t="s">
        <v>27</v>
      </c>
      <c r="E9131" s="4" t="s">
        <v>27</v>
      </c>
      <c r="F9131" s="4" t="s">
        <v>27</v>
      </c>
      <c r="G9131" s="4" t="s">
        <v>27</v>
      </c>
    </row>
    <row r="9132" spans="1:6">
      <c r="A9132" t="n">
        <v>82784</v>
      </c>
      <c r="B9132" s="57" t="n">
        <v>46</v>
      </c>
      <c r="C9132" s="7" t="n">
        <v>0</v>
      </c>
      <c r="D9132" s="7" t="n">
        <v>389.989990234375</v>
      </c>
      <c r="E9132" s="7" t="n">
        <v>28.1100006103516</v>
      </c>
      <c r="F9132" s="7" t="n">
        <v>301.309997558594</v>
      </c>
      <c r="G9132" s="7" t="n">
        <v>119</v>
      </c>
    </row>
    <row r="9133" spans="1:6">
      <c r="A9133" t="s">
        <v>4</v>
      </c>
      <c r="B9133" s="4" t="s">
        <v>5</v>
      </c>
      <c r="C9133" s="4" t="s">
        <v>10</v>
      </c>
      <c r="D9133" s="4" t="s">
        <v>27</v>
      </c>
      <c r="E9133" s="4" t="s">
        <v>27</v>
      </c>
      <c r="F9133" s="4" t="s">
        <v>27</v>
      </c>
      <c r="G9133" s="4" t="s">
        <v>27</v>
      </c>
    </row>
    <row r="9134" spans="1:6">
      <c r="A9134" t="n">
        <v>82803</v>
      </c>
      <c r="B9134" s="57" t="n">
        <v>46</v>
      </c>
      <c r="C9134" s="7" t="n">
        <v>8</v>
      </c>
      <c r="D9134" s="7" t="n">
        <v>391.019989013672</v>
      </c>
      <c r="E9134" s="7" t="n">
        <v>27.9799995422363</v>
      </c>
      <c r="F9134" s="7" t="n">
        <v>301.829986572266</v>
      </c>
      <c r="G9134" s="7" t="n">
        <v>256.600006103516</v>
      </c>
    </row>
    <row r="9135" spans="1:6">
      <c r="A9135" t="s">
        <v>4</v>
      </c>
      <c r="B9135" s="4" t="s">
        <v>5</v>
      </c>
      <c r="C9135" s="4" t="s">
        <v>10</v>
      </c>
      <c r="D9135" s="4" t="s">
        <v>27</v>
      </c>
      <c r="E9135" s="4" t="s">
        <v>27</v>
      </c>
      <c r="F9135" s="4" t="s">
        <v>27</v>
      </c>
      <c r="G9135" s="4" t="s">
        <v>27</v>
      </c>
    </row>
    <row r="9136" spans="1:6">
      <c r="A9136" t="n">
        <v>82822</v>
      </c>
      <c r="B9136" s="57" t="n">
        <v>46</v>
      </c>
      <c r="C9136" s="7" t="n">
        <v>1</v>
      </c>
      <c r="D9136" s="7" t="n">
        <v>389.850006103516</v>
      </c>
      <c r="E9136" s="7" t="n">
        <v>27.8899993896484</v>
      </c>
      <c r="F9136" s="7" t="n">
        <v>302.369995117188</v>
      </c>
      <c r="G9136" s="7" t="n">
        <v>174.399993896484</v>
      </c>
    </row>
    <row r="9137" spans="1:9">
      <c r="A9137" t="s">
        <v>4</v>
      </c>
      <c r="B9137" s="4" t="s">
        <v>5</v>
      </c>
      <c r="C9137" s="4" t="s">
        <v>10</v>
      </c>
      <c r="D9137" s="4" t="s">
        <v>10</v>
      </c>
      <c r="E9137" s="4" t="s">
        <v>10</v>
      </c>
    </row>
    <row r="9138" spans="1:9">
      <c r="A9138" t="n">
        <v>82841</v>
      </c>
      <c r="B9138" s="66" t="n">
        <v>61</v>
      </c>
      <c r="C9138" s="7" t="n">
        <v>61489</v>
      </c>
      <c r="D9138" s="7" t="n">
        <v>0</v>
      </c>
      <c r="E9138" s="7" t="n">
        <v>0</v>
      </c>
    </row>
    <row r="9139" spans="1:9">
      <c r="A9139" t="s">
        <v>4</v>
      </c>
      <c r="B9139" s="4" t="s">
        <v>5</v>
      </c>
      <c r="C9139" s="4" t="s">
        <v>10</v>
      </c>
      <c r="D9139" s="4" t="s">
        <v>10</v>
      </c>
      <c r="E9139" s="4" t="s">
        <v>10</v>
      </c>
    </row>
    <row r="9140" spans="1:9">
      <c r="A9140" t="n">
        <v>82848</v>
      </c>
      <c r="B9140" s="66" t="n">
        <v>61</v>
      </c>
      <c r="C9140" s="7" t="n">
        <v>61490</v>
      </c>
      <c r="D9140" s="7" t="n">
        <v>0</v>
      </c>
      <c r="E9140" s="7" t="n">
        <v>0</v>
      </c>
    </row>
    <row r="9141" spans="1:9">
      <c r="A9141" t="s">
        <v>4</v>
      </c>
      <c r="B9141" s="4" t="s">
        <v>5</v>
      </c>
      <c r="C9141" s="4" t="s">
        <v>10</v>
      </c>
      <c r="D9141" s="4" t="s">
        <v>10</v>
      </c>
      <c r="E9141" s="4" t="s">
        <v>10</v>
      </c>
    </row>
    <row r="9142" spans="1:9">
      <c r="A9142" t="n">
        <v>82855</v>
      </c>
      <c r="B9142" s="66" t="n">
        <v>61</v>
      </c>
      <c r="C9142" s="7" t="n">
        <v>61488</v>
      </c>
      <c r="D9142" s="7" t="n">
        <v>0</v>
      </c>
      <c r="E9142" s="7" t="n">
        <v>0</v>
      </c>
    </row>
    <row r="9143" spans="1:9">
      <c r="A9143" t="s">
        <v>4</v>
      </c>
      <c r="B9143" s="4" t="s">
        <v>5</v>
      </c>
      <c r="C9143" s="4" t="s">
        <v>10</v>
      </c>
      <c r="D9143" s="4" t="s">
        <v>10</v>
      </c>
      <c r="E9143" s="4" t="s">
        <v>10</v>
      </c>
    </row>
    <row r="9144" spans="1:9">
      <c r="A9144" t="n">
        <v>82862</v>
      </c>
      <c r="B9144" s="66" t="n">
        <v>61</v>
      </c>
      <c r="C9144" s="7" t="n">
        <v>8</v>
      </c>
      <c r="D9144" s="7" t="n">
        <v>0</v>
      </c>
      <c r="E9144" s="7" t="n">
        <v>0</v>
      </c>
    </row>
    <row r="9145" spans="1:9">
      <c r="A9145" t="s">
        <v>4</v>
      </c>
      <c r="B9145" s="4" t="s">
        <v>5</v>
      </c>
      <c r="C9145" s="4" t="s">
        <v>10</v>
      </c>
      <c r="D9145" s="4" t="s">
        <v>10</v>
      </c>
      <c r="E9145" s="4" t="s">
        <v>10</v>
      </c>
    </row>
    <row r="9146" spans="1:9">
      <c r="A9146" t="n">
        <v>82869</v>
      </c>
      <c r="B9146" s="66" t="n">
        <v>61</v>
      </c>
      <c r="C9146" s="7" t="n">
        <v>1</v>
      </c>
      <c r="D9146" s="7" t="n">
        <v>0</v>
      </c>
      <c r="E9146" s="7" t="n">
        <v>0</v>
      </c>
    </row>
    <row r="9147" spans="1:9">
      <c r="A9147" t="s">
        <v>4</v>
      </c>
      <c r="B9147" s="4" t="s">
        <v>5</v>
      </c>
      <c r="C9147" s="4" t="s">
        <v>10</v>
      </c>
      <c r="D9147" s="4" t="s">
        <v>10</v>
      </c>
      <c r="E9147" s="4" t="s">
        <v>10</v>
      </c>
    </row>
    <row r="9148" spans="1:9">
      <c r="A9148" t="n">
        <v>82876</v>
      </c>
      <c r="B9148" s="66" t="n">
        <v>61</v>
      </c>
      <c r="C9148" s="7" t="n">
        <v>9</v>
      </c>
      <c r="D9148" s="7" t="n">
        <v>0</v>
      </c>
      <c r="E9148" s="7" t="n">
        <v>0</v>
      </c>
    </row>
    <row r="9149" spans="1:9">
      <c r="A9149" t="s">
        <v>4</v>
      </c>
      <c r="B9149" s="4" t="s">
        <v>5</v>
      </c>
      <c r="C9149" s="4" t="s">
        <v>10</v>
      </c>
      <c r="D9149" s="4" t="s">
        <v>10</v>
      </c>
      <c r="E9149" s="4" t="s">
        <v>10</v>
      </c>
    </row>
    <row r="9150" spans="1:9">
      <c r="A9150" t="n">
        <v>82883</v>
      </c>
      <c r="B9150" s="66" t="n">
        <v>61</v>
      </c>
      <c r="C9150" s="7" t="n">
        <v>7032</v>
      </c>
      <c r="D9150" s="7" t="n">
        <v>0</v>
      </c>
      <c r="E9150" s="7" t="n">
        <v>0</v>
      </c>
    </row>
    <row r="9151" spans="1:9">
      <c r="A9151" t="s">
        <v>4</v>
      </c>
      <c r="B9151" s="4" t="s">
        <v>5</v>
      </c>
      <c r="C9151" s="4" t="s">
        <v>13</v>
      </c>
    </row>
    <row r="9152" spans="1:9">
      <c r="A9152" t="n">
        <v>82890</v>
      </c>
      <c r="B9152" s="70" t="n">
        <v>116</v>
      </c>
      <c r="C9152" s="7" t="n">
        <v>0</v>
      </c>
    </row>
    <row r="9153" spans="1:5">
      <c r="A9153" t="s">
        <v>4</v>
      </c>
      <c r="B9153" s="4" t="s">
        <v>5</v>
      </c>
      <c r="C9153" s="4" t="s">
        <v>13</v>
      </c>
      <c r="D9153" s="4" t="s">
        <v>10</v>
      </c>
    </row>
    <row r="9154" spans="1:5">
      <c r="A9154" t="n">
        <v>82892</v>
      </c>
      <c r="B9154" s="70" t="n">
        <v>116</v>
      </c>
      <c r="C9154" s="7" t="n">
        <v>2</v>
      </c>
      <c r="D9154" s="7" t="n">
        <v>1</v>
      </c>
    </row>
    <row r="9155" spans="1:5">
      <c r="A9155" t="s">
        <v>4</v>
      </c>
      <c r="B9155" s="4" t="s">
        <v>5</v>
      </c>
      <c r="C9155" s="4" t="s">
        <v>13</v>
      </c>
      <c r="D9155" s="4" t="s">
        <v>9</v>
      </c>
    </row>
    <row r="9156" spans="1:5">
      <c r="A9156" t="n">
        <v>82896</v>
      </c>
      <c r="B9156" s="70" t="n">
        <v>116</v>
      </c>
      <c r="C9156" s="7" t="n">
        <v>5</v>
      </c>
      <c r="D9156" s="7" t="n">
        <v>1146388480</v>
      </c>
    </row>
    <row r="9157" spans="1:5">
      <c r="A9157" t="s">
        <v>4</v>
      </c>
      <c r="B9157" s="4" t="s">
        <v>5</v>
      </c>
      <c r="C9157" s="4" t="s">
        <v>13</v>
      </c>
      <c r="D9157" s="4" t="s">
        <v>10</v>
      </c>
    </row>
    <row r="9158" spans="1:5">
      <c r="A9158" t="n">
        <v>82902</v>
      </c>
      <c r="B9158" s="70" t="n">
        <v>116</v>
      </c>
      <c r="C9158" s="7" t="n">
        <v>6</v>
      </c>
      <c r="D9158" s="7" t="n">
        <v>1</v>
      </c>
    </row>
    <row r="9159" spans="1:5">
      <c r="A9159" t="s">
        <v>4</v>
      </c>
      <c r="B9159" s="4" t="s">
        <v>5</v>
      </c>
      <c r="C9159" s="4" t="s">
        <v>13</v>
      </c>
      <c r="D9159" s="4" t="s">
        <v>10</v>
      </c>
    </row>
    <row r="9160" spans="1:5">
      <c r="A9160" t="n">
        <v>82906</v>
      </c>
      <c r="B9160" s="40" t="n">
        <v>58</v>
      </c>
      <c r="C9160" s="7" t="n">
        <v>255</v>
      </c>
      <c r="D9160" s="7" t="n">
        <v>0</v>
      </c>
    </row>
    <row r="9161" spans="1:5">
      <c r="A9161" t="s">
        <v>4</v>
      </c>
      <c r="B9161" s="4" t="s">
        <v>5</v>
      </c>
      <c r="C9161" s="4" t="s">
        <v>13</v>
      </c>
      <c r="D9161" s="4" t="s">
        <v>10</v>
      </c>
      <c r="E9161" s="4" t="s">
        <v>6</v>
      </c>
    </row>
    <row r="9162" spans="1:5">
      <c r="A9162" t="n">
        <v>82910</v>
      </c>
      <c r="B9162" s="42" t="n">
        <v>51</v>
      </c>
      <c r="C9162" s="7" t="n">
        <v>4</v>
      </c>
      <c r="D9162" s="7" t="n">
        <v>8</v>
      </c>
      <c r="E9162" s="7" t="s">
        <v>546</v>
      </c>
    </row>
    <row r="9163" spans="1:5">
      <c r="A9163" t="s">
        <v>4</v>
      </c>
      <c r="B9163" s="4" t="s">
        <v>5</v>
      </c>
      <c r="C9163" s="4" t="s">
        <v>10</v>
      </c>
    </row>
    <row r="9164" spans="1:5">
      <c r="A9164" t="n">
        <v>82923</v>
      </c>
      <c r="B9164" s="43" t="n">
        <v>16</v>
      </c>
      <c r="C9164" s="7" t="n">
        <v>0</v>
      </c>
    </row>
    <row r="9165" spans="1:5">
      <c r="A9165" t="s">
        <v>4</v>
      </c>
      <c r="B9165" s="4" t="s">
        <v>5</v>
      </c>
      <c r="C9165" s="4" t="s">
        <v>10</v>
      </c>
      <c r="D9165" s="4" t="s">
        <v>104</v>
      </c>
      <c r="E9165" s="4" t="s">
        <v>13</v>
      </c>
      <c r="F9165" s="4" t="s">
        <v>13</v>
      </c>
      <c r="G9165" s="4" t="s">
        <v>104</v>
      </c>
      <c r="H9165" s="4" t="s">
        <v>13</v>
      </c>
      <c r="I9165" s="4" t="s">
        <v>13</v>
      </c>
    </row>
    <row r="9166" spans="1:5">
      <c r="A9166" t="n">
        <v>82926</v>
      </c>
      <c r="B9166" s="44" t="n">
        <v>26</v>
      </c>
      <c r="C9166" s="7" t="n">
        <v>8</v>
      </c>
      <c r="D9166" s="7" t="s">
        <v>711</v>
      </c>
      <c r="E9166" s="7" t="n">
        <v>2</v>
      </c>
      <c r="F9166" s="7" t="n">
        <v>3</v>
      </c>
      <c r="G9166" s="7" t="s">
        <v>712</v>
      </c>
      <c r="H9166" s="7" t="n">
        <v>2</v>
      </c>
      <c r="I9166" s="7" t="n">
        <v>0</v>
      </c>
    </row>
    <row r="9167" spans="1:5">
      <c r="A9167" t="s">
        <v>4</v>
      </c>
      <c r="B9167" s="4" t="s">
        <v>5</v>
      </c>
    </row>
    <row r="9168" spans="1:5">
      <c r="A9168" t="n">
        <v>83039</v>
      </c>
      <c r="B9168" s="38" t="n">
        <v>28</v>
      </c>
    </row>
    <row r="9169" spans="1:9">
      <c r="A9169" t="s">
        <v>4</v>
      </c>
      <c r="B9169" s="4" t="s">
        <v>5</v>
      </c>
      <c r="C9169" s="4" t="s">
        <v>10</v>
      </c>
      <c r="D9169" s="4" t="s">
        <v>13</v>
      </c>
    </row>
    <row r="9170" spans="1:9">
      <c r="A9170" t="n">
        <v>83040</v>
      </c>
      <c r="B9170" s="46" t="n">
        <v>89</v>
      </c>
      <c r="C9170" s="7" t="n">
        <v>65533</v>
      </c>
      <c r="D9170" s="7" t="n">
        <v>1</v>
      </c>
    </row>
    <row r="9171" spans="1:9">
      <c r="A9171" t="s">
        <v>4</v>
      </c>
      <c r="B9171" s="4" t="s">
        <v>5</v>
      </c>
      <c r="C9171" s="4" t="s">
        <v>26</v>
      </c>
    </row>
    <row r="9172" spans="1:9">
      <c r="A9172" t="n">
        <v>83044</v>
      </c>
      <c r="B9172" s="16" t="n">
        <v>3</v>
      </c>
      <c r="C9172" s="14" t="n">
        <f t="normal" ca="1">A9216</f>
        <v>0</v>
      </c>
    </row>
    <row r="9173" spans="1:9">
      <c r="A9173" t="s">
        <v>4</v>
      </c>
      <c r="B9173" s="4" t="s">
        <v>5</v>
      </c>
      <c r="C9173" s="4" t="s">
        <v>10</v>
      </c>
      <c r="D9173" s="4" t="s">
        <v>27</v>
      </c>
      <c r="E9173" s="4" t="s">
        <v>27</v>
      </c>
      <c r="F9173" s="4" t="s">
        <v>27</v>
      </c>
      <c r="G9173" s="4" t="s">
        <v>27</v>
      </c>
    </row>
    <row r="9174" spans="1:9">
      <c r="A9174" t="n">
        <v>83049</v>
      </c>
      <c r="B9174" s="57" t="n">
        <v>46</v>
      </c>
      <c r="C9174" s="7" t="n">
        <v>61490</v>
      </c>
      <c r="D9174" s="7" t="n">
        <v>390.940002441406</v>
      </c>
      <c r="E9174" s="7" t="n">
        <v>27.8700008392334</v>
      </c>
      <c r="F9174" s="7" t="n">
        <v>302.5</v>
      </c>
      <c r="G9174" s="7" t="n">
        <v>217.399993896484</v>
      </c>
    </row>
    <row r="9175" spans="1:9">
      <c r="A9175" t="s">
        <v>4</v>
      </c>
      <c r="B9175" s="4" t="s">
        <v>5</v>
      </c>
      <c r="C9175" s="4" t="s">
        <v>10</v>
      </c>
      <c r="D9175" s="4" t="s">
        <v>27</v>
      </c>
      <c r="E9175" s="4" t="s">
        <v>27</v>
      </c>
      <c r="F9175" s="4" t="s">
        <v>27</v>
      </c>
      <c r="G9175" s="4" t="s">
        <v>27</v>
      </c>
    </row>
    <row r="9176" spans="1:9">
      <c r="A9176" t="n">
        <v>83068</v>
      </c>
      <c r="B9176" s="57" t="n">
        <v>46</v>
      </c>
      <c r="C9176" s="7" t="n">
        <v>0</v>
      </c>
      <c r="D9176" s="7" t="n">
        <v>389.989990234375</v>
      </c>
      <c r="E9176" s="7" t="n">
        <v>28.1100006103516</v>
      </c>
      <c r="F9176" s="7" t="n">
        <v>301.309997558594</v>
      </c>
      <c r="G9176" s="7" t="n">
        <v>119</v>
      </c>
    </row>
    <row r="9177" spans="1:9">
      <c r="A9177" t="s">
        <v>4</v>
      </c>
      <c r="B9177" s="4" t="s">
        <v>5</v>
      </c>
      <c r="C9177" s="4" t="s">
        <v>10</v>
      </c>
      <c r="D9177" s="4" t="s">
        <v>27</v>
      </c>
      <c r="E9177" s="4" t="s">
        <v>27</v>
      </c>
      <c r="F9177" s="4" t="s">
        <v>27</v>
      </c>
      <c r="G9177" s="4" t="s">
        <v>27</v>
      </c>
    </row>
    <row r="9178" spans="1:9">
      <c r="A9178" t="n">
        <v>83087</v>
      </c>
      <c r="B9178" s="57" t="n">
        <v>46</v>
      </c>
      <c r="C9178" s="7" t="n">
        <v>8</v>
      </c>
      <c r="D9178" s="7" t="n">
        <v>391.019989013672</v>
      </c>
      <c r="E9178" s="7" t="n">
        <v>27.9799995422363</v>
      </c>
      <c r="F9178" s="7" t="n">
        <v>301.829986572266</v>
      </c>
      <c r="G9178" s="7" t="n">
        <v>256.600006103516</v>
      </c>
    </row>
    <row r="9179" spans="1:9">
      <c r="A9179" t="s">
        <v>4</v>
      </c>
      <c r="B9179" s="4" t="s">
        <v>5</v>
      </c>
      <c r="C9179" s="4" t="s">
        <v>10</v>
      </c>
      <c r="D9179" s="4" t="s">
        <v>27</v>
      </c>
      <c r="E9179" s="4" t="s">
        <v>27</v>
      </c>
      <c r="F9179" s="4" t="s">
        <v>27</v>
      </c>
      <c r="G9179" s="4" t="s">
        <v>27</v>
      </c>
    </row>
    <row r="9180" spans="1:9">
      <c r="A9180" t="n">
        <v>83106</v>
      </c>
      <c r="B9180" s="57" t="n">
        <v>46</v>
      </c>
      <c r="C9180" s="7" t="n">
        <v>1</v>
      </c>
      <c r="D9180" s="7" t="n">
        <v>389.850006103516</v>
      </c>
      <c r="E9180" s="7" t="n">
        <v>27.8899993896484</v>
      </c>
      <c r="F9180" s="7" t="n">
        <v>302.369995117188</v>
      </c>
      <c r="G9180" s="7" t="n">
        <v>174.399993896484</v>
      </c>
    </row>
    <row r="9181" spans="1:9">
      <c r="A9181" t="s">
        <v>4</v>
      </c>
      <c r="B9181" s="4" t="s">
        <v>5</v>
      </c>
      <c r="C9181" s="4" t="s">
        <v>10</v>
      </c>
      <c r="D9181" s="4" t="s">
        <v>27</v>
      </c>
      <c r="E9181" s="4" t="s">
        <v>27</v>
      </c>
      <c r="F9181" s="4" t="s">
        <v>27</v>
      </c>
      <c r="G9181" s="4" t="s">
        <v>27</v>
      </c>
    </row>
    <row r="9182" spans="1:9">
      <c r="A9182" t="n">
        <v>83125</v>
      </c>
      <c r="B9182" s="57" t="n">
        <v>46</v>
      </c>
      <c r="C9182" s="7" t="n">
        <v>61489</v>
      </c>
      <c r="D9182" s="7" t="n">
        <v>388.880004882813</v>
      </c>
      <c r="E9182" s="7" t="n">
        <v>27.8199996948242</v>
      </c>
      <c r="F9182" s="7" t="n">
        <v>302.799987792969</v>
      </c>
      <c r="G9182" s="7" t="n">
        <v>148.600006103516</v>
      </c>
    </row>
    <row r="9183" spans="1:9">
      <c r="A9183" t="s">
        <v>4</v>
      </c>
      <c r="B9183" s="4" t="s">
        <v>5</v>
      </c>
      <c r="C9183" s="4" t="s">
        <v>10</v>
      </c>
      <c r="D9183" s="4" t="s">
        <v>27</v>
      </c>
      <c r="E9183" s="4" t="s">
        <v>27</v>
      </c>
      <c r="F9183" s="4" t="s">
        <v>27</v>
      </c>
      <c r="G9183" s="4" t="s">
        <v>27</v>
      </c>
    </row>
    <row r="9184" spans="1:9">
      <c r="A9184" t="n">
        <v>83144</v>
      </c>
      <c r="B9184" s="57" t="n">
        <v>46</v>
      </c>
      <c r="C9184" s="7" t="n">
        <v>61488</v>
      </c>
      <c r="D9184" s="7" t="n">
        <v>389.790008544922</v>
      </c>
      <c r="E9184" s="7" t="n">
        <v>27.7199993133545</v>
      </c>
      <c r="F9184" s="7" t="n">
        <v>303.420013427734</v>
      </c>
      <c r="G9184" s="7" t="n">
        <v>157.300003051758</v>
      </c>
    </row>
    <row r="9185" spans="1:7">
      <c r="A9185" t="s">
        <v>4</v>
      </c>
      <c r="B9185" s="4" t="s">
        <v>5</v>
      </c>
      <c r="C9185" s="4" t="s">
        <v>13</v>
      </c>
      <c r="D9185" s="4" t="s">
        <v>13</v>
      </c>
      <c r="E9185" s="4" t="s">
        <v>27</v>
      </c>
      <c r="F9185" s="4" t="s">
        <v>27</v>
      </c>
      <c r="G9185" s="4" t="s">
        <v>27</v>
      </c>
      <c r="H9185" s="4" t="s">
        <v>10</v>
      </c>
    </row>
    <row r="9186" spans="1:7">
      <c r="A9186" t="n">
        <v>83163</v>
      </c>
      <c r="B9186" s="34" t="n">
        <v>45</v>
      </c>
      <c r="C9186" s="7" t="n">
        <v>2</v>
      </c>
      <c r="D9186" s="7" t="n">
        <v>3</v>
      </c>
      <c r="E9186" s="7" t="n">
        <v>388.920013427734</v>
      </c>
      <c r="F9186" s="7" t="n">
        <v>29.4599990844727</v>
      </c>
      <c r="G9186" s="7" t="n">
        <v>302.940002441406</v>
      </c>
      <c r="H9186" s="7" t="n">
        <v>0</v>
      </c>
    </row>
    <row r="9187" spans="1:7">
      <c r="A9187" t="s">
        <v>4</v>
      </c>
      <c r="B9187" s="4" t="s">
        <v>5</v>
      </c>
      <c r="C9187" s="4" t="s">
        <v>13</v>
      </c>
      <c r="D9187" s="4" t="s">
        <v>13</v>
      </c>
      <c r="E9187" s="4" t="s">
        <v>27</v>
      </c>
      <c r="F9187" s="4" t="s">
        <v>27</v>
      </c>
      <c r="G9187" s="4" t="s">
        <v>27</v>
      </c>
      <c r="H9187" s="4" t="s">
        <v>10</v>
      </c>
      <c r="I9187" s="4" t="s">
        <v>13</v>
      </c>
    </row>
    <row r="9188" spans="1:7">
      <c r="A9188" t="n">
        <v>83180</v>
      </c>
      <c r="B9188" s="34" t="n">
        <v>45</v>
      </c>
      <c r="C9188" s="7" t="n">
        <v>4</v>
      </c>
      <c r="D9188" s="7" t="n">
        <v>3</v>
      </c>
      <c r="E9188" s="7" t="n">
        <v>358.309997558594</v>
      </c>
      <c r="F9188" s="7" t="n">
        <v>309.100006103516</v>
      </c>
      <c r="G9188" s="7" t="n">
        <v>0</v>
      </c>
      <c r="H9188" s="7" t="n">
        <v>0</v>
      </c>
      <c r="I9188" s="7" t="n">
        <v>0</v>
      </c>
    </row>
    <row r="9189" spans="1:7">
      <c r="A9189" t="s">
        <v>4</v>
      </c>
      <c r="B9189" s="4" t="s">
        <v>5</v>
      </c>
      <c r="C9189" s="4" t="s">
        <v>13</v>
      </c>
      <c r="D9189" s="4" t="s">
        <v>13</v>
      </c>
      <c r="E9189" s="4" t="s">
        <v>27</v>
      </c>
      <c r="F9189" s="4" t="s">
        <v>10</v>
      </c>
    </row>
    <row r="9190" spans="1:7">
      <c r="A9190" t="n">
        <v>83198</v>
      </c>
      <c r="B9190" s="34" t="n">
        <v>45</v>
      </c>
      <c r="C9190" s="7" t="n">
        <v>5</v>
      </c>
      <c r="D9190" s="7" t="n">
        <v>3</v>
      </c>
      <c r="E9190" s="7" t="n">
        <v>2.20000004768372</v>
      </c>
      <c r="F9190" s="7" t="n">
        <v>0</v>
      </c>
    </row>
    <row r="9191" spans="1:7">
      <c r="A9191" t="s">
        <v>4</v>
      </c>
      <c r="B9191" s="4" t="s">
        <v>5</v>
      </c>
      <c r="C9191" s="4" t="s">
        <v>13</v>
      </c>
      <c r="D9191" s="4" t="s">
        <v>13</v>
      </c>
      <c r="E9191" s="4" t="s">
        <v>27</v>
      </c>
      <c r="F9191" s="4" t="s">
        <v>10</v>
      </c>
    </row>
    <row r="9192" spans="1:7">
      <c r="A9192" t="n">
        <v>83207</v>
      </c>
      <c r="B9192" s="34" t="n">
        <v>45</v>
      </c>
      <c r="C9192" s="7" t="n">
        <v>11</v>
      </c>
      <c r="D9192" s="7" t="n">
        <v>3</v>
      </c>
      <c r="E9192" s="7" t="n">
        <v>26.8999996185303</v>
      </c>
      <c r="F9192" s="7" t="n">
        <v>0</v>
      </c>
    </row>
    <row r="9193" spans="1:7">
      <c r="A9193" t="s">
        <v>4</v>
      </c>
      <c r="B9193" s="4" t="s">
        <v>5</v>
      </c>
      <c r="C9193" s="4" t="s">
        <v>13</v>
      </c>
    </row>
    <row r="9194" spans="1:7">
      <c r="A9194" t="n">
        <v>83216</v>
      </c>
      <c r="B9194" s="70" t="n">
        <v>116</v>
      </c>
      <c r="C9194" s="7" t="n">
        <v>0</v>
      </c>
    </row>
    <row r="9195" spans="1:7">
      <c r="A9195" t="s">
        <v>4</v>
      </c>
      <c r="B9195" s="4" t="s">
        <v>5</v>
      </c>
      <c r="C9195" s="4" t="s">
        <v>13</v>
      </c>
      <c r="D9195" s="4" t="s">
        <v>10</v>
      </c>
    </row>
    <row r="9196" spans="1:7">
      <c r="A9196" t="n">
        <v>83218</v>
      </c>
      <c r="B9196" s="70" t="n">
        <v>116</v>
      </c>
      <c r="C9196" s="7" t="n">
        <v>2</v>
      </c>
      <c r="D9196" s="7" t="n">
        <v>1</v>
      </c>
    </row>
    <row r="9197" spans="1:7">
      <c r="A9197" t="s">
        <v>4</v>
      </c>
      <c r="B9197" s="4" t="s">
        <v>5</v>
      </c>
      <c r="C9197" s="4" t="s">
        <v>13</v>
      </c>
      <c r="D9197" s="4" t="s">
        <v>9</v>
      </c>
    </row>
    <row r="9198" spans="1:7">
      <c r="A9198" t="n">
        <v>83222</v>
      </c>
      <c r="B9198" s="70" t="n">
        <v>116</v>
      </c>
      <c r="C9198" s="7" t="n">
        <v>5</v>
      </c>
      <c r="D9198" s="7" t="n">
        <v>1146388480</v>
      </c>
    </row>
    <row r="9199" spans="1:7">
      <c r="A9199" t="s">
        <v>4</v>
      </c>
      <c r="B9199" s="4" t="s">
        <v>5</v>
      </c>
      <c r="C9199" s="4" t="s">
        <v>13</v>
      </c>
      <c r="D9199" s="4" t="s">
        <v>10</v>
      </c>
    </row>
    <row r="9200" spans="1:7">
      <c r="A9200" t="n">
        <v>83228</v>
      </c>
      <c r="B9200" s="70" t="n">
        <v>116</v>
      </c>
      <c r="C9200" s="7" t="n">
        <v>6</v>
      </c>
      <c r="D9200" s="7" t="n">
        <v>1</v>
      </c>
    </row>
    <row r="9201" spans="1:9">
      <c r="A9201" t="s">
        <v>4</v>
      </c>
      <c r="B9201" s="4" t="s">
        <v>5</v>
      </c>
      <c r="C9201" s="4" t="s">
        <v>13</v>
      </c>
      <c r="D9201" s="4" t="s">
        <v>10</v>
      </c>
      <c r="E9201" s="4" t="s">
        <v>27</v>
      </c>
    </row>
    <row r="9202" spans="1:9">
      <c r="A9202" t="n">
        <v>83232</v>
      </c>
      <c r="B9202" s="40" t="n">
        <v>58</v>
      </c>
      <c r="C9202" s="7" t="n">
        <v>100</v>
      </c>
      <c r="D9202" s="7" t="n">
        <v>1000</v>
      </c>
      <c r="E9202" s="7" t="n">
        <v>1</v>
      </c>
    </row>
    <row r="9203" spans="1:9">
      <c r="A9203" t="s">
        <v>4</v>
      </c>
      <c r="B9203" s="4" t="s">
        <v>5</v>
      </c>
      <c r="C9203" s="4" t="s">
        <v>13</v>
      </c>
      <c r="D9203" s="4" t="s">
        <v>10</v>
      </c>
    </row>
    <row r="9204" spans="1:9">
      <c r="A9204" t="n">
        <v>83240</v>
      </c>
      <c r="B9204" s="40" t="n">
        <v>58</v>
      </c>
      <c r="C9204" s="7" t="n">
        <v>255</v>
      </c>
      <c r="D9204" s="7" t="n">
        <v>0</v>
      </c>
    </row>
    <row r="9205" spans="1:9">
      <c r="A9205" t="s">
        <v>4</v>
      </c>
      <c r="B9205" s="4" t="s">
        <v>5</v>
      </c>
      <c r="C9205" s="4" t="s">
        <v>13</v>
      </c>
      <c r="D9205" s="4" t="s">
        <v>10</v>
      </c>
      <c r="E9205" s="4" t="s">
        <v>6</v>
      </c>
    </row>
    <row r="9206" spans="1:9">
      <c r="A9206" t="n">
        <v>83244</v>
      </c>
      <c r="B9206" s="42" t="n">
        <v>51</v>
      </c>
      <c r="C9206" s="7" t="n">
        <v>4</v>
      </c>
      <c r="D9206" s="7" t="n">
        <v>8</v>
      </c>
      <c r="E9206" s="7" t="s">
        <v>336</v>
      </c>
    </row>
    <row r="9207" spans="1:9">
      <c r="A9207" t="s">
        <v>4</v>
      </c>
      <c r="B9207" s="4" t="s">
        <v>5</v>
      </c>
      <c r="C9207" s="4" t="s">
        <v>10</v>
      </c>
    </row>
    <row r="9208" spans="1:9">
      <c r="A9208" t="n">
        <v>83258</v>
      </c>
      <c r="B9208" s="43" t="n">
        <v>16</v>
      </c>
      <c r="C9208" s="7" t="n">
        <v>0</v>
      </c>
    </row>
    <row r="9209" spans="1:9">
      <c r="A9209" t="s">
        <v>4</v>
      </c>
      <c r="B9209" s="4" t="s">
        <v>5</v>
      </c>
      <c r="C9209" s="4" t="s">
        <v>10</v>
      </c>
      <c r="D9209" s="4" t="s">
        <v>104</v>
      </c>
      <c r="E9209" s="4" t="s">
        <v>13</v>
      </c>
      <c r="F9209" s="4" t="s">
        <v>13</v>
      </c>
      <c r="G9209" s="4" t="s">
        <v>104</v>
      </c>
      <c r="H9209" s="4" t="s">
        <v>13</v>
      </c>
      <c r="I9209" s="4" t="s">
        <v>13</v>
      </c>
    </row>
    <row r="9210" spans="1:9">
      <c r="A9210" t="n">
        <v>83261</v>
      </c>
      <c r="B9210" s="44" t="n">
        <v>26</v>
      </c>
      <c r="C9210" s="7" t="n">
        <v>8</v>
      </c>
      <c r="D9210" s="7" t="s">
        <v>713</v>
      </c>
      <c r="E9210" s="7" t="n">
        <v>2</v>
      </c>
      <c r="F9210" s="7" t="n">
        <v>3</v>
      </c>
      <c r="G9210" s="7" t="s">
        <v>712</v>
      </c>
      <c r="H9210" s="7" t="n">
        <v>2</v>
      </c>
      <c r="I9210" s="7" t="n">
        <v>0</v>
      </c>
    </row>
    <row r="9211" spans="1:9">
      <c r="A9211" t="s">
        <v>4</v>
      </c>
      <c r="B9211" s="4" t="s">
        <v>5</v>
      </c>
    </row>
    <row r="9212" spans="1:9">
      <c r="A9212" t="n">
        <v>83379</v>
      </c>
      <c r="B9212" s="38" t="n">
        <v>28</v>
      </c>
    </row>
    <row r="9213" spans="1:9">
      <c r="A9213" t="s">
        <v>4</v>
      </c>
      <c r="B9213" s="4" t="s">
        <v>5</v>
      </c>
      <c r="C9213" s="4" t="s">
        <v>10</v>
      </c>
      <c r="D9213" s="4" t="s">
        <v>13</v>
      </c>
    </row>
    <row r="9214" spans="1:9">
      <c r="A9214" t="n">
        <v>83380</v>
      </c>
      <c r="B9214" s="46" t="n">
        <v>89</v>
      </c>
      <c r="C9214" s="7" t="n">
        <v>65533</v>
      </c>
      <c r="D9214" s="7" t="n">
        <v>1</v>
      </c>
    </row>
    <row r="9215" spans="1:9">
      <c r="A9215" t="s">
        <v>4</v>
      </c>
      <c r="B9215" s="4" t="s">
        <v>5</v>
      </c>
      <c r="C9215" s="4" t="s">
        <v>13</v>
      </c>
      <c r="D9215" s="4" t="s">
        <v>10</v>
      </c>
      <c r="E9215" s="4" t="s">
        <v>27</v>
      </c>
    </row>
    <row r="9216" spans="1:9">
      <c r="A9216" t="n">
        <v>83384</v>
      </c>
      <c r="B9216" s="40" t="n">
        <v>58</v>
      </c>
      <c r="C9216" s="7" t="n">
        <v>0</v>
      </c>
      <c r="D9216" s="7" t="n">
        <v>300</v>
      </c>
      <c r="E9216" s="7" t="n">
        <v>0.300000011920929</v>
      </c>
    </row>
    <row r="9217" spans="1:9">
      <c r="A9217" t="s">
        <v>4</v>
      </c>
      <c r="B9217" s="4" t="s">
        <v>5</v>
      </c>
      <c r="C9217" s="4" t="s">
        <v>13</v>
      </c>
      <c r="D9217" s="4" t="s">
        <v>10</v>
      </c>
    </row>
    <row r="9218" spans="1:9">
      <c r="A9218" t="n">
        <v>83392</v>
      </c>
      <c r="B9218" s="40" t="n">
        <v>58</v>
      </c>
      <c r="C9218" s="7" t="n">
        <v>255</v>
      </c>
      <c r="D9218" s="7" t="n">
        <v>0</v>
      </c>
    </row>
    <row r="9219" spans="1:9">
      <c r="A9219" t="s">
        <v>4</v>
      </c>
      <c r="B9219" s="4" t="s">
        <v>5</v>
      </c>
      <c r="C9219" s="4" t="s">
        <v>13</v>
      </c>
      <c r="D9219" s="4" t="s">
        <v>10</v>
      </c>
      <c r="E9219" s="4" t="s">
        <v>27</v>
      </c>
      <c r="F9219" s="4" t="s">
        <v>10</v>
      </c>
      <c r="G9219" s="4" t="s">
        <v>9</v>
      </c>
      <c r="H9219" s="4" t="s">
        <v>9</v>
      </c>
      <c r="I9219" s="4" t="s">
        <v>10</v>
      </c>
      <c r="J9219" s="4" t="s">
        <v>10</v>
      </c>
      <c r="K9219" s="4" t="s">
        <v>9</v>
      </c>
      <c r="L9219" s="4" t="s">
        <v>9</v>
      </c>
      <c r="M9219" s="4" t="s">
        <v>9</v>
      </c>
      <c r="N9219" s="4" t="s">
        <v>9</v>
      </c>
      <c r="O9219" s="4" t="s">
        <v>6</v>
      </c>
    </row>
    <row r="9220" spans="1:9">
      <c r="A9220" t="n">
        <v>83396</v>
      </c>
      <c r="B9220" s="17" t="n">
        <v>50</v>
      </c>
      <c r="C9220" s="7" t="n">
        <v>0</v>
      </c>
      <c r="D9220" s="7" t="n">
        <v>12105</v>
      </c>
      <c r="E9220" s="7" t="n">
        <v>1</v>
      </c>
      <c r="F9220" s="7" t="n">
        <v>0</v>
      </c>
      <c r="G9220" s="7" t="n">
        <v>0</v>
      </c>
      <c r="H9220" s="7" t="n">
        <v>0</v>
      </c>
      <c r="I9220" s="7" t="n">
        <v>0</v>
      </c>
      <c r="J9220" s="7" t="n">
        <v>65533</v>
      </c>
      <c r="K9220" s="7" t="n">
        <v>0</v>
      </c>
      <c r="L9220" s="7" t="n">
        <v>0</v>
      </c>
      <c r="M9220" s="7" t="n">
        <v>0</v>
      </c>
      <c r="N9220" s="7" t="n">
        <v>0</v>
      </c>
      <c r="O9220" s="7" t="s">
        <v>21</v>
      </c>
    </row>
    <row r="9221" spans="1:9">
      <c r="A9221" t="s">
        <v>4</v>
      </c>
      <c r="B9221" s="4" t="s">
        <v>5</v>
      </c>
      <c r="C9221" s="4" t="s">
        <v>13</v>
      </c>
      <c r="D9221" s="4" t="s">
        <v>10</v>
      </c>
      <c r="E9221" s="4" t="s">
        <v>10</v>
      </c>
      <c r="F9221" s="4" t="s">
        <v>10</v>
      </c>
      <c r="G9221" s="4" t="s">
        <v>10</v>
      </c>
      <c r="H9221" s="4" t="s">
        <v>13</v>
      </c>
    </row>
    <row r="9222" spans="1:9">
      <c r="A9222" t="n">
        <v>83435</v>
      </c>
      <c r="B9222" s="36" t="n">
        <v>25</v>
      </c>
      <c r="C9222" s="7" t="n">
        <v>5</v>
      </c>
      <c r="D9222" s="7" t="n">
        <v>65535</v>
      </c>
      <c r="E9222" s="7" t="n">
        <v>500</v>
      </c>
      <c r="F9222" s="7" t="n">
        <v>800</v>
      </c>
      <c r="G9222" s="7" t="n">
        <v>140</v>
      </c>
      <c r="H9222" s="7" t="n">
        <v>0</v>
      </c>
    </row>
    <row r="9223" spans="1:9">
      <c r="A9223" t="s">
        <v>4</v>
      </c>
      <c r="B9223" s="4" t="s">
        <v>5</v>
      </c>
      <c r="C9223" s="4" t="s">
        <v>10</v>
      </c>
      <c r="D9223" s="4" t="s">
        <v>13</v>
      </c>
      <c r="E9223" s="4" t="s">
        <v>104</v>
      </c>
      <c r="F9223" s="4" t="s">
        <v>13</v>
      </c>
      <c r="G9223" s="4" t="s">
        <v>13</v>
      </c>
    </row>
    <row r="9224" spans="1:9">
      <c r="A9224" t="n">
        <v>83446</v>
      </c>
      <c r="B9224" s="37" t="n">
        <v>24</v>
      </c>
      <c r="C9224" s="7" t="n">
        <v>65533</v>
      </c>
      <c r="D9224" s="7" t="n">
        <v>11</v>
      </c>
      <c r="E9224" s="7" t="s">
        <v>714</v>
      </c>
      <c r="F9224" s="7" t="n">
        <v>2</v>
      </c>
      <c r="G9224" s="7" t="n">
        <v>0</v>
      </c>
    </row>
    <row r="9225" spans="1:9">
      <c r="A9225" t="s">
        <v>4</v>
      </c>
      <c r="B9225" s="4" t="s">
        <v>5</v>
      </c>
    </row>
    <row r="9226" spans="1:9">
      <c r="A9226" t="n">
        <v>83517</v>
      </c>
      <c r="B9226" s="38" t="n">
        <v>28</v>
      </c>
    </row>
    <row r="9227" spans="1:9">
      <c r="A9227" t="s">
        <v>4</v>
      </c>
      <c r="B9227" s="4" t="s">
        <v>5</v>
      </c>
      <c r="C9227" s="4" t="s">
        <v>10</v>
      </c>
      <c r="D9227" s="4" t="s">
        <v>13</v>
      </c>
      <c r="E9227" s="4" t="s">
        <v>104</v>
      </c>
      <c r="F9227" s="4" t="s">
        <v>13</v>
      </c>
      <c r="G9227" s="4" t="s">
        <v>13</v>
      </c>
    </row>
    <row r="9228" spans="1:9">
      <c r="A9228" t="n">
        <v>83518</v>
      </c>
      <c r="B9228" s="37" t="n">
        <v>24</v>
      </c>
      <c r="C9228" s="7" t="n">
        <v>65533</v>
      </c>
      <c r="D9228" s="7" t="n">
        <v>11</v>
      </c>
      <c r="E9228" s="7" t="s">
        <v>715</v>
      </c>
      <c r="F9228" s="7" t="n">
        <v>2</v>
      </c>
      <c r="G9228" s="7" t="n">
        <v>0</v>
      </c>
    </row>
    <row r="9229" spans="1:9">
      <c r="A9229" t="s">
        <v>4</v>
      </c>
      <c r="B9229" s="4" t="s">
        <v>5</v>
      </c>
    </row>
    <row r="9230" spans="1:9">
      <c r="A9230" t="n">
        <v>83574</v>
      </c>
      <c r="B9230" s="38" t="n">
        <v>28</v>
      </c>
    </row>
    <row r="9231" spans="1:9">
      <c r="A9231" t="s">
        <v>4</v>
      </c>
      <c r="B9231" s="4" t="s">
        <v>5</v>
      </c>
      <c r="C9231" s="4" t="s">
        <v>13</v>
      </c>
    </row>
    <row r="9232" spans="1:9">
      <c r="A9232" t="n">
        <v>83575</v>
      </c>
      <c r="B9232" s="39" t="n">
        <v>27</v>
      </c>
      <c r="C9232" s="7" t="n">
        <v>0</v>
      </c>
    </row>
    <row r="9233" spans="1:15">
      <c r="A9233" t="s">
        <v>4</v>
      </c>
      <c r="B9233" s="4" t="s">
        <v>5</v>
      </c>
      <c r="C9233" s="4" t="s">
        <v>13</v>
      </c>
    </row>
    <row r="9234" spans="1:15">
      <c r="A9234" t="n">
        <v>83577</v>
      </c>
      <c r="B9234" s="39" t="n">
        <v>27</v>
      </c>
      <c r="C9234" s="7" t="n">
        <v>1</v>
      </c>
    </row>
    <row r="9235" spans="1:15">
      <c r="A9235" t="s">
        <v>4</v>
      </c>
      <c r="B9235" s="4" t="s">
        <v>5</v>
      </c>
      <c r="C9235" s="4" t="s">
        <v>13</v>
      </c>
      <c r="D9235" s="4" t="s">
        <v>10</v>
      </c>
      <c r="E9235" s="4" t="s">
        <v>10</v>
      </c>
      <c r="F9235" s="4" t="s">
        <v>10</v>
      </c>
      <c r="G9235" s="4" t="s">
        <v>10</v>
      </c>
      <c r="H9235" s="4" t="s">
        <v>13</v>
      </c>
    </row>
    <row r="9236" spans="1:15">
      <c r="A9236" t="n">
        <v>83579</v>
      </c>
      <c r="B9236" s="36" t="n">
        <v>25</v>
      </c>
      <c r="C9236" s="7" t="n">
        <v>5</v>
      </c>
      <c r="D9236" s="7" t="n">
        <v>65535</v>
      </c>
      <c r="E9236" s="7" t="n">
        <v>65535</v>
      </c>
      <c r="F9236" s="7" t="n">
        <v>65535</v>
      </c>
      <c r="G9236" s="7" t="n">
        <v>65535</v>
      </c>
      <c r="H9236" s="7" t="n">
        <v>0</v>
      </c>
    </row>
    <row r="9237" spans="1:15">
      <c r="A9237" t="s">
        <v>4</v>
      </c>
      <c r="B9237" s="4" t="s">
        <v>5</v>
      </c>
      <c r="C9237" s="4" t="s">
        <v>13</v>
      </c>
      <c r="D9237" s="4" t="s">
        <v>10</v>
      </c>
      <c r="E9237" s="4" t="s">
        <v>10</v>
      </c>
      <c r="F9237" s="4" t="s">
        <v>10</v>
      </c>
      <c r="G9237" s="4" t="s">
        <v>10</v>
      </c>
      <c r="H9237" s="4" t="s">
        <v>13</v>
      </c>
    </row>
    <row r="9238" spans="1:15">
      <c r="A9238" t="n">
        <v>83590</v>
      </c>
      <c r="B9238" s="36" t="n">
        <v>25</v>
      </c>
      <c r="C9238" s="7" t="n">
        <v>5</v>
      </c>
      <c r="D9238" s="7" t="n">
        <v>65535</v>
      </c>
      <c r="E9238" s="7" t="n">
        <v>500</v>
      </c>
      <c r="F9238" s="7" t="n">
        <v>800</v>
      </c>
      <c r="G9238" s="7" t="n">
        <v>140</v>
      </c>
      <c r="H9238" s="7" t="n">
        <v>0</v>
      </c>
    </row>
    <row r="9239" spans="1:15">
      <c r="A9239" t="s">
        <v>4</v>
      </c>
      <c r="B9239" s="4" t="s">
        <v>5</v>
      </c>
      <c r="C9239" s="4" t="s">
        <v>13</v>
      </c>
      <c r="D9239" s="4" t="s">
        <v>13</v>
      </c>
      <c r="E9239" s="4" t="s">
        <v>9</v>
      </c>
      <c r="F9239" s="4" t="s">
        <v>13</v>
      </c>
      <c r="G9239" s="4" t="s">
        <v>13</v>
      </c>
    </row>
    <row r="9240" spans="1:15">
      <c r="A9240" t="n">
        <v>83601</v>
      </c>
      <c r="B9240" s="49" t="n">
        <v>18</v>
      </c>
      <c r="C9240" s="7" t="n">
        <v>0</v>
      </c>
      <c r="D9240" s="7" t="n">
        <v>0</v>
      </c>
      <c r="E9240" s="7" t="n">
        <v>0</v>
      </c>
      <c r="F9240" s="7" t="n">
        <v>19</v>
      </c>
      <c r="G9240" s="7" t="n">
        <v>1</v>
      </c>
    </row>
    <row r="9241" spans="1:15">
      <c r="A9241" t="s">
        <v>4</v>
      </c>
      <c r="B9241" s="4" t="s">
        <v>5</v>
      </c>
      <c r="C9241" s="4" t="s">
        <v>13</v>
      </c>
      <c r="D9241" s="4" t="s">
        <v>13</v>
      </c>
      <c r="E9241" s="4" t="s">
        <v>10</v>
      </c>
      <c r="F9241" s="4" t="s">
        <v>27</v>
      </c>
    </row>
    <row r="9242" spans="1:15">
      <c r="A9242" t="n">
        <v>83610</v>
      </c>
      <c r="B9242" s="50" t="n">
        <v>107</v>
      </c>
      <c r="C9242" s="7" t="n">
        <v>0</v>
      </c>
      <c r="D9242" s="7" t="n">
        <v>0</v>
      </c>
      <c r="E9242" s="7" t="n">
        <v>0</v>
      </c>
      <c r="F9242" s="7" t="n">
        <v>32</v>
      </c>
    </row>
    <row r="9243" spans="1:15">
      <c r="A9243" t="s">
        <v>4</v>
      </c>
      <c r="B9243" s="4" t="s">
        <v>5</v>
      </c>
      <c r="C9243" s="4" t="s">
        <v>13</v>
      </c>
      <c r="D9243" s="4" t="s">
        <v>13</v>
      </c>
      <c r="E9243" s="4" t="s">
        <v>6</v>
      </c>
      <c r="F9243" s="4" t="s">
        <v>10</v>
      </c>
    </row>
    <row r="9244" spans="1:15">
      <c r="A9244" t="n">
        <v>83619</v>
      </c>
      <c r="B9244" s="50" t="n">
        <v>107</v>
      </c>
      <c r="C9244" s="7" t="n">
        <v>1</v>
      </c>
      <c r="D9244" s="7" t="n">
        <v>0</v>
      </c>
      <c r="E9244" s="7" t="s">
        <v>716</v>
      </c>
      <c r="F9244" s="7" t="n">
        <v>1</v>
      </c>
    </row>
    <row r="9245" spans="1:15">
      <c r="A9245" t="s">
        <v>4</v>
      </c>
      <c r="B9245" s="4" t="s">
        <v>5</v>
      </c>
      <c r="C9245" s="4" t="s">
        <v>13</v>
      </c>
      <c r="D9245" s="4" t="s">
        <v>13</v>
      </c>
      <c r="E9245" s="4" t="s">
        <v>6</v>
      </c>
      <c r="F9245" s="4" t="s">
        <v>10</v>
      </c>
    </row>
    <row r="9246" spans="1:15">
      <c r="A9246" t="n">
        <v>83650</v>
      </c>
      <c r="B9246" s="50" t="n">
        <v>107</v>
      </c>
      <c r="C9246" s="7" t="n">
        <v>1</v>
      </c>
      <c r="D9246" s="7" t="n">
        <v>0</v>
      </c>
      <c r="E9246" s="7" t="s">
        <v>717</v>
      </c>
      <c r="F9246" s="7" t="n">
        <v>2</v>
      </c>
    </row>
    <row r="9247" spans="1:15">
      <c r="A9247" t="s">
        <v>4</v>
      </c>
      <c r="B9247" s="4" t="s">
        <v>5</v>
      </c>
      <c r="C9247" s="4" t="s">
        <v>13</v>
      </c>
      <c r="D9247" s="4" t="s">
        <v>13</v>
      </c>
      <c r="E9247" s="4" t="s">
        <v>13</v>
      </c>
      <c r="F9247" s="4" t="s">
        <v>10</v>
      </c>
      <c r="G9247" s="4" t="s">
        <v>10</v>
      </c>
      <c r="H9247" s="4" t="s">
        <v>13</v>
      </c>
    </row>
    <row r="9248" spans="1:15">
      <c r="A9248" t="n">
        <v>83661</v>
      </c>
      <c r="B9248" s="50" t="n">
        <v>107</v>
      </c>
      <c r="C9248" s="7" t="n">
        <v>2</v>
      </c>
      <c r="D9248" s="7" t="n">
        <v>0</v>
      </c>
      <c r="E9248" s="7" t="n">
        <v>1</v>
      </c>
      <c r="F9248" s="7" t="n">
        <v>65535</v>
      </c>
      <c r="G9248" s="7" t="n">
        <v>65535</v>
      </c>
      <c r="H9248" s="7" t="n">
        <v>0</v>
      </c>
    </row>
    <row r="9249" spans="1:8">
      <c r="A9249" t="s">
        <v>4</v>
      </c>
      <c r="B9249" s="4" t="s">
        <v>5</v>
      </c>
      <c r="C9249" s="4" t="s">
        <v>13</v>
      </c>
      <c r="D9249" s="4" t="s">
        <v>13</v>
      </c>
      <c r="E9249" s="4" t="s">
        <v>13</v>
      </c>
    </row>
    <row r="9250" spans="1:8">
      <c r="A9250" t="n">
        <v>83670</v>
      </c>
      <c r="B9250" s="50" t="n">
        <v>107</v>
      </c>
      <c r="C9250" s="7" t="n">
        <v>4</v>
      </c>
      <c r="D9250" s="7" t="n">
        <v>0</v>
      </c>
      <c r="E9250" s="7" t="n">
        <v>0</v>
      </c>
    </row>
    <row r="9251" spans="1:8">
      <c r="A9251" t="s">
        <v>4</v>
      </c>
      <c r="B9251" s="4" t="s">
        <v>5</v>
      </c>
      <c r="C9251" s="4" t="s">
        <v>13</v>
      </c>
      <c r="D9251" s="4" t="s">
        <v>13</v>
      </c>
    </row>
    <row r="9252" spans="1:8">
      <c r="A9252" t="n">
        <v>83674</v>
      </c>
      <c r="B9252" s="50" t="n">
        <v>107</v>
      </c>
      <c r="C9252" s="7" t="n">
        <v>3</v>
      </c>
      <c r="D9252" s="7" t="n">
        <v>0</v>
      </c>
    </row>
    <row r="9253" spans="1:8">
      <c r="A9253" t="s">
        <v>4</v>
      </c>
      <c r="B9253" s="4" t="s">
        <v>5</v>
      </c>
      <c r="C9253" s="4" t="s">
        <v>13</v>
      </c>
    </row>
    <row r="9254" spans="1:8">
      <c r="A9254" t="n">
        <v>83677</v>
      </c>
      <c r="B9254" s="39" t="n">
        <v>27</v>
      </c>
      <c r="C9254" s="7" t="n">
        <v>0</v>
      </c>
    </row>
    <row r="9255" spans="1:8">
      <c r="A9255" t="s">
        <v>4</v>
      </c>
      <c r="B9255" s="4" t="s">
        <v>5</v>
      </c>
      <c r="C9255" s="4" t="s">
        <v>13</v>
      </c>
      <c r="D9255" s="4" t="s">
        <v>10</v>
      </c>
      <c r="E9255" s="4" t="s">
        <v>10</v>
      </c>
      <c r="F9255" s="4" t="s">
        <v>10</v>
      </c>
      <c r="G9255" s="4" t="s">
        <v>10</v>
      </c>
      <c r="H9255" s="4" t="s">
        <v>13</v>
      </c>
    </row>
    <row r="9256" spans="1:8">
      <c r="A9256" t="n">
        <v>83679</v>
      </c>
      <c r="B9256" s="36" t="n">
        <v>25</v>
      </c>
      <c r="C9256" s="7" t="n">
        <v>5</v>
      </c>
      <c r="D9256" s="7" t="n">
        <v>65535</v>
      </c>
      <c r="E9256" s="7" t="n">
        <v>65535</v>
      </c>
      <c r="F9256" s="7" t="n">
        <v>65535</v>
      </c>
      <c r="G9256" s="7" t="n">
        <v>65535</v>
      </c>
      <c r="H9256" s="7" t="n">
        <v>0</v>
      </c>
    </row>
    <row r="9257" spans="1:8">
      <c r="A9257" t="s">
        <v>4</v>
      </c>
      <c r="B9257" s="4" t="s">
        <v>5</v>
      </c>
      <c r="C9257" s="4" t="s">
        <v>13</v>
      </c>
      <c r="D9257" s="4" t="s">
        <v>13</v>
      </c>
      <c r="E9257" s="4" t="s">
        <v>13</v>
      </c>
      <c r="F9257" s="4" t="s">
        <v>9</v>
      </c>
      <c r="G9257" s="4" t="s">
        <v>13</v>
      </c>
      <c r="H9257" s="4" t="s">
        <v>13</v>
      </c>
      <c r="I9257" s="4" t="s">
        <v>26</v>
      </c>
    </row>
    <row r="9258" spans="1:8">
      <c r="A9258" t="n">
        <v>83690</v>
      </c>
      <c r="B9258" s="13" t="n">
        <v>5</v>
      </c>
      <c r="C9258" s="7" t="n">
        <v>35</v>
      </c>
      <c r="D9258" s="7" t="n">
        <v>0</v>
      </c>
      <c r="E9258" s="7" t="n">
        <v>0</v>
      </c>
      <c r="F9258" s="7" t="n">
        <v>1</v>
      </c>
      <c r="G9258" s="7" t="n">
        <v>2</v>
      </c>
      <c r="H9258" s="7" t="n">
        <v>1</v>
      </c>
      <c r="I9258" s="14" t="n">
        <f t="normal" ca="1">A9360</f>
        <v>0</v>
      </c>
    </row>
    <row r="9259" spans="1:8">
      <c r="A9259" t="s">
        <v>4</v>
      </c>
      <c r="B9259" s="4" t="s">
        <v>5</v>
      </c>
      <c r="C9259" s="4" t="s">
        <v>13</v>
      </c>
      <c r="D9259" s="4" t="s">
        <v>10</v>
      </c>
      <c r="E9259" s="4" t="s">
        <v>27</v>
      </c>
    </row>
    <row r="9260" spans="1:8">
      <c r="A9260" t="n">
        <v>83704</v>
      </c>
      <c r="B9260" s="40" t="n">
        <v>58</v>
      </c>
      <c r="C9260" s="7" t="n">
        <v>100</v>
      </c>
      <c r="D9260" s="7" t="n">
        <v>300</v>
      </c>
      <c r="E9260" s="7" t="n">
        <v>0.300000011920929</v>
      </c>
    </row>
    <row r="9261" spans="1:8">
      <c r="A9261" t="s">
        <v>4</v>
      </c>
      <c r="B9261" s="4" t="s">
        <v>5</v>
      </c>
      <c r="C9261" s="4" t="s">
        <v>13</v>
      </c>
      <c r="D9261" s="4" t="s">
        <v>10</v>
      </c>
    </row>
    <row r="9262" spans="1:8">
      <c r="A9262" t="n">
        <v>83712</v>
      </c>
      <c r="B9262" s="40" t="n">
        <v>58</v>
      </c>
      <c r="C9262" s="7" t="n">
        <v>255</v>
      </c>
      <c r="D9262" s="7" t="n">
        <v>0</v>
      </c>
    </row>
    <row r="9263" spans="1:8">
      <c r="A9263" t="s">
        <v>4</v>
      </c>
      <c r="B9263" s="4" t="s">
        <v>5</v>
      </c>
      <c r="C9263" s="4" t="s">
        <v>10</v>
      </c>
      <c r="D9263" s="4" t="s">
        <v>10</v>
      </c>
      <c r="E9263" s="4" t="s">
        <v>10</v>
      </c>
    </row>
    <row r="9264" spans="1:8">
      <c r="A9264" t="n">
        <v>83716</v>
      </c>
      <c r="B9264" s="66" t="n">
        <v>61</v>
      </c>
      <c r="C9264" s="7" t="n">
        <v>0</v>
      </c>
      <c r="D9264" s="7" t="n">
        <v>8</v>
      </c>
      <c r="E9264" s="7" t="n">
        <v>1000</v>
      </c>
    </row>
    <row r="9265" spans="1:9">
      <c r="A9265" t="s">
        <v>4</v>
      </c>
      <c r="B9265" s="4" t="s">
        <v>5</v>
      </c>
      <c r="C9265" s="4" t="s">
        <v>10</v>
      </c>
      <c r="D9265" s="4" t="s">
        <v>27</v>
      </c>
      <c r="E9265" s="4" t="s">
        <v>27</v>
      </c>
      <c r="F9265" s="4" t="s">
        <v>13</v>
      </c>
    </row>
    <row r="9266" spans="1:9">
      <c r="A9266" t="n">
        <v>83723</v>
      </c>
      <c r="B9266" s="75" t="n">
        <v>52</v>
      </c>
      <c r="C9266" s="7" t="n">
        <v>0</v>
      </c>
      <c r="D9266" s="7" t="n">
        <v>347.200012207031</v>
      </c>
      <c r="E9266" s="7" t="n">
        <v>10</v>
      </c>
      <c r="F9266" s="7" t="n">
        <v>0</v>
      </c>
    </row>
    <row r="9267" spans="1:9">
      <c r="A9267" t="s">
        <v>4</v>
      </c>
      <c r="B9267" s="4" t="s">
        <v>5</v>
      </c>
      <c r="C9267" s="4" t="s">
        <v>10</v>
      </c>
    </row>
    <row r="9268" spans="1:9">
      <c r="A9268" t="n">
        <v>83735</v>
      </c>
      <c r="B9268" s="88" t="n">
        <v>54</v>
      </c>
      <c r="C9268" s="7" t="n">
        <v>0</v>
      </c>
    </row>
    <row r="9269" spans="1:9">
      <c r="A9269" t="s">
        <v>4</v>
      </c>
      <c r="B9269" s="4" t="s">
        <v>5</v>
      </c>
      <c r="C9269" s="4" t="s">
        <v>10</v>
      </c>
      <c r="D9269" s="4" t="s">
        <v>13</v>
      </c>
      <c r="E9269" s="4" t="s">
        <v>6</v>
      </c>
      <c r="F9269" s="4" t="s">
        <v>27</v>
      </c>
      <c r="G9269" s="4" t="s">
        <v>27</v>
      </c>
      <c r="H9269" s="4" t="s">
        <v>27</v>
      </c>
    </row>
    <row r="9270" spans="1:9">
      <c r="A9270" t="n">
        <v>83738</v>
      </c>
      <c r="B9270" s="64" t="n">
        <v>48</v>
      </c>
      <c r="C9270" s="7" t="n">
        <v>0</v>
      </c>
      <c r="D9270" s="7" t="n">
        <v>0</v>
      </c>
      <c r="E9270" s="7" t="s">
        <v>702</v>
      </c>
      <c r="F9270" s="7" t="n">
        <v>-1</v>
      </c>
      <c r="G9270" s="7" t="n">
        <v>1</v>
      </c>
      <c r="H9270" s="7" t="n">
        <v>0</v>
      </c>
    </row>
    <row r="9271" spans="1:9">
      <c r="A9271" t="s">
        <v>4</v>
      </c>
      <c r="B9271" s="4" t="s">
        <v>5</v>
      </c>
      <c r="C9271" s="4" t="s">
        <v>13</v>
      </c>
      <c r="D9271" s="4" t="s">
        <v>10</v>
      </c>
      <c r="E9271" s="4" t="s">
        <v>6</v>
      </c>
    </row>
    <row r="9272" spans="1:9">
      <c r="A9272" t="n">
        <v>83763</v>
      </c>
      <c r="B9272" s="42" t="n">
        <v>51</v>
      </c>
      <c r="C9272" s="7" t="n">
        <v>4</v>
      </c>
      <c r="D9272" s="7" t="n">
        <v>0</v>
      </c>
      <c r="E9272" s="7" t="s">
        <v>526</v>
      </c>
    </row>
    <row r="9273" spans="1:9">
      <c r="A9273" t="s">
        <v>4</v>
      </c>
      <c r="B9273" s="4" t="s">
        <v>5</v>
      </c>
      <c r="C9273" s="4" t="s">
        <v>10</v>
      </c>
    </row>
    <row r="9274" spans="1:9">
      <c r="A9274" t="n">
        <v>83777</v>
      </c>
      <c r="B9274" s="43" t="n">
        <v>16</v>
      </c>
      <c r="C9274" s="7" t="n">
        <v>0</v>
      </c>
    </row>
    <row r="9275" spans="1:9">
      <c r="A9275" t="s">
        <v>4</v>
      </c>
      <c r="B9275" s="4" t="s">
        <v>5</v>
      </c>
      <c r="C9275" s="4" t="s">
        <v>10</v>
      </c>
      <c r="D9275" s="4" t="s">
        <v>104</v>
      </c>
      <c r="E9275" s="4" t="s">
        <v>13</v>
      </c>
      <c r="F9275" s="4" t="s">
        <v>13</v>
      </c>
      <c r="G9275" s="4" t="s">
        <v>104</v>
      </c>
      <c r="H9275" s="4" t="s">
        <v>13</v>
      </c>
      <c r="I9275" s="4" t="s">
        <v>13</v>
      </c>
    </row>
    <row r="9276" spans="1:9">
      <c r="A9276" t="n">
        <v>83780</v>
      </c>
      <c r="B9276" s="44" t="n">
        <v>26</v>
      </c>
      <c r="C9276" s="7" t="n">
        <v>0</v>
      </c>
      <c r="D9276" s="7" t="s">
        <v>718</v>
      </c>
      <c r="E9276" s="7" t="n">
        <v>2</v>
      </c>
      <c r="F9276" s="7" t="n">
        <v>3</v>
      </c>
      <c r="G9276" s="7" t="s">
        <v>719</v>
      </c>
      <c r="H9276" s="7" t="n">
        <v>2</v>
      </c>
      <c r="I9276" s="7" t="n">
        <v>0</v>
      </c>
    </row>
    <row r="9277" spans="1:9">
      <c r="A9277" t="s">
        <v>4</v>
      </c>
      <c r="B9277" s="4" t="s">
        <v>5</v>
      </c>
    </row>
    <row r="9278" spans="1:9">
      <c r="A9278" t="n">
        <v>83894</v>
      </c>
      <c r="B9278" s="38" t="n">
        <v>28</v>
      </c>
    </row>
    <row r="9279" spans="1:9">
      <c r="A9279" t="s">
        <v>4</v>
      </c>
      <c r="B9279" s="4" t="s">
        <v>5</v>
      </c>
      <c r="C9279" s="4" t="s">
        <v>13</v>
      </c>
      <c r="D9279" s="4" t="s">
        <v>10</v>
      </c>
      <c r="E9279" s="4" t="s">
        <v>6</v>
      </c>
    </row>
    <row r="9280" spans="1:9">
      <c r="A9280" t="n">
        <v>83895</v>
      </c>
      <c r="B9280" s="42" t="n">
        <v>51</v>
      </c>
      <c r="C9280" s="7" t="n">
        <v>4</v>
      </c>
      <c r="D9280" s="7" t="n">
        <v>1</v>
      </c>
      <c r="E9280" s="7" t="s">
        <v>458</v>
      </c>
    </row>
    <row r="9281" spans="1:9">
      <c r="A9281" t="s">
        <v>4</v>
      </c>
      <c r="B9281" s="4" t="s">
        <v>5</v>
      </c>
      <c r="C9281" s="4" t="s">
        <v>10</v>
      </c>
    </row>
    <row r="9282" spans="1:9">
      <c r="A9282" t="n">
        <v>83908</v>
      </c>
      <c r="B9282" s="43" t="n">
        <v>16</v>
      </c>
      <c r="C9282" s="7" t="n">
        <v>0</v>
      </c>
    </row>
    <row r="9283" spans="1:9">
      <c r="A9283" t="s">
        <v>4</v>
      </c>
      <c r="B9283" s="4" t="s">
        <v>5</v>
      </c>
      <c r="C9283" s="4" t="s">
        <v>10</v>
      </c>
      <c r="D9283" s="4" t="s">
        <v>104</v>
      </c>
      <c r="E9283" s="4" t="s">
        <v>13</v>
      </c>
      <c r="F9283" s="4" t="s">
        <v>13</v>
      </c>
    </row>
    <row r="9284" spans="1:9">
      <c r="A9284" t="n">
        <v>83911</v>
      </c>
      <c r="B9284" s="44" t="n">
        <v>26</v>
      </c>
      <c r="C9284" s="7" t="n">
        <v>1</v>
      </c>
      <c r="D9284" s="7" t="s">
        <v>720</v>
      </c>
      <c r="E9284" s="7" t="n">
        <v>2</v>
      </c>
      <c r="F9284" s="7" t="n">
        <v>0</v>
      </c>
    </row>
    <row r="9285" spans="1:9">
      <c r="A9285" t="s">
        <v>4</v>
      </c>
      <c r="B9285" s="4" t="s">
        <v>5</v>
      </c>
    </row>
    <row r="9286" spans="1:9">
      <c r="A9286" t="n">
        <v>83925</v>
      </c>
      <c r="B9286" s="38" t="n">
        <v>28</v>
      </c>
    </row>
    <row r="9287" spans="1:9">
      <c r="A9287" t="s">
        <v>4</v>
      </c>
      <c r="B9287" s="4" t="s">
        <v>5</v>
      </c>
      <c r="C9287" s="4" t="s">
        <v>10</v>
      </c>
      <c r="D9287" s="4" t="s">
        <v>13</v>
      </c>
      <c r="E9287" s="4" t="s">
        <v>6</v>
      </c>
      <c r="F9287" s="4" t="s">
        <v>27</v>
      </c>
      <c r="G9287" s="4" t="s">
        <v>27</v>
      </c>
      <c r="H9287" s="4" t="s">
        <v>27</v>
      </c>
    </row>
    <row r="9288" spans="1:9">
      <c r="A9288" t="n">
        <v>83926</v>
      </c>
      <c r="B9288" s="64" t="n">
        <v>48</v>
      </c>
      <c r="C9288" s="7" t="n">
        <v>9</v>
      </c>
      <c r="D9288" s="7" t="n">
        <v>0</v>
      </c>
      <c r="E9288" s="7" t="s">
        <v>676</v>
      </c>
      <c r="F9288" s="7" t="n">
        <v>-1</v>
      </c>
      <c r="G9288" s="7" t="n">
        <v>1</v>
      </c>
      <c r="H9288" s="7" t="n">
        <v>1.40129846432482e-45</v>
      </c>
    </row>
    <row r="9289" spans="1:9">
      <c r="A9289" t="s">
        <v>4</v>
      </c>
      <c r="B9289" s="4" t="s">
        <v>5</v>
      </c>
      <c r="C9289" s="4" t="s">
        <v>13</v>
      </c>
      <c r="D9289" s="4" t="s">
        <v>10</v>
      </c>
      <c r="E9289" s="4" t="s">
        <v>6</v>
      </c>
    </row>
    <row r="9290" spans="1:9">
      <c r="A9290" t="n">
        <v>83952</v>
      </c>
      <c r="B9290" s="42" t="n">
        <v>51</v>
      </c>
      <c r="C9290" s="7" t="n">
        <v>4</v>
      </c>
      <c r="D9290" s="7" t="n">
        <v>9</v>
      </c>
      <c r="E9290" s="7" t="s">
        <v>111</v>
      </c>
    </row>
    <row r="9291" spans="1:9">
      <c r="A9291" t="s">
        <v>4</v>
      </c>
      <c r="B9291" s="4" t="s">
        <v>5</v>
      </c>
      <c r="C9291" s="4" t="s">
        <v>10</v>
      </c>
    </row>
    <row r="9292" spans="1:9">
      <c r="A9292" t="n">
        <v>83966</v>
      </c>
      <c r="B9292" s="43" t="n">
        <v>16</v>
      </c>
      <c r="C9292" s="7" t="n">
        <v>0</v>
      </c>
    </row>
    <row r="9293" spans="1:9">
      <c r="A9293" t="s">
        <v>4</v>
      </c>
      <c r="B9293" s="4" t="s">
        <v>5</v>
      </c>
      <c r="C9293" s="4" t="s">
        <v>10</v>
      </c>
      <c r="D9293" s="4" t="s">
        <v>104</v>
      </c>
      <c r="E9293" s="4" t="s">
        <v>13</v>
      </c>
      <c r="F9293" s="4" t="s">
        <v>13</v>
      </c>
    </row>
    <row r="9294" spans="1:9">
      <c r="A9294" t="n">
        <v>83969</v>
      </c>
      <c r="B9294" s="44" t="n">
        <v>26</v>
      </c>
      <c r="C9294" s="7" t="n">
        <v>9</v>
      </c>
      <c r="D9294" s="7" t="s">
        <v>721</v>
      </c>
      <c r="E9294" s="7" t="n">
        <v>2</v>
      </c>
      <c r="F9294" s="7" t="n">
        <v>0</v>
      </c>
    </row>
    <row r="9295" spans="1:9">
      <c r="A9295" t="s">
        <v>4</v>
      </c>
      <c r="B9295" s="4" t="s">
        <v>5</v>
      </c>
    </row>
    <row r="9296" spans="1:9">
      <c r="A9296" t="n">
        <v>83992</v>
      </c>
      <c r="B9296" s="38" t="n">
        <v>28</v>
      </c>
    </row>
    <row r="9297" spans="1:8">
      <c r="A9297" t="s">
        <v>4</v>
      </c>
      <c r="B9297" s="4" t="s">
        <v>5</v>
      </c>
      <c r="C9297" s="4" t="s">
        <v>10</v>
      </c>
      <c r="D9297" s="4" t="s">
        <v>13</v>
      </c>
    </row>
    <row r="9298" spans="1:8">
      <c r="A9298" t="n">
        <v>83993</v>
      </c>
      <c r="B9298" s="46" t="n">
        <v>89</v>
      </c>
      <c r="C9298" s="7" t="n">
        <v>65533</v>
      </c>
      <c r="D9298" s="7" t="n">
        <v>1</v>
      </c>
    </row>
    <row r="9299" spans="1:8">
      <c r="A9299" t="s">
        <v>4</v>
      </c>
      <c r="B9299" s="4" t="s">
        <v>5</v>
      </c>
      <c r="C9299" s="4" t="s">
        <v>13</v>
      </c>
      <c r="D9299" s="4" t="s">
        <v>10</v>
      </c>
      <c r="E9299" s="4" t="s">
        <v>13</v>
      </c>
    </row>
    <row r="9300" spans="1:8">
      <c r="A9300" t="n">
        <v>83997</v>
      </c>
      <c r="B9300" s="19" t="n">
        <v>49</v>
      </c>
      <c r="C9300" s="7" t="n">
        <v>1</v>
      </c>
      <c r="D9300" s="7" t="n">
        <v>4000</v>
      </c>
      <c r="E9300" s="7" t="n">
        <v>0</v>
      </c>
    </row>
    <row r="9301" spans="1:8">
      <c r="A9301" t="s">
        <v>4</v>
      </c>
      <c r="B9301" s="4" t="s">
        <v>5</v>
      </c>
      <c r="C9301" s="4" t="s">
        <v>13</v>
      </c>
      <c r="D9301" s="4" t="s">
        <v>10</v>
      </c>
      <c r="E9301" s="4" t="s">
        <v>9</v>
      </c>
      <c r="F9301" s="4" t="s">
        <v>10</v>
      </c>
    </row>
    <row r="9302" spans="1:8">
      <c r="A9302" t="n">
        <v>84002</v>
      </c>
      <c r="B9302" s="17" t="n">
        <v>50</v>
      </c>
      <c r="C9302" s="7" t="n">
        <v>3</v>
      </c>
      <c r="D9302" s="7" t="n">
        <v>8061</v>
      </c>
      <c r="E9302" s="7" t="n">
        <v>0</v>
      </c>
      <c r="F9302" s="7" t="n">
        <v>1000</v>
      </c>
    </row>
    <row r="9303" spans="1:8">
      <c r="A9303" t="s">
        <v>4</v>
      </c>
      <c r="B9303" s="4" t="s">
        <v>5</v>
      </c>
      <c r="C9303" s="4" t="s">
        <v>13</v>
      </c>
      <c r="D9303" s="4" t="s">
        <v>10</v>
      </c>
      <c r="E9303" s="4" t="s">
        <v>27</v>
      </c>
    </row>
    <row r="9304" spans="1:8">
      <c r="A9304" t="n">
        <v>84012</v>
      </c>
      <c r="B9304" s="40" t="n">
        <v>58</v>
      </c>
      <c r="C9304" s="7" t="n">
        <v>0</v>
      </c>
      <c r="D9304" s="7" t="n">
        <v>1000</v>
      </c>
      <c r="E9304" s="7" t="n">
        <v>1</v>
      </c>
    </row>
    <row r="9305" spans="1:8">
      <c r="A9305" t="s">
        <v>4</v>
      </c>
      <c r="B9305" s="4" t="s">
        <v>5</v>
      </c>
      <c r="C9305" s="4" t="s">
        <v>13</v>
      </c>
      <c r="D9305" s="4" t="s">
        <v>10</v>
      </c>
    </row>
    <row r="9306" spans="1:8">
      <c r="A9306" t="n">
        <v>84020</v>
      </c>
      <c r="B9306" s="40" t="n">
        <v>58</v>
      </c>
      <c r="C9306" s="7" t="n">
        <v>255</v>
      </c>
      <c r="D9306" s="7" t="n">
        <v>0</v>
      </c>
    </row>
    <row r="9307" spans="1:8">
      <c r="A9307" t="s">
        <v>4</v>
      </c>
      <c r="B9307" s="4" t="s">
        <v>5</v>
      </c>
      <c r="C9307" s="4" t="s">
        <v>13</v>
      </c>
      <c r="D9307" s="4" t="s">
        <v>13</v>
      </c>
    </row>
    <row r="9308" spans="1:8">
      <c r="A9308" t="n">
        <v>84024</v>
      </c>
      <c r="B9308" s="19" t="n">
        <v>49</v>
      </c>
      <c r="C9308" s="7" t="n">
        <v>2</v>
      </c>
      <c r="D9308" s="7" t="n">
        <v>0</v>
      </c>
    </row>
    <row r="9309" spans="1:8">
      <c r="A9309" t="s">
        <v>4</v>
      </c>
      <c r="B9309" s="4" t="s">
        <v>5</v>
      </c>
      <c r="C9309" s="4" t="s">
        <v>10</v>
      </c>
    </row>
    <row r="9310" spans="1:8">
      <c r="A9310" t="n">
        <v>84027</v>
      </c>
      <c r="B9310" s="10" t="n">
        <v>12</v>
      </c>
      <c r="C9310" s="7" t="n">
        <v>6767</v>
      </c>
    </row>
    <row r="9311" spans="1:8">
      <c r="A9311" t="s">
        <v>4</v>
      </c>
      <c r="B9311" s="4" t="s">
        <v>5</v>
      </c>
      <c r="C9311" s="4" t="s">
        <v>13</v>
      </c>
    </row>
    <row r="9312" spans="1:8">
      <c r="A9312" t="n">
        <v>84030</v>
      </c>
      <c r="B9312" s="70" t="n">
        <v>116</v>
      </c>
      <c r="C9312" s="7" t="n">
        <v>1</v>
      </c>
    </row>
    <row r="9313" spans="1:6">
      <c r="A9313" t="s">
        <v>4</v>
      </c>
      <c r="B9313" s="4" t="s">
        <v>5</v>
      </c>
      <c r="C9313" s="4" t="s">
        <v>13</v>
      </c>
      <c r="D9313" s="4" t="s">
        <v>10</v>
      </c>
      <c r="E9313" s="4" t="s">
        <v>10</v>
      </c>
      <c r="F9313" s="4" t="s">
        <v>9</v>
      </c>
    </row>
    <row r="9314" spans="1:6">
      <c r="A9314" t="n">
        <v>84032</v>
      </c>
      <c r="B9314" s="73" t="n">
        <v>84</v>
      </c>
      <c r="C9314" s="7" t="n">
        <v>0</v>
      </c>
      <c r="D9314" s="7" t="n">
        <v>0</v>
      </c>
      <c r="E9314" s="7" t="n">
        <v>0</v>
      </c>
      <c r="F9314" s="7" t="n">
        <v>1045220557</v>
      </c>
    </row>
    <row r="9315" spans="1:6">
      <c r="A9315" t="s">
        <v>4</v>
      </c>
      <c r="B9315" s="4" t="s">
        <v>5</v>
      </c>
      <c r="C9315" s="4" t="s">
        <v>13</v>
      </c>
      <c r="D9315" s="4" t="s">
        <v>13</v>
      </c>
      <c r="E9315" s="4" t="s">
        <v>13</v>
      </c>
      <c r="F9315" s="4" t="s">
        <v>27</v>
      </c>
      <c r="G9315" s="4" t="s">
        <v>27</v>
      </c>
      <c r="H9315" s="4" t="s">
        <v>27</v>
      </c>
      <c r="I9315" s="4" t="s">
        <v>27</v>
      </c>
      <c r="J9315" s="4" t="s">
        <v>27</v>
      </c>
    </row>
    <row r="9316" spans="1:6">
      <c r="A9316" t="n">
        <v>84042</v>
      </c>
      <c r="B9316" s="91" t="n">
        <v>76</v>
      </c>
      <c r="C9316" s="7" t="n">
        <v>0</v>
      </c>
      <c r="D9316" s="7" t="n">
        <v>3</v>
      </c>
      <c r="E9316" s="7" t="n">
        <v>0</v>
      </c>
      <c r="F9316" s="7" t="n">
        <v>1</v>
      </c>
      <c r="G9316" s="7" t="n">
        <v>1</v>
      </c>
      <c r="H9316" s="7" t="n">
        <v>1</v>
      </c>
      <c r="I9316" s="7" t="n">
        <v>1</v>
      </c>
      <c r="J9316" s="7" t="n">
        <v>1000</v>
      </c>
    </row>
    <row r="9317" spans="1:6">
      <c r="A9317" t="s">
        <v>4</v>
      </c>
      <c r="B9317" s="4" t="s">
        <v>5</v>
      </c>
      <c r="C9317" s="4" t="s">
        <v>13</v>
      </c>
      <c r="D9317" s="4" t="s">
        <v>13</v>
      </c>
    </row>
    <row r="9318" spans="1:6">
      <c r="A9318" t="n">
        <v>84066</v>
      </c>
      <c r="B9318" s="92" t="n">
        <v>77</v>
      </c>
      <c r="C9318" s="7" t="n">
        <v>0</v>
      </c>
      <c r="D9318" s="7" t="n">
        <v>3</v>
      </c>
    </row>
    <row r="9319" spans="1:6">
      <c r="A9319" t="s">
        <v>4</v>
      </c>
      <c r="B9319" s="4" t="s">
        <v>5</v>
      </c>
      <c r="C9319" s="4" t="s">
        <v>10</v>
      </c>
    </row>
    <row r="9320" spans="1:6">
      <c r="A9320" t="n">
        <v>84069</v>
      </c>
      <c r="B9320" s="43" t="n">
        <v>16</v>
      </c>
      <c r="C9320" s="7" t="n">
        <v>2500</v>
      </c>
    </row>
    <row r="9321" spans="1:6">
      <c r="A9321" t="s">
        <v>4</v>
      </c>
      <c r="B9321" s="4" t="s">
        <v>5</v>
      </c>
      <c r="C9321" s="4" t="s">
        <v>13</v>
      </c>
      <c r="D9321" s="4" t="s">
        <v>13</v>
      </c>
      <c r="E9321" s="4" t="s">
        <v>13</v>
      </c>
      <c r="F9321" s="4" t="s">
        <v>27</v>
      </c>
      <c r="G9321" s="4" t="s">
        <v>27</v>
      </c>
      <c r="H9321" s="4" t="s">
        <v>27</v>
      </c>
      <c r="I9321" s="4" t="s">
        <v>27</v>
      </c>
      <c r="J9321" s="4" t="s">
        <v>27</v>
      </c>
    </row>
    <row r="9322" spans="1:6">
      <c r="A9322" t="n">
        <v>84072</v>
      </c>
      <c r="B9322" s="91" t="n">
        <v>76</v>
      </c>
      <c r="C9322" s="7" t="n">
        <v>0</v>
      </c>
      <c r="D9322" s="7" t="n">
        <v>3</v>
      </c>
      <c r="E9322" s="7" t="n">
        <v>0</v>
      </c>
      <c r="F9322" s="7" t="n">
        <v>1</v>
      </c>
      <c r="G9322" s="7" t="n">
        <v>1</v>
      </c>
      <c r="H9322" s="7" t="n">
        <v>1</v>
      </c>
      <c r="I9322" s="7" t="n">
        <v>0</v>
      </c>
      <c r="J9322" s="7" t="n">
        <v>1000</v>
      </c>
    </row>
    <row r="9323" spans="1:6">
      <c r="A9323" t="s">
        <v>4</v>
      </c>
      <c r="B9323" s="4" t="s">
        <v>5</v>
      </c>
      <c r="C9323" s="4" t="s">
        <v>13</v>
      </c>
      <c r="D9323" s="4" t="s">
        <v>13</v>
      </c>
    </row>
    <row r="9324" spans="1:6">
      <c r="A9324" t="n">
        <v>84096</v>
      </c>
      <c r="B9324" s="92" t="n">
        <v>77</v>
      </c>
      <c r="C9324" s="7" t="n">
        <v>0</v>
      </c>
      <c r="D9324" s="7" t="n">
        <v>3</v>
      </c>
    </row>
    <row r="9325" spans="1:6">
      <c r="A9325" t="s">
        <v>4</v>
      </c>
      <c r="B9325" s="4" t="s">
        <v>5</v>
      </c>
      <c r="C9325" s="4" t="s">
        <v>13</v>
      </c>
      <c r="D9325" s="4" t="s">
        <v>10</v>
      </c>
      <c r="E9325" s="4" t="s">
        <v>9</v>
      </c>
      <c r="F9325" s="4" t="s">
        <v>10</v>
      </c>
    </row>
    <row r="9326" spans="1:6">
      <c r="A9326" t="n">
        <v>84099</v>
      </c>
      <c r="B9326" s="17" t="n">
        <v>50</v>
      </c>
      <c r="C9326" s="7" t="n">
        <v>3</v>
      </c>
      <c r="D9326" s="7" t="n">
        <v>8061</v>
      </c>
      <c r="E9326" s="7" t="n">
        <v>1065353216</v>
      </c>
      <c r="F9326" s="7" t="n">
        <v>1000</v>
      </c>
    </row>
    <row r="9327" spans="1:6">
      <c r="A9327" t="s">
        <v>4</v>
      </c>
      <c r="B9327" s="4" t="s">
        <v>5</v>
      </c>
      <c r="C9327" s="4" t="s">
        <v>13</v>
      </c>
      <c r="D9327" s="4" t="s">
        <v>13</v>
      </c>
      <c r="E9327" s="4" t="s">
        <v>27</v>
      </c>
      <c r="F9327" s="4" t="s">
        <v>27</v>
      </c>
      <c r="G9327" s="4" t="s">
        <v>27</v>
      </c>
      <c r="H9327" s="4" t="s">
        <v>10</v>
      </c>
    </row>
    <row r="9328" spans="1:6">
      <c r="A9328" t="n">
        <v>84109</v>
      </c>
      <c r="B9328" s="34" t="n">
        <v>45</v>
      </c>
      <c r="C9328" s="7" t="n">
        <v>2</v>
      </c>
      <c r="D9328" s="7" t="n">
        <v>3</v>
      </c>
      <c r="E9328" s="7" t="n">
        <v>385.880004882813</v>
      </c>
      <c r="F9328" s="7" t="n">
        <v>11.5799999237061</v>
      </c>
      <c r="G9328" s="7" t="n">
        <v>140.839996337891</v>
      </c>
      <c r="H9328" s="7" t="n">
        <v>0</v>
      </c>
    </row>
    <row r="9329" spans="1:10">
      <c r="A9329" t="s">
        <v>4</v>
      </c>
      <c r="B9329" s="4" t="s">
        <v>5</v>
      </c>
      <c r="C9329" s="4" t="s">
        <v>13</v>
      </c>
      <c r="D9329" s="4" t="s">
        <v>13</v>
      </c>
      <c r="E9329" s="4" t="s">
        <v>27</v>
      </c>
      <c r="F9329" s="4" t="s">
        <v>27</v>
      </c>
      <c r="G9329" s="4" t="s">
        <v>27</v>
      </c>
      <c r="H9329" s="4" t="s">
        <v>10</v>
      </c>
      <c r="I9329" s="4" t="s">
        <v>13</v>
      </c>
    </row>
    <row r="9330" spans="1:10">
      <c r="A9330" t="n">
        <v>84126</v>
      </c>
      <c r="B9330" s="34" t="n">
        <v>45</v>
      </c>
      <c r="C9330" s="7" t="n">
        <v>4</v>
      </c>
      <c r="D9330" s="7" t="n">
        <v>3</v>
      </c>
      <c r="E9330" s="7" t="n">
        <v>357.410003662109</v>
      </c>
      <c r="F9330" s="7" t="n">
        <v>6.01000022888184</v>
      </c>
      <c r="G9330" s="7" t="n">
        <v>0</v>
      </c>
      <c r="H9330" s="7" t="n">
        <v>0</v>
      </c>
      <c r="I9330" s="7" t="n">
        <v>0</v>
      </c>
    </row>
    <row r="9331" spans="1:10">
      <c r="A9331" t="s">
        <v>4</v>
      </c>
      <c r="B9331" s="4" t="s">
        <v>5</v>
      </c>
      <c r="C9331" s="4" t="s">
        <v>13</v>
      </c>
      <c r="D9331" s="4" t="s">
        <v>13</v>
      </c>
      <c r="E9331" s="4" t="s">
        <v>27</v>
      </c>
      <c r="F9331" s="4" t="s">
        <v>10</v>
      </c>
    </row>
    <row r="9332" spans="1:10">
      <c r="A9332" t="n">
        <v>84144</v>
      </c>
      <c r="B9332" s="34" t="n">
        <v>45</v>
      </c>
      <c r="C9332" s="7" t="n">
        <v>5</v>
      </c>
      <c r="D9332" s="7" t="n">
        <v>3</v>
      </c>
      <c r="E9332" s="7" t="n">
        <v>2.40000009536743</v>
      </c>
      <c r="F9332" s="7" t="n">
        <v>0</v>
      </c>
    </row>
    <row r="9333" spans="1:10">
      <c r="A9333" t="s">
        <v>4</v>
      </c>
      <c r="B9333" s="4" t="s">
        <v>5</v>
      </c>
      <c r="C9333" s="4" t="s">
        <v>13</v>
      </c>
      <c r="D9333" s="4" t="s">
        <v>13</v>
      </c>
      <c r="E9333" s="4" t="s">
        <v>27</v>
      </c>
      <c r="F9333" s="4" t="s">
        <v>10</v>
      </c>
    </row>
    <row r="9334" spans="1:10">
      <c r="A9334" t="n">
        <v>84153</v>
      </c>
      <c r="B9334" s="34" t="n">
        <v>45</v>
      </c>
      <c r="C9334" s="7" t="n">
        <v>11</v>
      </c>
      <c r="D9334" s="7" t="n">
        <v>3</v>
      </c>
      <c r="E9334" s="7" t="n">
        <v>31.5</v>
      </c>
      <c r="F9334" s="7" t="n">
        <v>0</v>
      </c>
    </row>
    <row r="9335" spans="1:10">
      <c r="A9335" t="s">
        <v>4</v>
      </c>
      <c r="B9335" s="4" t="s">
        <v>5</v>
      </c>
      <c r="C9335" s="4" t="s">
        <v>13</v>
      </c>
      <c r="D9335" s="4" t="s">
        <v>13</v>
      </c>
      <c r="E9335" s="4" t="s">
        <v>27</v>
      </c>
      <c r="F9335" s="4" t="s">
        <v>27</v>
      </c>
      <c r="G9335" s="4" t="s">
        <v>27</v>
      </c>
      <c r="H9335" s="4" t="s">
        <v>10</v>
      </c>
    </row>
    <row r="9336" spans="1:10">
      <c r="A9336" t="n">
        <v>84162</v>
      </c>
      <c r="B9336" s="34" t="n">
        <v>45</v>
      </c>
      <c r="C9336" s="7" t="n">
        <v>2</v>
      </c>
      <c r="D9336" s="7" t="n">
        <v>3</v>
      </c>
      <c r="E9336" s="7" t="n">
        <v>385.109985351563</v>
      </c>
      <c r="F9336" s="7" t="n">
        <v>13.6000003814697</v>
      </c>
      <c r="G9336" s="7" t="n">
        <v>132.039993286133</v>
      </c>
      <c r="H9336" s="7" t="n">
        <v>13000</v>
      </c>
    </row>
    <row r="9337" spans="1:10">
      <c r="A9337" t="s">
        <v>4</v>
      </c>
      <c r="B9337" s="4" t="s">
        <v>5</v>
      </c>
      <c r="C9337" s="4" t="s">
        <v>13</v>
      </c>
      <c r="D9337" s="4" t="s">
        <v>13</v>
      </c>
      <c r="E9337" s="4" t="s">
        <v>27</v>
      </c>
      <c r="F9337" s="4" t="s">
        <v>27</v>
      </c>
      <c r="G9337" s="4" t="s">
        <v>27</v>
      </c>
      <c r="H9337" s="4" t="s">
        <v>10</v>
      </c>
      <c r="I9337" s="4" t="s">
        <v>13</v>
      </c>
    </row>
    <row r="9338" spans="1:10">
      <c r="A9338" t="n">
        <v>84179</v>
      </c>
      <c r="B9338" s="34" t="n">
        <v>45</v>
      </c>
      <c r="C9338" s="7" t="n">
        <v>4</v>
      </c>
      <c r="D9338" s="7" t="n">
        <v>3</v>
      </c>
      <c r="E9338" s="7" t="n">
        <v>344.910003662109</v>
      </c>
      <c r="F9338" s="7" t="n">
        <v>258.809997558594</v>
      </c>
      <c r="G9338" s="7" t="n">
        <v>0</v>
      </c>
      <c r="H9338" s="7" t="n">
        <v>13000</v>
      </c>
      <c r="I9338" s="7" t="n">
        <v>1</v>
      </c>
    </row>
    <row r="9339" spans="1:10">
      <c r="A9339" t="s">
        <v>4</v>
      </c>
      <c r="B9339" s="4" t="s">
        <v>5</v>
      </c>
      <c r="C9339" s="4" t="s">
        <v>13</v>
      </c>
      <c r="D9339" s="4" t="s">
        <v>13</v>
      </c>
      <c r="E9339" s="4" t="s">
        <v>27</v>
      </c>
      <c r="F9339" s="4" t="s">
        <v>10</v>
      </c>
    </row>
    <row r="9340" spans="1:10">
      <c r="A9340" t="n">
        <v>84197</v>
      </c>
      <c r="B9340" s="34" t="n">
        <v>45</v>
      </c>
      <c r="C9340" s="7" t="n">
        <v>5</v>
      </c>
      <c r="D9340" s="7" t="n">
        <v>3</v>
      </c>
      <c r="E9340" s="7" t="n">
        <v>2.40000009536743</v>
      </c>
      <c r="F9340" s="7" t="n">
        <v>13000</v>
      </c>
    </row>
    <row r="9341" spans="1:10">
      <c r="A9341" t="s">
        <v>4</v>
      </c>
      <c r="B9341" s="4" t="s">
        <v>5</v>
      </c>
      <c r="C9341" s="4" t="s">
        <v>13</v>
      </c>
      <c r="D9341" s="4" t="s">
        <v>13</v>
      </c>
      <c r="E9341" s="4" t="s">
        <v>27</v>
      </c>
      <c r="F9341" s="4" t="s">
        <v>10</v>
      </c>
    </row>
    <row r="9342" spans="1:10">
      <c r="A9342" t="n">
        <v>84206</v>
      </c>
      <c r="B9342" s="34" t="n">
        <v>45</v>
      </c>
      <c r="C9342" s="7" t="n">
        <v>11</v>
      </c>
      <c r="D9342" s="7" t="n">
        <v>3</v>
      </c>
      <c r="E9342" s="7" t="n">
        <v>31.5</v>
      </c>
      <c r="F9342" s="7" t="n">
        <v>13000</v>
      </c>
    </row>
    <row r="9343" spans="1:10">
      <c r="A9343" t="s">
        <v>4</v>
      </c>
      <c r="B9343" s="4" t="s">
        <v>5</v>
      </c>
      <c r="C9343" s="4" t="s">
        <v>13</v>
      </c>
      <c r="D9343" s="4" t="s">
        <v>10</v>
      </c>
      <c r="E9343" s="4" t="s">
        <v>27</v>
      </c>
    </row>
    <row r="9344" spans="1:10">
      <c r="A9344" t="n">
        <v>84215</v>
      </c>
      <c r="B9344" s="40" t="n">
        <v>58</v>
      </c>
      <c r="C9344" s="7" t="n">
        <v>100</v>
      </c>
      <c r="D9344" s="7" t="n">
        <v>1000</v>
      </c>
      <c r="E9344" s="7" t="n">
        <v>1</v>
      </c>
    </row>
    <row r="9345" spans="1:9">
      <c r="A9345" t="s">
        <v>4</v>
      </c>
      <c r="B9345" s="4" t="s">
        <v>5</v>
      </c>
      <c r="C9345" s="4" t="s">
        <v>13</v>
      </c>
      <c r="D9345" s="4" t="s">
        <v>10</v>
      </c>
    </row>
    <row r="9346" spans="1:9">
      <c r="A9346" t="n">
        <v>84223</v>
      </c>
      <c r="B9346" s="40" t="n">
        <v>58</v>
      </c>
      <c r="C9346" s="7" t="n">
        <v>255</v>
      </c>
      <c r="D9346" s="7" t="n">
        <v>0</v>
      </c>
    </row>
    <row r="9347" spans="1:9">
      <c r="A9347" t="s">
        <v>4</v>
      </c>
      <c r="B9347" s="4" t="s">
        <v>5</v>
      </c>
      <c r="C9347" s="4" t="s">
        <v>13</v>
      </c>
      <c r="D9347" s="4" t="s">
        <v>10</v>
      </c>
    </row>
    <row r="9348" spans="1:9">
      <c r="A9348" t="n">
        <v>84227</v>
      </c>
      <c r="B9348" s="34" t="n">
        <v>45</v>
      </c>
      <c r="C9348" s="7" t="n">
        <v>7</v>
      </c>
      <c r="D9348" s="7" t="n">
        <v>255</v>
      </c>
    </row>
    <row r="9349" spans="1:9">
      <c r="A9349" t="s">
        <v>4</v>
      </c>
      <c r="B9349" s="4" t="s">
        <v>5</v>
      </c>
      <c r="C9349" s="4" t="s">
        <v>13</v>
      </c>
      <c r="D9349" s="4" t="s">
        <v>10</v>
      </c>
      <c r="E9349" s="4" t="s">
        <v>10</v>
      </c>
    </row>
    <row r="9350" spans="1:9">
      <c r="A9350" t="n">
        <v>84231</v>
      </c>
      <c r="B9350" s="17" t="n">
        <v>50</v>
      </c>
      <c r="C9350" s="7" t="n">
        <v>1</v>
      </c>
      <c r="D9350" s="7" t="n">
        <v>8061</v>
      </c>
      <c r="E9350" s="7" t="n">
        <v>1000</v>
      </c>
    </row>
    <row r="9351" spans="1:9">
      <c r="A9351" t="s">
        <v>4</v>
      </c>
      <c r="B9351" s="4" t="s">
        <v>5</v>
      </c>
      <c r="C9351" s="4" t="s">
        <v>13</v>
      </c>
      <c r="D9351" s="4" t="s">
        <v>10</v>
      </c>
      <c r="E9351" s="4" t="s">
        <v>27</v>
      </c>
    </row>
    <row r="9352" spans="1:9">
      <c r="A9352" t="n">
        <v>84237</v>
      </c>
      <c r="B9352" s="40" t="n">
        <v>58</v>
      </c>
      <c r="C9352" s="7" t="n">
        <v>0</v>
      </c>
      <c r="D9352" s="7" t="n">
        <v>1000</v>
      </c>
      <c r="E9352" s="7" t="n">
        <v>1</v>
      </c>
    </row>
    <row r="9353" spans="1:9">
      <c r="A9353" t="s">
        <v>4</v>
      </c>
      <c r="B9353" s="4" t="s">
        <v>5</v>
      </c>
      <c r="C9353" s="4" t="s">
        <v>13</v>
      </c>
      <c r="D9353" s="4" t="s">
        <v>10</v>
      </c>
    </row>
    <row r="9354" spans="1:9">
      <c r="A9354" t="n">
        <v>84245</v>
      </c>
      <c r="B9354" s="40" t="n">
        <v>58</v>
      </c>
      <c r="C9354" s="7" t="n">
        <v>255</v>
      </c>
      <c r="D9354" s="7" t="n">
        <v>0</v>
      </c>
    </row>
    <row r="9355" spans="1:9">
      <c r="A9355" t="s">
        <v>4</v>
      </c>
      <c r="B9355" s="4" t="s">
        <v>5</v>
      </c>
      <c r="C9355" s="4" t="s">
        <v>13</v>
      </c>
      <c r="D9355" s="4" t="s">
        <v>10</v>
      </c>
      <c r="E9355" s="4" t="s">
        <v>10</v>
      </c>
      <c r="F9355" s="4" t="s">
        <v>9</v>
      </c>
    </row>
    <row r="9356" spans="1:9">
      <c r="A9356" t="n">
        <v>84249</v>
      </c>
      <c r="B9356" s="73" t="n">
        <v>84</v>
      </c>
      <c r="C9356" s="7" t="n">
        <v>1</v>
      </c>
      <c r="D9356" s="7" t="n">
        <v>0</v>
      </c>
      <c r="E9356" s="7" t="n">
        <v>0</v>
      </c>
      <c r="F9356" s="7" t="n">
        <v>0</v>
      </c>
    </row>
    <row r="9357" spans="1:9">
      <c r="A9357" t="s">
        <v>4</v>
      </c>
      <c r="B9357" s="4" t="s">
        <v>5</v>
      </c>
      <c r="C9357" s="4" t="s">
        <v>26</v>
      </c>
    </row>
    <row r="9358" spans="1:9">
      <c r="A9358" t="n">
        <v>84259</v>
      </c>
      <c r="B9358" s="16" t="n">
        <v>3</v>
      </c>
      <c r="C9358" s="14" t="n">
        <f t="normal" ca="1">A9366</f>
        <v>0</v>
      </c>
    </row>
    <row r="9359" spans="1:9">
      <c r="A9359" t="s">
        <v>4</v>
      </c>
      <c r="B9359" s="4" t="s">
        <v>5</v>
      </c>
      <c r="C9359" s="4" t="s">
        <v>13</v>
      </c>
      <c r="D9359" s="4" t="s">
        <v>10</v>
      </c>
      <c r="E9359" s="4" t="s">
        <v>27</v>
      </c>
    </row>
    <row r="9360" spans="1:9">
      <c r="A9360" t="n">
        <v>84264</v>
      </c>
      <c r="B9360" s="40" t="n">
        <v>58</v>
      </c>
      <c r="C9360" s="7" t="n">
        <v>0</v>
      </c>
      <c r="D9360" s="7" t="n">
        <v>1000</v>
      </c>
      <c r="E9360" s="7" t="n">
        <v>1</v>
      </c>
    </row>
    <row r="9361" spans="1:6">
      <c r="A9361" t="s">
        <v>4</v>
      </c>
      <c r="B9361" s="4" t="s">
        <v>5</v>
      </c>
      <c r="C9361" s="4" t="s">
        <v>13</v>
      </c>
      <c r="D9361" s="4" t="s">
        <v>10</v>
      </c>
    </row>
    <row r="9362" spans="1:6">
      <c r="A9362" t="n">
        <v>84272</v>
      </c>
      <c r="B9362" s="40" t="n">
        <v>58</v>
      </c>
      <c r="C9362" s="7" t="n">
        <v>255</v>
      </c>
      <c r="D9362" s="7" t="n">
        <v>0</v>
      </c>
    </row>
    <row r="9363" spans="1:6">
      <c r="A9363" t="s">
        <v>4</v>
      </c>
      <c r="B9363" s="4" t="s">
        <v>5</v>
      </c>
      <c r="C9363" s="4" t="s">
        <v>10</v>
      </c>
      <c r="D9363" s="4" t="s">
        <v>13</v>
      </c>
      <c r="E9363" s="4" t="s">
        <v>13</v>
      </c>
      <c r="F9363" s="4" t="s">
        <v>6</v>
      </c>
    </row>
    <row r="9364" spans="1:6">
      <c r="A9364" t="n">
        <v>84276</v>
      </c>
      <c r="B9364" s="18" t="n">
        <v>20</v>
      </c>
      <c r="C9364" s="7" t="n">
        <v>65533</v>
      </c>
      <c r="D9364" s="7" t="n">
        <v>1</v>
      </c>
      <c r="E9364" s="7" t="n">
        <v>11</v>
      </c>
      <c r="F9364" s="7" t="s">
        <v>28</v>
      </c>
    </row>
    <row r="9365" spans="1:6">
      <c r="A9365" t="s">
        <v>4</v>
      </c>
      <c r="B9365" s="4" t="s">
        <v>5</v>
      </c>
      <c r="C9365" s="4" t="s">
        <v>13</v>
      </c>
    </row>
    <row r="9366" spans="1:6">
      <c r="A9366" t="n">
        <v>84298</v>
      </c>
      <c r="B9366" s="93" t="n">
        <v>78</v>
      </c>
      <c r="C9366" s="7" t="n">
        <v>255</v>
      </c>
    </row>
    <row r="9367" spans="1:6">
      <c r="A9367" t="s">
        <v>4</v>
      </c>
      <c r="B9367" s="4" t="s">
        <v>5</v>
      </c>
      <c r="C9367" s="4" t="s">
        <v>10</v>
      </c>
    </row>
    <row r="9368" spans="1:6">
      <c r="A9368" t="n">
        <v>84300</v>
      </c>
      <c r="B9368" s="10" t="n">
        <v>12</v>
      </c>
      <c r="C9368" s="7" t="n">
        <v>8486</v>
      </c>
    </row>
    <row r="9369" spans="1:6">
      <c r="A9369" t="s">
        <v>4</v>
      </c>
      <c r="B9369" s="4" t="s">
        <v>5</v>
      </c>
      <c r="C9369" s="4" t="s">
        <v>10</v>
      </c>
    </row>
    <row r="9370" spans="1:6">
      <c r="A9370" t="n">
        <v>84303</v>
      </c>
      <c r="B9370" s="10" t="n">
        <v>12</v>
      </c>
      <c r="C9370" s="7" t="n">
        <v>8516</v>
      </c>
    </row>
    <row r="9371" spans="1:6">
      <c r="A9371" t="s">
        <v>4</v>
      </c>
      <c r="B9371" s="4" t="s">
        <v>5</v>
      </c>
      <c r="C9371" s="4" t="s">
        <v>10</v>
      </c>
      <c r="D9371" s="4" t="s">
        <v>13</v>
      </c>
      <c r="E9371" s="4" t="s">
        <v>10</v>
      </c>
    </row>
    <row r="9372" spans="1:6">
      <c r="A9372" t="n">
        <v>84306</v>
      </c>
      <c r="B9372" s="48" t="n">
        <v>104</v>
      </c>
      <c r="C9372" s="7" t="n">
        <v>108</v>
      </c>
      <c r="D9372" s="7" t="n">
        <v>1</v>
      </c>
      <c r="E9372" s="7" t="n">
        <v>4</v>
      </c>
    </row>
    <row r="9373" spans="1:6">
      <c r="A9373" t="s">
        <v>4</v>
      </c>
      <c r="B9373" s="4" t="s">
        <v>5</v>
      </c>
    </row>
    <row r="9374" spans="1:6">
      <c r="A9374" t="n">
        <v>84312</v>
      </c>
      <c r="B9374" s="5" t="n">
        <v>1</v>
      </c>
    </row>
    <row r="9375" spans="1:6">
      <c r="A9375" t="s">
        <v>4</v>
      </c>
      <c r="B9375" s="4" t="s">
        <v>5</v>
      </c>
      <c r="C9375" s="4" t="s">
        <v>10</v>
      </c>
      <c r="D9375" s="4" t="s">
        <v>27</v>
      </c>
      <c r="E9375" s="4" t="s">
        <v>27</v>
      </c>
      <c r="F9375" s="4" t="s">
        <v>27</v>
      </c>
      <c r="G9375" s="4" t="s">
        <v>27</v>
      </c>
    </row>
    <row r="9376" spans="1:6">
      <c r="A9376" t="n">
        <v>84313</v>
      </c>
      <c r="B9376" s="57" t="n">
        <v>46</v>
      </c>
      <c r="C9376" s="7" t="n">
        <v>61456</v>
      </c>
      <c r="D9376" s="7" t="n">
        <v>385.890014648438</v>
      </c>
      <c r="E9376" s="7" t="n">
        <v>27.3799991607666</v>
      </c>
      <c r="F9376" s="7" t="n">
        <v>312.420013427734</v>
      </c>
      <c r="G9376" s="7" t="n">
        <v>2.40000009536743</v>
      </c>
    </row>
    <row r="9377" spans="1:7">
      <c r="A9377" t="s">
        <v>4</v>
      </c>
      <c r="B9377" s="4" t="s">
        <v>5</v>
      </c>
      <c r="C9377" s="4" t="s">
        <v>13</v>
      </c>
      <c r="D9377" s="4" t="s">
        <v>13</v>
      </c>
      <c r="E9377" s="4" t="s">
        <v>27</v>
      </c>
      <c r="F9377" s="4" t="s">
        <v>27</v>
      </c>
      <c r="G9377" s="4" t="s">
        <v>27</v>
      </c>
      <c r="H9377" s="4" t="s">
        <v>10</v>
      </c>
      <c r="I9377" s="4" t="s">
        <v>13</v>
      </c>
    </row>
    <row r="9378" spans="1:7">
      <c r="A9378" t="n">
        <v>84332</v>
      </c>
      <c r="B9378" s="34" t="n">
        <v>45</v>
      </c>
      <c r="C9378" s="7" t="n">
        <v>4</v>
      </c>
      <c r="D9378" s="7" t="n">
        <v>3</v>
      </c>
      <c r="E9378" s="7" t="n">
        <v>0.810000002384186</v>
      </c>
      <c r="F9378" s="7" t="n">
        <v>319.929992675781</v>
      </c>
      <c r="G9378" s="7" t="n">
        <v>0</v>
      </c>
      <c r="H9378" s="7" t="n">
        <v>0</v>
      </c>
      <c r="I9378" s="7" t="n">
        <v>0</v>
      </c>
    </row>
    <row r="9379" spans="1:7">
      <c r="A9379" t="s">
        <v>4</v>
      </c>
      <c r="B9379" s="4" t="s">
        <v>5</v>
      </c>
      <c r="C9379" s="4" t="s">
        <v>13</v>
      </c>
      <c r="D9379" s="4" t="s">
        <v>13</v>
      </c>
      <c r="E9379" s="4" t="s">
        <v>13</v>
      </c>
      <c r="F9379" s="4" t="s">
        <v>9</v>
      </c>
      <c r="G9379" s="4" t="s">
        <v>13</v>
      </c>
      <c r="H9379" s="4" t="s">
        <v>13</v>
      </c>
      <c r="I9379" s="4" t="s">
        <v>26</v>
      </c>
    </row>
    <row r="9380" spans="1:7">
      <c r="A9380" t="n">
        <v>84350</v>
      </c>
      <c r="B9380" s="13" t="n">
        <v>5</v>
      </c>
      <c r="C9380" s="7" t="n">
        <v>35</v>
      </c>
      <c r="D9380" s="7" t="n">
        <v>0</v>
      </c>
      <c r="E9380" s="7" t="n">
        <v>0</v>
      </c>
      <c r="F9380" s="7" t="n">
        <v>1</v>
      </c>
      <c r="G9380" s="7" t="n">
        <v>2</v>
      </c>
      <c r="H9380" s="7" t="n">
        <v>1</v>
      </c>
      <c r="I9380" s="14" t="n">
        <f t="normal" ca="1">A9386</f>
        <v>0</v>
      </c>
    </row>
    <row r="9381" spans="1:7">
      <c r="A9381" t="s">
        <v>4</v>
      </c>
      <c r="B9381" s="4" t="s">
        <v>5</v>
      </c>
      <c r="C9381" s="4" t="s">
        <v>13</v>
      </c>
      <c r="D9381" s="4" t="s">
        <v>10</v>
      </c>
    </row>
    <row r="9382" spans="1:7">
      <c r="A9382" t="n">
        <v>84364</v>
      </c>
      <c r="B9382" s="12" t="n">
        <v>162</v>
      </c>
      <c r="C9382" s="7" t="n">
        <v>1</v>
      </c>
      <c r="D9382" s="7" t="n">
        <v>0</v>
      </c>
    </row>
    <row r="9383" spans="1:7">
      <c r="A9383" t="s">
        <v>4</v>
      </c>
      <c r="B9383" s="4" t="s">
        <v>5</v>
      </c>
      <c r="C9383" s="4" t="s">
        <v>26</v>
      </c>
    </row>
    <row r="9384" spans="1:7">
      <c r="A9384" t="n">
        <v>84368</v>
      </c>
      <c r="B9384" s="16" t="n">
        <v>3</v>
      </c>
      <c r="C9384" s="14" t="n">
        <f t="normal" ca="1">A9456</f>
        <v>0</v>
      </c>
    </row>
    <row r="9385" spans="1:7">
      <c r="A9385" t="s">
        <v>4</v>
      </c>
      <c r="B9385" s="4" t="s">
        <v>5</v>
      </c>
      <c r="C9385" s="4" t="s">
        <v>13</v>
      </c>
      <c r="D9385" s="4" t="s">
        <v>6</v>
      </c>
    </row>
    <row r="9386" spans="1:7">
      <c r="A9386" t="n">
        <v>84373</v>
      </c>
      <c r="B9386" s="11" t="n">
        <v>2</v>
      </c>
      <c r="C9386" s="7" t="n">
        <v>10</v>
      </c>
      <c r="D9386" s="7" t="s">
        <v>370</v>
      </c>
    </row>
    <row r="9387" spans="1:7">
      <c r="A9387" t="s">
        <v>4</v>
      </c>
      <c r="B9387" s="4" t="s">
        <v>5</v>
      </c>
      <c r="C9387" s="4" t="s">
        <v>10</v>
      </c>
    </row>
    <row r="9388" spans="1:7">
      <c r="A9388" t="n">
        <v>84388</v>
      </c>
      <c r="B9388" s="43" t="n">
        <v>16</v>
      </c>
      <c r="C9388" s="7" t="n">
        <v>0</v>
      </c>
    </row>
    <row r="9389" spans="1:7">
      <c r="A9389" t="s">
        <v>4</v>
      </c>
      <c r="B9389" s="4" t="s">
        <v>5</v>
      </c>
      <c r="C9389" s="4" t="s">
        <v>13</v>
      </c>
      <c r="D9389" s="4" t="s">
        <v>10</v>
      </c>
    </row>
    <row r="9390" spans="1:7">
      <c r="A9390" t="n">
        <v>84391</v>
      </c>
      <c r="B9390" s="40" t="n">
        <v>58</v>
      </c>
      <c r="C9390" s="7" t="n">
        <v>105</v>
      </c>
      <c r="D9390" s="7" t="n">
        <v>300</v>
      </c>
    </row>
    <row r="9391" spans="1:7">
      <c r="A9391" t="s">
        <v>4</v>
      </c>
      <c r="B9391" s="4" t="s">
        <v>5</v>
      </c>
      <c r="C9391" s="4" t="s">
        <v>27</v>
      </c>
      <c r="D9391" s="4" t="s">
        <v>10</v>
      </c>
    </row>
    <row r="9392" spans="1:7">
      <c r="A9392" t="n">
        <v>84395</v>
      </c>
      <c r="B9392" s="41" t="n">
        <v>103</v>
      </c>
      <c r="C9392" s="7" t="n">
        <v>1</v>
      </c>
      <c r="D9392" s="7" t="n">
        <v>300</v>
      </c>
    </row>
    <row r="9393" spans="1:9">
      <c r="A9393" t="s">
        <v>4</v>
      </c>
      <c r="B9393" s="4" t="s">
        <v>5</v>
      </c>
      <c r="C9393" s="4" t="s">
        <v>13</v>
      </c>
      <c r="D9393" s="4" t="s">
        <v>10</v>
      </c>
    </row>
    <row r="9394" spans="1:9">
      <c r="A9394" t="n">
        <v>84402</v>
      </c>
      <c r="B9394" s="69" t="n">
        <v>72</v>
      </c>
      <c r="C9394" s="7" t="n">
        <v>4</v>
      </c>
      <c r="D9394" s="7" t="n">
        <v>0</v>
      </c>
    </row>
    <row r="9395" spans="1:9">
      <c r="A9395" t="s">
        <v>4</v>
      </c>
      <c r="B9395" s="4" t="s">
        <v>5</v>
      </c>
      <c r="C9395" s="4" t="s">
        <v>9</v>
      </c>
    </row>
    <row r="9396" spans="1:9">
      <c r="A9396" t="n">
        <v>84406</v>
      </c>
      <c r="B9396" s="45" t="n">
        <v>15</v>
      </c>
      <c r="C9396" s="7" t="n">
        <v>1073741824</v>
      </c>
    </row>
    <row r="9397" spans="1:9">
      <c r="A9397" t="s">
        <v>4</v>
      </c>
      <c r="B9397" s="4" t="s">
        <v>5</v>
      </c>
      <c r="C9397" s="4" t="s">
        <v>13</v>
      </c>
    </row>
    <row r="9398" spans="1:9">
      <c r="A9398" t="n">
        <v>84411</v>
      </c>
      <c r="B9398" s="32" t="n">
        <v>64</v>
      </c>
      <c r="C9398" s="7" t="n">
        <v>3</v>
      </c>
    </row>
    <row r="9399" spans="1:9">
      <c r="A9399" t="s">
        <v>4</v>
      </c>
      <c r="B9399" s="4" t="s">
        <v>5</v>
      </c>
      <c r="C9399" s="4" t="s">
        <v>13</v>
      </c>
    </row>
    <row r="9400" spans="1:9">
      <c r="A9400" t="n">
        <v>84413</v>
      </c>
      <c r="B9400" s="8" t="n">
        <v>74</v>
      </c>
      <c r="C9400" s="7" t="n">
        <v>67</v>
      </c>
    </row>
    <row r="9401" spans="1:9">
      <c r="A9401" t="s">
        <v>4</v>
      </c>
      <c r="B9401" s="4" t="s">
        <v>5</v>
      </c>
      <c r="C9401" s="4" t="s">
        <v>13</v>
      </c>
      <c r="D9401" s="4" t="s">
        <v>13</v>
      </c>
      <c r="E9401" s="4" t="s">
        <v>10</v>
      </c>
    </row>
    <row r="9402" spans="1:9">
      <c r="A9402" t="n">
        <v>84415</v>
      </c>
      <c r="B9402" s="34" t="n">
        <v>45</v>
      </c>
      <c r="C9402" s="7" t="n">
        <v>8</v>
      </c>
      <c r="D9402" s="7" t="n">
        <v>1</v>
      </c>
      <c r="E9402" s="7" t="n">
        <v>0</v>
      </c>
    </row>
    <row r="9403" spans="1:9">
      <c r="A9403" t="s">
        <v>4</v>
      </c>
      <c r="B9403" s="4" t="s">
        <v>5</v>
      </c>
      <c r="C9403" s="4" t="s">
        <v>10</v>
      </c>
    </row>
    <row r="9404" spans="1:9">
      <c r="A9404" t="n">
        <v>84420</v>
      </c>
      <c r="B9404" s="15" t="n">
        <v>13</v>
      </c>
      <c r="C9404" s="7" t="n">
        <v>6409</v>
      </c>
    </row>
    <row r="9405" spans="1:9">
      <c r="A9405" t="s">
        <v>4</v>
      </c>
      <c r="B9405" s="4" t="s">
        <v>5</v>
      </c>
      <c r="C9405" s="4" t="s">
        <v>10</v>
      </c>
    </row>
    <row r="9406" spans="1:9">
      <c r="A9406" t="n">
        <v>84423</v>
      </c>
      <c r="B9406" s="15" t="n">
        <v>13</v>
      </c>
      <c r="C9406" s="7" t="n">
        <v>6408</v>
      </c>
    </row>
    <row r="9407" spans="1:9">
      <c r="A9407" t="s">
        <v>4</v>
      </c>
      <c r="B9407" s="4" t="s">
        <v>5</v>
      </c>
      <c r="C9407" s="4" t="s">
        <v>10</v>
      </c>
    </row>
    <row r="9408" spans="1:9">
      <c r="A9408" t="n">
        <v>84426</v>
      </c>
      <c r="B9408" s="10" t="n">
        <v>12</v>
      </c>
      <c r="C9408" s="7" t="n">
        <v>6464</v>
      </c>
    </row>
    <row r="9409" spans="1:5">
      <c r="A9409" t="s">
        <v>4</v>
      </c>
      <c r="B9409" s="4" t="s">
        <v>5</v>
      </c>
      <c r="C9409" s="4" t="s">
        <v>10</v>
      </c>
    </row>
    <row r="9410" spans="1:5">
      <c r="A9410" t="n">
        <v>84429</v>
      </c>
      <c r="B9410" s="15" t="n">
        <v>13</v>
      </c>
      <c r="C9410" s="7" t="n">
        <v>6465</v>
      </c>
    </row>
    <row r="9411" spans="1:5">
      <c r="A9411" t="s">
        <v>4</v>
      </c>
      <c r="B9411" s="4" t="s">
        <v>5</v>
      </c>
      <c r="C9411" s="4" t="s">
        <v>10</v>
      </c>
    </row>
    <row r="9412" spans="1:5">
      <c r="A9412" t="n">
        <v>84432</v>
      </c>
      <c r="B9412" s="15" t="n">
        <v>13</v>
      </c>
      <c r="C9412" s="7" t="n">
        <v>6466</v>
      </c>
    </row>
    <row r="9413" spans="1:5">
      <c r="A9413" t="s">
        <v>4</v>
      </c>
      <c r="B9413" s="4" t="s">
        <v>5</v>
      </c>
      <c r="C9413" s="4" t="s">
        <v>10</v>
      </c>
    </row>
    <row r="9414" spans="1:5">
      <c r="A9414" t="n">
        <v>84435</v>
      </c>
      <c r="B9414" s="15" t="n">
        <v>13</v>
      </c>
      <c r="C9414" s="7" t="n">
        <v>6467</v>
      </c>
    </row>
    <row r="9415" spans="1:5">
      <c r="A9415" t="s">
        <v>4</v>
      </c>
      <c r="B9415" s="4" t="s">
        <v>5</v>
      </c>
      <c r="C9415" s="4" t="s">
        <v>10</v>
      </c>
    </row>
    <row r="9416" spans="1:5">
      <c r="A9416" t="n">
        <v>84438</v>
      </c>
      <c r="B9416" s="15" t="n">
        <v>13</v>
      </c>
      <c r="C9416" s="7" t="n">
        <v>6468</v>
      </c>
    </row>
    <row r="9417" spans="1:5">
      <c r="A9417" t="s">
        <v>4</v>
      </c>
      <c r="B9417" s="4" t="s">
        <v>5</v>
      </c>
      <c r="C9417" s="4" t="s">
        <v>10</v>
      </c>
    </row>
    <row r="9418" spans="1:5">
      <c r="A9418" t="n">
        <v>84441</v>
      </c>
      <c r="B9418" s="15" t="n">
        <v>13</v>
      </c>
      <c r="C9418" s="7" t="n">
        <v>6469</v>
      </c>
    </row>
    <row r="9419" spans="1:5">
      <c r="A9419" t="s">
        <v>4</v>
      </c>
      <c r="B9419" s="4" t="s">
        <v>5</v>
      </c>
      <c r="C9419" s="4" t="s">
        <v>10</v>
      </c>
    </row>
    <row r="9420" spans="1:5">
      <c r="A9420" t="n">
        <v>84444</v>
      </c>
      <c r="B9420" s="15" t="n">
        <v>13</v>
      </c>
      <c r="C9420" s="7" t="n">
        <v>6470</v>
      </c>
    </row>
    <row r="9421" spans="1:5">
      <c r="A9421" t="s">
        <v>4</v>
      </c>
      <c r="B9421" s="4" t="s">
        <v>5</v>
      </c>
      <c r="C9421" s="4" t="s">
        <v>10</v>
      </c>
    </row>
    <row r="9422" spans="1:5">
      <c r="A9422" t="n">
        <v>84447</v>
      </c>
      <c r="B9422" s="15" t="n">
        <v>13</v>
      </c>
      <c r="C9422" s="7" t="n">
        <v>6471</v>
      </c>
    </row>
    <row r="9423" spans="1:5">
      <c r="A9423" t="s">
        <v>4</v>
      </c>
      <c r="B9423" s="4" t="s">
        <v>5</v>
      </c>
      <c r="C9423" s="4" t="s">
        <v>13</v>
      </c>
    </row>
    <row r="9424" spans="1:5">
      <c r="A9424" t="n">
        <v>84450</v>
      </c>
      <c r="B9424" s="8" t="n">
        <v>74</v>
      </c>
      <c r="C9424" s="7" t="n">
        <v>18</v>
      </c>
    </row>
    <row r="9425" spans="1:3">
      <c r="A9425" t="s">
        <v>4</v>
      </c>
      <c r="B9425" s="4" t="s">
        <v>5</v>
      </c>
      <c r="C9425" s="4" t="s">
        <v>13</v>
      </c>
    </row>
    <row r="9426" spans="1:3">
      <c r="A9426" t="n">
        <v>84452</v>
      </c>
      <c r="B9426" s="8" t="n">
        <v>74</v>
      </c>
      <c r="C9426" s="7" t="n">
        <v>45</v>
      </c>
    </row>
    <row r="9427" spans="1:3">
      <c r="A9427" t="s">
        <v>4</v>
      </c>
      <c r="B9427" s="4" t="s">
        <v>5</v>
      </c>
      <c r="C9427" s="4" t="s">
        <v>10</v>
      </c>
    </row>
    <row r="9428" spans="1:3">
      <c r="A9428" t="n">
        <v>84454</v>
      </c>
      <c r="B9428" s="43" t="n">
        <v>16</v>
      </c>
      <c r="C9428" s="7" t="n">
        <v>0</v>
      </c>
    </row>
    <row r="9429" spans="1:3">
      <c r="A9429" t="s">
        <v>4</v>
      </c>
      <c r="B9429" s="4" t="s">
        <v>5</v>
      </c>
      <c r="C9429" s="4" t="s">
        <v>13</v>
      </c>
      <c r="D9429" s="4" t="s">
        <v>13</v>
      </c>
      <c r="E9429" s="4" t="s">
        <v>13</v>
      </c>
      <c r="F9429" s="4" t="s">
        <v>13</v>
      </c>
    </row>
    <row r="9430" spans="1:3">
      <c r="A9430" t="n">
        <v>84457</v>
      </c>
      <c r="B9430" s="9" t="n">
        <v>14</v>
      </c>
      <c r="C9430" s="7" t="n">
        <v>0</v>
      </c>
      <c r="D9430" s="7" t="n">
        <v>8</v>
      </c>
      <c r="E9430" s="7" t="n">
        <v>0</v>
      </c>
      <c r="F9430" s="7" t="n">
        <v>0</v>
      </c>
    </row>
    <row r="9431" spans="1:3">
      <c r="A9431" t="s">
        <v>4</v>
      </c>
      <c r="B9431" s="4" t="s">
        <v>5</v>
      </c>
      <c r="C9431" s="4" t="s">
        <v>13</v>
      </c>
      <c r="D9431" s="4" t="s">
        <v>6</v>
      </c>
    </row>
    <row r="9432" spans="1:3">
      <c r="A9432" t="n">
        <v>84462</v>
      </c>
      <c r="B9432" s="11" t="n">
        <v>2</v>
      </c>
      <c r="C9432" s="7" t="n">
        <v>11</v>
      </c>
      <c r="D9432" s="7" t="s">
        <v>50</v>
      </c>
    </row>
    <row r="9433" spans="1:3">
      <c r="A9433" t="s">
        <v>4</v>
      </c>
      <c r="B9433" s="4" t="s">
        <v>5</v>
      </c>
      <c r="C9433" s="4" t="s">
        <v>10</v>
      </c>
    </row>
    <row r="9434" spans="1:3">
      <c r="A9434" t="n">
        <v>84476</v>
      </c>
      <c r="B9434" s="43" t="n">
        <v>16</v>
      </c>
      <c r="C9434" s="7" t="n">
        <v>0</v>
      </c>
    </row>
    <row r="9435" spans="1:3">
      <c r="A9435" t="s">
        <v>4</v>
      </c>
      <c r="B9435" s="4" t="s">
        <v>5</v>
      </c>
      <c r="C9435" s="4" t="s">
        <v>13</v>
      </c>
      <c r="D9435" s="4" t="s">
        <v>6</v>
      </c>
    </row>
    <row r="9436" spans="1:3">
      <c r="A9436" t="n">
        <v>84479</v>
      </c>
      <c r="B9436" s="11" t="n">
        <v>2</v>
      </c>
      <c r="C9436" s="7" t="n">
        <v>11</v>
      </c>
      <c r="D9436" s="7" t="s">
        <v>371</v>
      </c>
    </row>
    <row r="9437" spans="1:3">
      <c r="A9437" t="s">
        <v>4</v>
      </c>
      <c r="B9437" s="4" t="s">
        <v>5</v>
      </c>
      <c r="C9437" s="4" t="s">
        <v>10</v>
      </c>
    </row>
    <row r="9438" spans="1:3">
      <c r="A9438" t="n">
        <v>84488</v>
      </c>
      <c r="B9438" s="43" t="n">
        <v>16</v>
      </c>
      <c r="C9438" s="7" t="n">
        <v>0</v>
      </c>
    </row>
    <row r="9439" spans="1:3">
      <c r="A9439" t="s">
        <v>4</v>
      </c>
      <c r="B9439" s="4" t="s">
        <v>5</v>
      </c>
      <c r="C9439" s="4" t="s">
        <v>9</v>
      </c>
    </row>
    <row r="9440" spans="1:3">
      <c r="A9440" t="n">
        <v>84491</v>
      </c>
      <c r="B9440" s="45" t="n">
        <v>15</v>
      </c>
      <c r="C9440" s="7" t="n">
        <v>2048</v>
      </c>
    </row>
    <row r="9441" spans="1:6">
      <c r="A9441" t="s">
        <v>4</v>
      </c>
      <c r="B9441" s="4" t="s">
        <v>5</v>
      </c>
      <c r="C9441" s="4" t="s">
        <v>13</v>
      </c>
      <c r="D9441" s="4" t="s">
        <v>6</v>
      </c>
    </row>
    <row r="9442" spans="1:6">
      <c r="A9442" t="n">
        <v>84496</v>
      </c>
      <c r="B9442" s="11" t="n">
        <v>2</v>
      </c>
      <c r="C9442" s="7" t="n">
        <v>10</v>
      </c>
      <c r="D9442" s="7" t="s">
        <v>126</v>
      </c>
    </row>
    <row r="9443" spans="1:6">
      <c r="A9443" t="s">
        <v>4</v>
      </c>
      <c r="B9443" s="4" t="s">
        <v>5</v>
      </c>
      <c r="C9443" s="4" t="s">
        <v>10</v>
      </c>
    </row>
    <row r="9444" spans="1:6">
      <c r="A9444" t="n">
        <v>84514</v>
      </c>
      <c r="B9444" s="43" t="n">
        <v>16</v>
      </c>
      <c r="C9444" s="7" t="n">
        <v>0</v>
      </c>
    </row>
    <row r="9445" spans="1:6">
      <c r="A9445" t="s">
        <v>4</v>
      </c>
      <c r="B9445" s="4" t="s">
        <v>5</v>
      </c>
      <c r="C9445" s="4" t="s">
        <v>13</v>
      </c>
      <c r="D9445" s="4" t="s">
        <v>6</v>
      </c>
    </row>
    <row r="9446" spans="1:6">
      <c r="A9446" t="n">
        <v>84517</v>
      </c>
      <c r="B9446" s="11" t="n">
        <v>2</v>
      </c>
      <c r="C9446" s="7" t="n">
        <v>10</v>
      </c>
      <c r="D9446" s="7" t="s">
        <v>127</v>
      </c>
    </row>
    <row r="9447" spans="1:6">
      <c r="A9447" t="s">
        <v>4</v>
      </c>
      <c r="B9447" s="4" t="s">
        <v>5</v>
      </c>
      <c r="C9447" s="4" t="s">
        <v>10</v>
      </c>
    </row>
    <row r="9448" spans="1:6">
      <c r="A9448" t="n">
        <v>84536</v>
      </c>
      <c r="B9448" s="43" t="n">
        <v>16</v>
      </c>
      <c r="C9448" s="7" t="n">
        <v>0</v>
      </c>
    </row>
    <row r="9449" spans="1:6">
      <c r="A9449" t="s">
        <v>4</v>
      </c>
      <c r="B9449" s="4" t="s">
        <v>5</v>
      </c>
      <c r="C9449" s="4" t="s">
        <v>13</v>
      </c>
      <c r="D9449" s="4" t="s">
        <v>10</v>
      </c>
      <c r="E9449" s="4" t="s">
        <v>27</v>
      </c>
    </row>
    <row r="9450" spans="1:6">
      <c r="A9450" t="n">
        <v>84539</v>
      </c>
      <c r="B9450" s="40" t="n">
        <v>58</v>
      </c>
      <c r="C9450" s="7" t="n">
        <v>100</v>
      </c>
      <c r="D9450" s="7" t="n">
        <v>300</v>
      </c>
      <c r="E9450" s="7" t="n">
        <v>1</v>
      </c>
    </row>
    <row r="9451" spans="1:6">
      <c r="A9451" t="s">
        <v>4</v>
      </c>
      <c r="B9451" s="4" t="s">
        <v>5</v>
      </c>
      <c r="C9451" s="4" t="s">
        <v>13</v>
      </c>
      <c r="D9451" s="4" t="s">
        <v>10</v>
      </c>
    </row>
    <row r="9452" spans="1:6">
      <c r="A9452" t="n">
        <v>84547</v>
      </c>
      <c r="B9452" s="40" t="n">
        <v>58</v>
      </c>
      <c r="C9452" s="7" t="n">
        <v>255</v>
      </c>
      <c r="D9452" s="7" t="n">
        <v>0</v>
      </c>
    </row>
    <row r="9453" spans="1:6">
      <c r="A9453" t="s">
        <v>4</v>
      </c>
      <c r="B9453" s="4" t="s">
        <v>5</v>
      </c>
      <c r="C9453" s="4" t="s">
        <v>13</v>
      </c>
    </row>
    <row r="9454" spans="1:6">
      <c r="A9454" t="n">
        <v>84551</v>
      </c>
      <c r="B9454" s="47" t="n">
        <v>23</v>
      </c>
      <c r="C9454" s="7" t="n">
        <v>0</v>
      </c>
    </row>
    <row r="9455" spans="1:6">
      <c r="A9455" t="s">
        <v>4</v>
      </c>
      <c r="B9455" s="4" t="s">
        <v>5</v>
      </c>
    </row>
    <row r="9456" spans="1:6">
      <c r="A9456" t="n">
        <v>84553</v>
      </c>
      <c r="B9456" s="5" t="n">
        <v>1</v>
      </c>
    </row>
    <row r="9457" spans="1:5" s="3" customFormat="1" customHeight="0">
      <c r="A9457" s="3" t="s">
        <v>2</v>
      </c>
      <c r="B9457" s="3" t="s">
        <v>722</v>
      </c>
    </row>
    <row r="9458" spans="1:5">
      <c r="A9458" t="s">
        <v>4</v>
      </c>
      <c r="B9458" s="4" t="s">
        <v>5</v>
      </c>
      <c r="C9458" s="4" t="s">
        <v>13</v>
      </c>
      <c r="D9458" s="4" t="s">
        <v>13</v>
      </c>
      <c r="E9458" s="4" t="s">
        <v>13</v>
      </c>
      <c r="F9458" s="4" t="s">
        <v>13</v>
      </c>
    </row>
    <row r="9459" spans="1:5">
      <c r="A9459" t="n">
        <v>84556</v>
      </c>
      <c r="B9459" s="9" t="n">
        <v>14</v>
      </c>
      <c r="C9459" s="7" t="n">
        <v>2</v>
      </c>
      <c r="D9459" s="7" t="n">
        <v>0</v>
      </c>
      <c r="E9459" s="7" t="n">
        <v>0</v>
      </c>
      <c r="F9459" s="7" t="n">
        <v>0</v>
      </c>
    </row>
    <row r="9460" spans="1:5">
      <c r="A9460" t="s">
        <v>4</v>
      </c>
      <c r="B9460" s="4" t="s">
        <v>5</v>
      </c>
      <c r="C9460" s="4" t="s">
        <v>13</v>
      </c>
      <c r="D9460" s="26" t="s">
        <v>67</v>
      </c>
      <c r="E9460" s="4" t="s">
        <v>5</v>
      </c>
      <c r="F9460" s="4" t="s">
        <v>13</v>
      </c>
      <c r="G9460" s="4" t="s">
        <v>10</v>
      </c>
      <c r="H9460" s="26" t="s">
        <v>68</v>
      </c>
      <c r="I9460" s="4" t="s">
        <v>13</v>
      </c>
      <c r="J9460" s="4" t="s">
        <v>9</v>
      </c>
      <c r="K9460" s="4" t="s">
        <v>13</v>
      </c>
      <c r="L9460" s="4" t="s">
        <v>13</v>
      </c>
      <c r="M9460" s="26" t="s">
        <v>67</v>
      </c>
      <c r="N9460" s="4" t="s">
        <v>5</v>
      </c>
      <c r="O9460" s="4" t="s">
        <v>13</v>
      </c>
      <c r="P9460" s="4" t="s">
        <v>10</v>
      </c>
      <c r="Q9460" s="26" t="s">
        <v>68</v>
      </c>
      <c r="R9460" s="4" t="s">
        <v>13</v>
      </c>
      <c r="S9460" s="4" t="s">
        <v>9</v>
      </c>
      <c r="T9460" s="4" t="s">
        <v>13</v>
      </c>
      <c r="U9460" s="4" t="s">
        <v>13</v>
      </c>
      <c r="V9460" s="4" t="s">
        <v>13</v>
      </c>
      <c r="W9460" s="4" t="s">
        <v>26</v>
      </c>
    </row>
    <row r="9461" spans="1:5">
      <c r="A9461" t="n">
        <v>84561</v>
      </c>
      <c r="B9461" s="13" t="n">
        <v>5</v>
      </c>
      <c r="C9461" s="7" t="n">
        <v>28</v>
      </c>
      <c r="D9461" s="26" t="s">
        <v>3</v>
      </c>
      <c r="E9461" s="12" t="n">
        <v>162</v>
      </c>
      <c r="F9461" s="7" t="n">
        <v>3</v>
      </c>
      <c r="G9461" s="7" t="n">
        <v>4183</v>
      </c>
      <c r="H9461" s="26" t="s">
        <v>3</v>
      </c>
      <c r="I9461" s="7" t="n">
        <v>0</v>
      </c>
      <c r="J9461" s="7" t="n">
        <v>1</v>
      </c>
      <c r="K9461" s="7" t="n">
        <v>2</v>
      </c>
      <c r="L9461" s="7" t="n">
        <v>28</v>
      </c>
      <c r="M9461" s="26" t="s">
        <v>3</v>
      </c>
      <c r="N9461" s="12" t="n">
        <v>162</v>
      </c>
      <c r="O9461" s="7" t="n">
        <v>3</v>
      </c>
      <c r="P9461" s="7" t="n">
        <v>4183</v>
      </c>
      <c r="Q9461" s="26" t="s">
        <v>3</v>
      </c>
      <c r="R9461" s="7" t="n">
        <v>0</v>
      </c>
      <c r="S9461" s="7" t="n">
        <v>2</v>
      </c>
      <c r="T9461" s="7" t="n">
        <v>2</v>
      </c>
      <c r="U9461" s="7" t="n">
        <v>11</v>
      </c>
      <c r="V9461" s="7" t="n">
        <v>1</v>
      </c>
      <c r="W9461" s="14" t="n">
        <f t="normal" ca="1">A9465</f>
        <v>0</v>
      </c>
    </row>
    <row r="9462" spans="1:5">
      <c r="A9462" t="s">
        <v>4</v>
      </c>
      <c r="B9462" s="4" t="s">
        <v>5</v>
      </c>
      <c r="C9462" s="4" t="s">
        <v>13</v>
      </c>
      <c r="D9462" s="4" t="s">
        <v>10</v>
      </c>
      <c r="E9462" s="4" t="s">
        <v>27</v>
      </c>
    </row>
    <row r="9463" spans="1:5">
      <c r="A9463" t="n">
        <v>84590</v>
      </c>
      <c r="B9463" s="40" t="n">
        <v>58</v>
      </c>
      <c r="C9463" s="7" t="n">
        <v>0</v>
      </c>
      <c r="D9463" s="7" t="n">
        <v>0</v>
      </c>
      <c r="E9463" s="7" t="n">
        <v>1</v>
      </c>
    </row>
    <row r="9464" spans="1:5">
      <c r="A9464" t="s">
        <v>4</v>
      </c>
      <c r="B9464" s="4" t="s">
        <v>5</v>
      </c>
      <c r="C9464" s="4" t="s">
        <v>13</v>
      </c>
      <c r="D9464" s="26" t="s">
        <v>67</v>
      </c>
      <c r="E9464" s="4" t="s">
        <v>5</v>
      </c>
      <c r="F9464" s="4" t="s">
        <v>13</v>
      </c>
      <c r="G9464" s="4" t="s">
        <v>10</v>
      </c>
      <c r="H9464" s="26" t="s">
        <v>68</v>
      </c>
      <c r="I9464" s="4" t="s">
        <v>13</v>
      </c>
      <c r="J9464" s="4" t="s">
        <v>9</v>
      </c>
      <c r="K9464" s="4" t="s">
        <v>13</v>
      </c>
      <c r="L9464" s="4" t="s">
        <v>13</v>
      </c>
      <c r="M9464" s="26" t="s">
        <v>67</v>
      </c>
      <c r="N9464" s="4" t="s">
        <v>5</v>
      </c>
      <c r="O9464" s="4" t="s">
        <v>13</v>
      </c>
      <c r="P9464" s="4" t="s">
        <v>10</v>
      </c>
      <c r="Q9464" s="26" t="s">
        <v>68</v>
      </c>
      <c r="R9464" s="4" t="s">
        <v>13</v>
      </c>
      <c r="S9464" s="4" t="s">
        <v>9</v>
      </c>
      <c r="T9464" s="4" t="s">
        <v>13</v>
      </c>
      <c r="U9464" s="4" t="s">
        <v>13</v>
      </c>
      <c r="V9464" s="4" t="s">
        <v>13</v>
      </c>
      <c r="W9464" s="4" t="s">
        <v>26</v>
      </c>
    </row>
    <row r="9465" spans="1:5">
      <c r="A9465" t="n">
        <v>84598</v>
      </c>
      <c r="B9465" s="13" t="n">
        <v>5</v>
      </c>
      <c r="C9465" s="7" t="n">
        <v>28</v>
      </c>
      <c r="D9465" s="26" t="s">
        <v>3</v>
      </c>
      <c r="E9465" s="12" t="n">
        <v>162</v>
      </c>
      <c r="F9465" s="7" t="n">
        <v>3</v>
      </c>
      <c r="G9465" s="7" t="n">
        <v>4183</v>
      </c>
      <c r="H9465" s="26" t="s">
        <v>3</v>
      </c>
      <c r="I9465" s="7" t="n">
        <v>0</v>
      </c>
      <c r="J9465" s="7" t="n">
        <v>1</v>
      </c>
      <c r="K9465" s="7" t="n">
        <v>3</v>
      </c>
      <c r="L9465" s="7" t="n">
        <v>28</v>
      </c>
      <c r="M9465" s="26" t="s">
        <v>3</v>
      </c>
      <c r="N9465" s="12" t="n">
        <v>162</v>
      </c>
      <c r="O9465" s="7" t="n">
        <v>3</v>
      </c>
      <c r="P9465" s="7" t="n">
        <v>4183</v>
      </c>
      <c r="Q9465" s="26" t="s">
        <v>3</v>
      </c>
      <c r="R9465" s="7" t="n">
        <v>0</v>
      </c>
      <c r="S9465" s="7" t="n">
        <v>2</v>
      </c>
      <c r="T9465" s="7" t="n">
        <v>3</v>
      </c>
      <c r="U9465" s="7" t="n">
        <v>9</v>
      </c>
      <c r="V9465" s="7" t="n">
        <v>1</v>
      </c>
      <c r="W9465" s="14" t="n">
        <f t="normal" ca="1">A9475</f>
        <v>0</v>
      </c>
    </row>
    <row r="9466" spans="1:5">
      <c r="A9466" t="s">
        <v>4</v>
      </c>
      <c r="B9466" s="4" t="s">
        <v>5</v>
      </c>
      <c r="C9466" s="4" t="s">
        <v>13</v>
      </c>
      <c r="D9466" s="26" t="s">
        <v>67</v>
      </c>
      <c r="E9466" s="4" t="s">
        <v>5</v>
      </c>
      <c r="F9466" s="4" t="s">
        <v>10</v>
      </c>
      <c r="G9466" s="4" t="s">
        <v>13</v>
      </c>
      <c r="H9466" s="4" t="s">
        <v>13</v>
      </c>
      <c r="I9466" s="4" t="s">
        <v>6</v>
      </c>
      <c r="J9466" s="26" t="s">
        <v>68</v>
      </c>
      <c r="K9466" s="4" t="s">
        <v>13</v>
      </c>
      <c r="L9466" s="4" t="s">
        <v>13</v>
      </c>
      <c r="M9466" s="26" t="s">
        <v>67</v>
      </c>
      <c r="N9466" s="4" t="s">
        <v>5</v>
      </c>
      <c r="O9466" s="4" t="s">
        <v>13</v>
      </c>
      <c r="P9466" s="26" t="s">
        <v>68</v>
      </c>
      <c r="Q9466" s="4" t="s">
        <v>13</v>
      </c>
      <c r="R9466" s="4" t="s">
        <v>9</v>
      </c>
      <c r="S9466" s="4" t="s">
        <v>13</v>
      </c>
      <c r="T9466" s="4" t="s">
        <v>13</v>
      </c>
      <c r="U9466" s="4" t="s">
        <v>13</v>
      </c>
      <c r="V9466" s="26" t="s">
        <v>67</v>
      </c>
      <c r="W9466" s="4" t="s">
        <v>5</v>
      </c>
      <c r="X9466" s="4" t="s">
        <v>13</v>
      </c>
      <c r="Y9466" s="26" t="s">
        <v>68</v>
      </c>
      <c r="Z9466" s="4" t="s">
        <v>13</v>
      </c>
      <c r="AA9466" s="4" t="s">
        <v>9</v>
      </c>
      <c r="AB9466" s="4" t="s">
        <v>13</v>
      </c>
      <c r="AC9466" s="4" t="s">
        <v>13</v>
      </c>
      <c r="AD9466" s="4" t="s">
        <v>13</v>
      </c>
      <c r="AE9466" s="4" t="s">
        <v>26</v>
      </c>
    </row>
    <row r="9467" spans="1:5">
      <c r="A9467" t="n">
        <v>84627</v>
      </c>
      <c r="B9467" s="13" t="n">
        <v>5</v>
      </c>
      <c r="C9467" s="7" t="n">
        <v>28</v>
      </c>
      <c r="D9467" s="26" t="s">
        <v>3</v>
      </c>
      <c r="E9467" s="67" t="n">
        <v>47</v>
      </c>
      <c r="F9467" s="7" t="n">
        <v>61456</v>
      </c>
      <c r="G9467" s="7" t="n">
        <v>2</v>
      </c>
      <c r="H9467" s="7" t="n">
        <v>0</v>
      </c>
      <c r="I9467" s="7" t="s">
        <v>313</v>
      </c>
      <c r="J9467" s="26" t="s">
        <v>3</v>
      </c>
      <c r="K9467" s="7" t="n">
        <v>8</v>
      </c>
      <c r="L9467" s="7" t="n">
        <v>28</v>
      </c>
      <c r="M9467" s="26" t="s">
        <v>3</v>
      </c>
      <c r="N9467" s="8" t="n">
        <v>74</v>
      </c>
      <c r="O9467" s="7" t="n">
        <v>65</v>
      </c>
      <c r="P9467" s="26" t="s">
        <v>3</v>
      </c>
      <c r="Q9467" s="7" t="n">
        <v>0</v>
      </c>
      <c r="R9467" s="7" t="n">
        <v>1</v>
      </c>
      <c r="S9467" s="7" t="n">
        <v>3</v>
      </c>
      <c r="T9467" s="7" t="n">
        <v>9</v>
      </c>
      <c r="U9467" s="7" t="n">
        <v>28</v>
      </c>
      <c r="V9467" s="26" t="s">
        <v>3</v>
      </c>
      <c r="W9467" s="8" t="n">
        <v>74</v>
      </c>
      <c r="X9467" s="7" t="n">
        <v>65</v>
      </c>
      <c r="Y9467" s="26" t="s">
        <v>3</v>
      </c>
      <c r="Z9467" s="7" t="n">
        <v>0</v>
      </c>
      <c r="AA9467" s="7" t="n">
        <v>2</v>
      </c>
      <c r="AB9467" s="7" t="n">
        <v>3</v>
      </c>
      <c r="AC9467" s="7" t="n">
        <v>9</v>
      </c>
      <c r="AD9467" s="7" t="n">
        <v>1</v>
      </c>
      <c r="AE9467" s="14" t="n">
        <f t="normal" ca="1">A9471</f>
        <v>0</v>
      </c>
    </row>
    <row r="9468" spans="1:5">
      <c r="A9468" t="s">
        <v>4</v>
      </c>
      <c r="B9468" s="4" t="s">
        <v>5</v>
      </c>
      <c r="C9468" s="4" t="s">
        <v>10</v>
      </c>
      <c r="D9468" s="4" t="s">
        <v>13</v>
      </c>
      <c r="E9468" s="4" t="s">
        <v>13</v>
      </c>
      <c r="F9468" s="4" t="s">
        <v>6</v>
      </c>
    </row>
    <row r="9469" spans="1:5">
      <c r="A9469" t="n">
        <v>84675</v>
      </c>
      <c r="B9469" s="67" t="n">
        <v>47</v>
      </c>
      <c r="C9469" s="7" t="n">
        <v>61456</v>
      </c>
      <c r="D9469" s="7" t="n">
        <v>0</v>
      </c>
      <c r="E9469" s="7" t="n">
        <v>0</v>
      </c>
      <c r="F9469" s="7" t="s">
        <v>314</v>
      </c>
    </row>
    <row r="9470" spans="1:5">
      <c r="A9470" t="s">
        <v>4</v>
      </c>
      <c r="B9470" s="4" t="s">
        <v>5</v>
      </c>
      <c r="C9470" s="4" t="s">
        <v>13</v>
      </c>
      <c r="D9470" s="4" t="s">
        <v>10</v>
      </c>
      <c r="E9470" s="4" t="s">
        <v>27</v>
      </c>
    </row>
    <row r="9471" spans="1:5">
      <c r="A9471" t="n">
        <v>84688</v>
      </c>
      <c r="B9471" s="40" t="n">
        <v>58</v>
      </c>
      <c r="C9471" s="7" t="n">
        <v>0</v>
      </c>
      <c r="D9471" s="7" t="n">
        <v>300</v>
      </c>
      <c r="E9471" s="7" t="n">
        <v>1</v>
      </c>
    </row>
    <row r="9472" spans="1:5">
      <c r="A9472" t="s">
        <v>4</v>
      </c>
      <c r="B9472" s="4" t="s">
        <v>5</v>
      </c>
      <c r="C9472" s="4" t="s">
        <v>13</v>
      </c>
      <c r="D9472" s="4" t="s">
        <v>10</v>
      </c>
    </row>
    <row r="9473" spans="1:31">
      <c r="A9473" t="n">
        <v>84696</v>
      </c>
      <c r="B9473" s="40" t="n">
        <v>58</v>
      </c>
      <c r="C9473" s="7" t="n">
        <v>255</v>
      </c>
      <c r="D9473" s="7" t="n">
        <v>0</v>
      </c>
    </row>
    <row r="9474" spans="1:31">
      <c r="A9474" t="s">
        <v>4</v>
      </c>
      <c r="B9474" s="4" t="s">
        <v>5</v>
      </c>
      <c r="C9474" s="4" t="s">
        <v>13</v>
      </c>
      <c r="D9474" s="4" t="s">
        <v>13</v>
      </c>
      <c r="E9474" s="4" t="s">
        <v>13</v>
      </c>
      <c r="F9474" s="4" t="s">
        <v>13</v>
      </c>
    </row>
    <row r="9475" spans="1:31">
      <c r="A9475" t="n">
        <v>84700</v>
      </c>
      <c r="B9475" s="9" t="n">
        <v>14</v>
      </c>
      <c r="C9475" s="7" t="n">
        <v>0</v>
      </c>
      <c r="D9475" s="7" t="n">
        <v>0</v>
      </c>
      <c r="E9475" s="7" t="n">
        <v>0</v>
      </c>
      <c r="F9475" s="7" t="n">
        <v>64</v>
      </c>
    </row>
    <row r="9476" spans="1:31">
      <c r="A9476" t="s">
        <v>4</v>
      </c>
      <c r="B9476" s="4" t="s">
        <v>5</v>
      </c>
      <c r="C9476" s="4" t="s">
        <v>13</v>
      </c>
      <c r="D9476" s="4" t="s">
        <v>10</v>
      </c>
    </row>
    <row r="9477" spans="1:31">
      <c r="A9477" t="n">
        <v>84705</v>
      </c>
      <c r="B9477" s="35" t="n">
        <v>22</v>
      </c>
      <c r="C9477" s="7" t="n">
        <v>0</v>
      </c>
      <c r="D9477" s="7" t="n">
        <v>4183</v>
      </c>
    </row>
    <row r="9478" spans="1:31">
      <c r="A9478" t="s">
        <v>4</v>
      </c>
      <c r="B9478" s="4" t="s">
        <v>5</v>
      </c>
      <c r="C9478" s="4" t="s">
        <v>13</v>
      </c>
      <c r="D9478" s="4" t="s">
        <v>10</v>
      </c>
    </row>
    <row r="9479" spans="1:31">
      <c r="A9479" t="n">
        <v>84709</v>
      </c>
      <c r="B9479" s="40" t="n">
        <v>58</v>
      </c>
      <c r="C9479" s="7" t="n">
        <v>5</v>
      </c>
      <c r="D9479" s="7" t="n">
        <v>300</v>
      </c>
    </row>
    <row r="9480" spans="1:31">
      <c r="A9480" t="s">
        <v>4</v>
      </c>
      <c r="B9480" s="4" t="s">
        <v>5</v>
      </c>
      <c r="C9480" s="4" t="s">
        <v>27</v>
      </c>
      <c r="D9480" s="4" t="s">
        <v>10</v>
      </c>
    </row>
    <row r="9481" spans="1:31">
      <c r="A9481" t="n">
        <v>84713</v>
      </c>
      <c r="B9481" s="41" t="n">
        <v>103</v>
      </c>
      <c r="C9481" s="7" t="n">
        <v>0</v>
      </c>
      <c r="D9481" s="7" t="n">
        <v>300</v>
      </c>
    </row>
    <row r="9482" spans="1:31">
      <c r="A9482" t="s">
        <v>4</v>
      </c>
      <c r="B9482" s="4" t="s">
        <v>5</v>
      </c>
      <c r="C9482" s="4" t="s">
        <v>13</v>
      </c>
    </row>
    <row r="9483" spans="1:31">
      <c r="A9483" t="n">
        <v>84720</v>
      </c>
      <c r="B9483" s="32" t="n">
        <v>64</v>
      </c>
      <c r="C9483" s="7" t="n">
        <v>7</v>
      </c>
    </row>
    <row r="9484" spans="1:31">
      <c r="A9484" t="s">
        <v>4</v>
      </c>
      <c r="B9484" s="4" t="s">
        <v>5</v>
      </c>
      <c r="C9484" s="4" t="s">
        <v>13</v>
      </c>
      <c r="D9484" s="4" t="s">
        <v>10</v>
      </c>
    </row>
    <row r="9485" spans="1:31">
      <c r="A9485" t="n">
        <v>84722</v>
      </c>
      <c r="B9485" s="69" t="n">
        <v>72</v>
      </c>
      <c r="C9485" s="7" t="n">
        <v>5</v>
      </c>
      <c r="D9485" s="7" t="n">
        <v>0</v>
      </c>
    </row>
    <row r="9486" spans="1:31">
      <c r="A9486" t="s">
        <v>4</v>
      </c>
      <c r="B9486" s="4" t="s">
        <v>5</v>
      </c>
      <c r="C9486" s="4" t="s">
        <v>13</v>
      </c>
      <c r="D9486" s="26" t="s">
        <v>67</v>
      </c>
      <c r="E9486" s="4" t="s">
        <v>5</v>
      </c>
      <c r="F9486" s="4" t="s">
        <v>13</v>
      </c>
      <c r="G9486" s="4" t="s">
        <v>10</v>
      </c>
      <c r="H9486" s="26" t="s">
        <v>68</v>
      </c>
      <c r="I9486" s="4" t="s">
        <v>13</v>
      </c>
      <c r="J9486" s="4" t="s">
        <v>9</v>
      </c>
      <c r="K9486" s="4" t="s">
        <v>13</v>
      </c>
      <c r="L9486" s="4" t="s">
        <v>13</v>
      </c>
      <c r="M9486" s="4" t="s">
        <v>26</v>
      </c>
    </row>
    <row r="9487" spans="1:31">
      <c r="A9487" t="n">
        <v>84726</v>
      </c>
      <c r="B9487" s="13" t="n">
        <v>5</v>
      </c>
      <c r="C9487" s="7" t="n">
        <v>28</v>
      </c>
      <c r="D9487" s="26" t="s">
        <v>3</v>
      </c>
      <c r="E9487" s="12" t="n">
        <v>162</v>
      </c>
      <c r="F9487" s="7" t="n">
        <v>4</v>
      </c>
      <c r="G9487" s="7" t="n">
        <v>4183</v>
      </c>
      <c r="H9487" s="26" t="s">
        <v>3</v>
      </c>
      <c r="I9487" s="7" t="n">
        <v>0</v>
      </c>
      <c r="J9487" s="7" t="n">
        <v>1</v>
      </c>
      <c r="K9487" s="7" t="n">
        <v>2</v>
      </c>
      <c r="L9487" s="7" t="n">
        <v>1</v>
      </c>
      <c r="M9487" s="14" t="n">
        <f t="normal" ca="1">A9493</f>
        <v>0</v>
      </c>
    </row>
    <row r="9488" spans="1:31">
      <c r="A9488" t="s">
        <v>4</v>
      </c>
      <c r="B9488" s="4" t="s">
        <v>5</v>
      </c>
      <c r="C9488" s="4" t="s">
        <v>13</v>
      </c>
      <c r="D9488" s="4" t="s">
        <v>6</v>
      </c>
    </row>
    <row r="9489" spans="1:13">
      <c r="A9489" t="n">
        <v>84743</v>
      </c>
      <c r="B9489" s="11" t="n">
        <v>2</v>
      </c>
      <c r="C9489" s="7" t="n">
        <v>10</v>
      </c>
      <c r="D9489" s="7" t="s">
        <v>315</v>
      </c>
    </row>
    <row r="9490" spans="1:13">
      <c r="A9490" t="s">
        <v>4</v>
      </c>
      <c r="B9490" s="4" t="s">
        <v>5</v>
      </c>
      <c r="C9490" s="4" t="s">
        <v>10</v>
      </c>
    </row>
    <row r="9491" spans="1:13">
      <c r="A9491" t="n">
        <v>84760</v>
      </c>
      <c r="B9491" s="43" t="n">
        <v>16</v>
      </c>
      <c r="C9491" s="7" t="n">
        <v>0</v>
      </c>
    </row>
    <row r="9492" spans="1:13">
      <c r="A9492" t="s">
        <v>4</v>
      </c>
      <c r="B9492" s="4" t="s">
        <v>5</v>
      </c>
      <c r="C9492" s="4" t="s">
        <v>13</v>
      </c>
      <c r="D9492" s="4" t="s">
        <v>10</v>
      </c>
      <c r="E9492" s="4" t="s">
        <v>13</v>
      </c>
      <c r="F9492" s="4" t="s">
        <v>26</v>
      </c>
    </row>
    <row r="9493" spans="1:13">
      <c r="A9493" t="n">
        <v>84763</v>
      </c>
      <c r="B9493" s="13" t="n">
        <v>5</v>
      </c>
      <c r="C9493" s="7" t="n">
        <v>30</v>
      </c>
      <c r="D9493" s="7" t="n">
        <v>6471</v>
      </c>
      <c r="E9493" s="7" t="n">
        <v>1</v>
      </c>
      <c r="F9493" s="14" t="n">
        <f t="normal" ca="1">A9497</f>
        <v>0</v>
      </c>
    </row>
    <row r="9494" spans="1:13">
      <c r="A9494" t="s">
        <v>4</v>
      </c>
      <c r="B9494" s="4" t="s">
        <v>5</v>
      </c>
      <c r="C9494" s="4" t="s">
        <v>10</v>
      </c>
      <c r="D9494" s="4" t="s">
        <v>6</v>
      </c>
      <c r="E9494" s="4" t="s">
        <v>6</v>
      </c>
      <c r="F9494" s="4" t="s">
        <v>6</v>
      </c>
      <c r="G9494" s="4" t="s">
        <v>13</v>
      </c>
      <c r="H9494" s="4" t="s">
        <v>9</v>
      </c>
      <c r="I9494" s="4" t="s">
        <v>27</v>
      </c>
      <c r="J9494" s="4" t="s">
        <v>27</v>
      </c>
      <c r="K9494" s="4" t="s">
        <v>27</v>
      </c>
      <c r="L9494" s="4" t="s">
        <v>27</v>
      </c>
      <c r="M9494" s="4" t="s">
        <v>27</v>
      </c>
      <c r="N9494" s="4" t="s">
        <v>27</v>
      </c>
      <c r="O9494" s="4" t="s">
        <v>27</v>
      </c>
      <c r="P9494" s="4" t="s">
        <v>6</v>
      </c>
      <c r="Q9494" s="4" t="s">
        <v>6</v>
      </c>
      <c r="R9494" s="4" t="s">
        <v>9</v>
      </c>
      <c r="S9494" s="4" t="s">
        <v>13</v>
      </c>
      <c r="T9494" s="4" t="s">
        <v>9</v>
      </c>
      <c r="U9494" s="4" t="s">
        <v>9</v>
      </c>
      <c r="V9494" s="4" t="s">
        <v>10</v>
      </c>
    </row>
    <row r="9495" spans="1:13">
      <c r="A9495" t="n">
        <v>84772</v>
      </c>
      <c r="B9495" s="21" t="n">
        <v>19</v>
      </c>
      <c r="C9495" s="7" t="n">
        <v>7033</v>
      </c>
      <c r="D9495" s="7" t="s">
        <v>320</v>
      </c>
      <c r="E9495" s="7" t="s">
        <v>321</v>
      </c>
      <c r="F9495" s="7" t="s">
        <v>21</v>
      </c>
      <c r="G9495" s="7" t="n">
        <v>0</v>
      </c>
      <c r="H9495" s="7" t="n">
        <v>1</v>
      </c>
      <c r="I9495" s="7" t="n">
        <v>-222.5</v>
      </c>
      <c r="J9495" s="7" t="n">
        <v>34.4500007629395</v>
      </c>
      <c r="K9495" s="7" t="n">
        <v>-219.300003051758</v>
      </c>
      <c r="L9495" s="7" t="n">
        <v>135</v>
      </c>
      <c r="M9495" s="7" t="n">
        <v>1</v>
      </c>
      <c r="N9495" s="7" t="n">
        <v>1.60000002384186</v>
      </c>
      <c r="O9495" s="7" t="n">
        <v>0.0900000035762787</v>
      </c>
      <c r="P9495" s="7" t="s">
        <v>21</v>
      </c>
      <c r="Q9495" s="7" t="s">
        <v>21</v>
      </c>
      <c r="R9495" s="7" t="n">
        <v>-1</v>
      </c>
      <c r="S9495" s="7" t="n">
        <v>0</v>
      </c>
      <c r="T9495" s="7" t="n">
        <v>0</v>
      </c>
      <c r="U9495" s="7" t="n">
        <v>0</v>
      </c>
      <c r="V9495" s="7" t="n">
        <v>0</v>
      </c>
    </row>
    <row r="9496" spans="1:13">
      <c r="A9496" t="s">
        <v>4</v>
      </c>
      <c r="B9496" s="4" t="s">
        <v>5</v>
      </c>
      <c r="C9496" s="4" t="s">
        <v>10</v>
      </c>
      <c r="D9496" s="4" t="s">
        <v>9</v>
      </c>
    </row>
    <row r="9497" spans="1:13">
      <c r="A9497" t="n">
        <v>84843</v>
      </c>
      <c r="B9497" s="61" t="n">
        <v>43</v>
      </c>
      <c r="C9497" s="7" t="n">
        <v>61456</v>
      </c>
      <c r="D9497" s="7" t="n">
        <v>1</v>
      </c>
    </row>
    <row r="9498" spans="1:13">
      <c r="A9498" t="s">
        <v>4</v>
      </c>
      <c r="B9498" s="4" t="s">
        <v>5</v>
      </c>
      <c r="C9498" s="4" t="s">
        <v>10</v>
      </c>
      <c r="D9498" s="4" t="s">
        <v>13</v>
      </c>
      <c r="E9498" s="4" t="s">
        <v>13</v>
      </c>
      <c r="F9498" s="4" t="s">
        <v>6</v>
      </c>
    </row>
    <row r="9499" spans="1:13">
      <c r="A9499" t="n">
        <v>84850</v>
      </c>
      <c r="B9499" s="18" t="n">
        <v>20</v>
      </c>
      <c r="C9499" s="7" t="n">
        <v>7033</v>
      </c>
      <c r="D9499" s="7" t="n">
        <v>3</v>
      </c>
      <c r="E9499" s="7" t="n">
        <v>10</v>
      </c>
      <c r="F9499" s="7" t="s">
        <v>322</v>
      </c>
    </row>
    <row r="9500" spans="1:13">
      <c r="A9500" t="s">
        <v>4</v>
      </c>
      <c r="B9500" s="4" t="s">
        <v>5</v>
      </c>
      <c r="C9500" s="4" t="s">
        <v>10</v>
      </c>
    </row>
    <row r="9501" spans="1:13">
      <c r="A9501" t="n">
        <v>84868</v>
      </c>
      <c r="B9501" s="43" t="n">
        <v>16</v>
      </c>
      <c r="C9501" s="7" t="n">
        <v>0</v>
      </c>
    </row>
    <row r="9502" spans="1:13">
      <c r="A9502" t="s">
        <v>4</v>
      </c>
      <c r="B9502" s="4" t="s">
        <v>5</v>
      </c>
      <c r="C9502" s="4" t="s">
        <v>13</v>
      </c>
      <c r="D9502" s="4" t="s">
        <v>13</v>
      </c>
      <c r="E9502" s="4" t="s">
        <v>27</v>
      </c>
      <c r="F9502" s="4" t="s">
        <v>27</v>
      </c>
      <c r="G9502" s="4" t="s">
        <v>27</v>
      </c>
      <c r="H9502" s="4" t="s">
        <v>10</v>
      </c>
    </row>
    <row r="9503" spans="1:13">
      <c r="A9503" t="n">
        <v>84871</v>
      </c>
      <c r="B9503" s="34" t="n">
        <v>45</v>
      </c>
      <c r="C9503" s="7" t="n">
        <v>2</v>
      </c>
      <c r="D9503" s="7" t="n">
        <v>3</v>
      </c>
      <c r="E9503" s="7" t="n">
        <v>-222.350006103516</v>
      </c>
      <c r="F9503" s="7" t="n">
        <v>36.4500007629395</v>
      </c>
      <c r="G9503" s="7" t="n">
        <v>-219.399993896484</v>
      </c>
      <c r="H9503" s="7" t="n">
        <v>0</v>
      </c>
    </row>
    <row r="9504" spans="1:13">
      <c r="A9504" t="s">
        <v>4</v>
      </c>
      <c r="B9504" s="4" t="s">
        <v>5</v>
      </c>
      <c r="C9504" s="4" t="s">
        <v>13</v>
      </c>
      <c r="D9504" s="4" t="s">
        <v>13</v>
      </c>
      <c r="E9504" s="4" t="s">
        <v>27</v>
      </c>
      <c r="F9504" s="4" t="s">
        <v>27</v>
      </c>
      <c r="G9504" s="4" t="s">
        <v>27</v>
      </c>
      <c r="H9504" s="4" t="s">
        <v>10</v>
      </c>
      <c r="I9504" s="4" t="s">
        <v>13</v>
      </c>
    </row>
    <row r="9505" spans="1:22">
      <c r="A9505" t="n">
        <v>84888</v>
      </c>
      <c r="B9505" s="34" t="n">
        <v>45</v>
      </c>
      <c r="C9505" s="7" t="n">
        <v>4</v>
      </c>
      <c r="D9505" s="7" t="n">
        <v>3</v>
      </c>
      <c r="E9505" s="7" t="n">
        <v>-1.92999994754791</v>
      </c>
      <c r="F9505" s="7" t="n">
        <v>312.779998779297</v>
      </c>
      <c r="G9505" s="7" t="n">
        <v>0</v>
      </c>
      <c r="H9505" s="7" t="n">
        <v>0</v>
      </c>
      <c r="I9505" s="7" t="n">
        <v>0</v>
      </c>
    </row>
    <row r="9506" spans="1:22">
      <c r="A9506" t="s">
        <v>4</v>
      </c>
      <c r="B9506" s="4" t="s">
        <v>5</v>
      </c>
      <c r="C9506" s="4" t="s">
        <v>13</v>
      </c>
      <c r="D9506" s="4" t="s">
        <v>13</v>
      </c>
      <c r="E9506" s="4" t="s">
        <v>27</v>
      </c>
      <c r="F9506" s="4" t="s">
        <v>10</v>
      </c>
    </row>
    <row r="9507" spans="1:22">
      <c r="A9507" t="n">
        <v>84906</v>
      </c>
      <c r="B9507" s="34" t="n">
        <v>45</v>
      </c>
      <c r="C9507" s="7" t="n">
        <v>5</v>
      </c>
      <c r="D9507" s="7" t="n">
        <v>3</v>
      </c>
      <c r="E9507" s="7" t="n">
        <v>7</v>
      </c>
      <c r="F9507" s="7" t="n">
        <v>0</v>
      </c>
    </row>
    <row r="9508" spans="1:22">
      <c r="A9508" t="s">
        <v>4</v>
      </c>
      <c r="B9508" s="4" t="s">
        <v>5</v>
      </c>
      <c r="C9508" s="4" t="s">
        <v>13</v>
      </c>
      <c r="D9508" s="4" t="s">
        <v>13</v>
      </c>
      <c r="E9508" s="4" t="s">
        <v>27</v>
      </c>
      <c r="F9508" s="4" t="s">
        <v>10</v>
      </c>
    </row>
    <row r="9509" spans="1:22">
      <c r="A9509" t="n">
        <v>84915</v>
      </c>
      <c r="B9509" s="34" t="n">
        <v>45</v>
      </c>
      <c r="C9509" s="7" t="n">
        <v>11</v>
      </c>
      <c r="D9509" s="7" t="n">
        <v>3</v>
      </c>
      <c r="E9509" s="7" t="n">
        <v>43</v>
      </c>
      <c r="F9509" s="7" t="n">
        <v>0</v>
      </c>
    </row>
    <row r="9510" spans="1:22">
      <c r="A9510" t="s">
        <v>4</v>
      </c>
      <c r="B9510" s="4" t="s">
        <v>5</v>
      </c>
      <c r="C9510" s="4" t="s">
        <v>13</v>
      </c>
      <c r="D9510" s="4" t="s">
        <v>10</v>
      </c>
      <c r="E9510" s="4" t="s">
        <v>27</v>
      </c>
    </row>
    <row r="9511" spans="1:22">
      <c r="A9511" t="n">
        <v>84924</v>
      </c>
      <c r="B9511" s="40" t="n">
        <v>58</v>
      </c>
      <c r="C9511" s="7" t="n">
        <v>100</v>
      </c>
      <c r="D9511" s="7" t="n">
        <v>1000</v>
      </c>
      <c r="E9511" s="7" t="n">
        <v>1</v>
      </c>
    </row>
    <row r="9512" spans="1:22">
      <c r="A9512" t="s">
        <v>4</v>
      </c>
      <c r="B9512" s="4" t="s">
        <v>5</v>
      </c>
      <c r="C9512" s="4" t="s">
        <v>13</v>
      </c>
      <c r="D9512" s="4" t="s">
        <v>10</v>
      </c>
    </row>
    <row r="9513" spans="1:22">
      <c r="A9513" t="n">
        <v>84932</v>
      </c>
      <c r="B9513" s="40" t="n">
        <v>58</v>
      </c>
      <c r="C9513" s="7" t="n">
        <v>255</v>
      </c>
      <c r="D9513" s="7" t="n">
        <v>0</v>
      </c>
    </row>
    <row r="9514" spans="1:22">
      <c r="A9514" t="s">
        <v>4</v>
      </c>
      <c r="B9514" s="4" t="s">
        <v>5</v>
      </c>
      <c r="C9514" s="4" t="s">
        <v>13</v>
      </c>
      <c r="D9514" s="4" t="s">
        <v>10</v>
      </c>
      <c r="E9514" s="4" t="s">
        <v>6</v>
      </c>
    </row>
    <row r="9515" spans="1:22">
      <c r="A9515" t="n">
        <v>84936</v>
      </c>
      <c r="B9515" s="42" t="n">
        <v>51</v>
      </c>
      <c r="C9515" s="7" t="n">
        <v>4</v>
      </c>
      <c r="D9515" s="7" t="n">
        <v>7033</v>
      </c>
      <c r="E9515" s="7" t="s">
        <v>106</v>
      </c>
    </row>
    <row r="9516" spans="1:22">
      <c r="A9516" t="s">
        <v>4</v>
      </c>
      <c r="B9516" s="4" t="s">
        <v>5</v>
      </c>
      <c r="C9516" s="4" t="s">
        <v>10</v>
      </c>
    </row>
    <row r="9517" spans="1:22">
      <c r="A9517" t="n">
        <v>84949</v>
      </c>
      <c r="B9517" s="43" t="n">
        <v>16</v>
      </c>
      <c r="C9517" s="7" t="n">
        <v>0</v>
      </c>
    </row>
    <row r="9518" spans="1:22">
      <c r="A9518" t="s">
        <v>4</v>
      </c>
      <c r="B9518" s="4" t="s">
        <v>5</v>
      </c>
      <c r="C9518" s="4" t="s">
        <v>10</v>
      </c>
      <c r="D9518" s="4" t="s">
        <v>104</v>
      </c>
      <c r="E9518" s="4" t="s">
        <v>13</v>
      </c>
      <c r="F9518" s="4" t="s">
        <v>13</v>
      </c>
    </row>
    <row r="9519" spans="1:22">
      <c r="A9519" t="n">
        <v>84952</v>
      </c>
      <c r="B9519" s="44" t="n">
        <v>26</v>
      </c>
      <c r="C9519" s="7" t="n">
        <v>7033</v>
      </c>
      <c r="D9519" s="7" t="s">
        <v>723</v>
      </c>
      <c r="E9519" s="7" t="n">
        <v>2</v>
      </c>
      <c r="F9519" s="7" t="n">
        <v>0</v>
      </c>
    </row>
    <row r="9520" spans="1:22">
      <c r="A9520" t="s">
        <v>4</v>
      </c>
      <c r="B9520" s="4" t="s">
        <v>5</v>
      </c>
    </row>
    <row r="9521" spans="1:9">
      <c r="A9521" t="n">
        <v>84976</v>
      </c>
      <c r="B9521" s="38" t="n">
        <v>28</v>
      </c>
    </row>
    <row r="9522" spans="1:9">
      <c r="A9522" t="s">
        <v>4</v>
      </c>
      <c r="B9522" s="4" t="s">
        <v>5</v>
      </c>
      <c r="C9522" s="4" t="s">
        <v>13</v>
      </c>
      <c r="D9522" s="4" t="s">
        <v>10</v>
      </c>
      <c r="E9522" s="4" t="s">
        <v>27</v>
      </c>
    </row>
    <row r="9523" spans="1:9">
      <c r="A9523" t="n">
        <v>84977</v>
      </c>
      <c r="B9523" s="40" t="n">
        <v>58</v>
      </c>
      <c r="C9523" s="7" t="n">
        <v>0</v>
      </c>
      <c r="D9523" s="7" t="n">
        <v>1000</v>
      </c>
      <c r="E9523" s="7" t="n">
        <v>1</v>
      </c>
    </row>
    <row r="9524" spans="1:9">
      <c r="A9524" t="s">
        <v>4</v>
      </c>
      <c r="B9524" s="4" t="s">
        <v>5</v>
      </c>
      <c r="C9524" s="4" t="s">
        <v>13</v>
      </c>
      <c r="D9524" s="4" t="s">
        <v>10</v>
      </c>
    </row>
    <row r="9525" spans="1:9">
      <c r="A9525" t="n">
        <v>84985</v>
      </c>
      <c r="B9525" s="40" t="n">
        <v>58</v>
      </c>
      <c r="C9525" s="7" t="n">
        <v>255</v>
      </c>
      <c r="D9525" s="7" t="n">
        <v>0</v>
      </c>
    </row>
    <row r="9526" spans="1:9">
      <c r="A9526" t="s">
        <v>4</v>
      </c>
      <c r="B9526" s="4" t="s">
        <v>5</v>
      </c>
      <c r="C9526" s="4" t="s">
        <v>10</v>
      </c>
      <c r="D9526" s="4" t="s">
        <v>27</v>
      </c>
      <c r="E9526" s="4" t="s">
        <v>27</v>
      </c>
      <c r="F9526" s="4" t="s">
        <v>27</v>
      </c>
      <c r="G9526" s="4" t="s">
        <v>27</v>
      </c>
    </row>
    <row r="9527" spans="1:9">
      <c r="A9527" t="n">
        <v>84989</v>
      </c>
      <c r="B9527" s="57" t="n">
        <v>46</v>
      </c>
      <c r="C9527" s="7" t="n">
        <v>61456</v>
      </c>
      <c r="D9527" s="7" t="n">
        <v>-222.5</v>
      </c>
      <c r="E9527" s="7" t="n">
        <v>34.4500007629395</v>
      </c>
      <c r="F9527" s="7" t="n">
        <v>-219.300003051758</v>
      </c>
      <c r="G9527" s="7" t="n">
        <v>135</v>
      </c>
    </row>
    <row r="9528" spans="1:9">
      <c r="A9528" t="s">
        <v>4</v>
      </c>
      <c r="B9528" s="4" t="s">
        <v>5</v>
      </c>
      <c r="C9528" s="4" t="s">
        <v>13</v>
      </c>
      <c r="D9528" s="4" t="s">
        <v>10</v>
      </c>
    </row>
    <row r="9529" spans="1:9">
      <c r="A9529" t="n">
        <v>85008</v>
      </c>
      <c r="B9529" s="12" t="n">
        <v>162</v>
      </c>
      <c r="C9529" s="7" t="n">
        <v>1</v>
      </c>
      <c r="D9529" s="7" t="n">
        <v>0</v>
      </c>
    </row>
    <row r="9530" spans="1:9">
      <c r="A9530" t="s">
        <v>4</v>
      </c>
      <c r="B9530" s="4" t="s">
        <v>5</v>
      </c>
    </row>
    <row r="9531" spans="1:9">
      <c r="A9531" t="n">
        <v>85012</v>
      </c>
      <c r="B9531" s="5" t="n">
        <v>1</v>
      </c>
    </row>
    <row r="9532" spans="1:9" s="3" customFormat="1" customHeight="0">
      <c r="A9532" s="3" t="s">
        <v>2</v>
      </c>
      <c r="B9532" s="3" t="s">
        <v>724</v>
      </c>
    </row>
    <row r="9533" spans="1:9">
      <c r="A9533" t="s">
        <v>4</v>
      </c>
      <c r="B9533" s="4" t="s">
        <v>5</v>
      </c>
      <c r="C9533" s="4" t="s">
        <v>13</v>
      </c>
      <c r="D9533" s="4" t="s">
        <v>13</v>
      </c>
      <c r="E9533" s="4" t="s">
        <v>13</v>
      </c>
      <c r="F9533" s="4" t="s">
        <v>13</v>
      </c>
    </row>
    <row r="9534" spans="1:9">
      <c r="A9534" t="n">
        <v>85016</v>
      </c>
      <c r="B9534" s="9" t="n">
        <v>14</v>
      </c>
      <c r="C9534" s="7" t="n">
        <v>2</v>
      </c>
      <c r="D9534" s="7" t="n">
        <v>0</v>
      </c>
      <c r="E9534" s="7" t="n">
        <v>0</v>
      </c>
      <c r="F9534" s="7" t="n">
        <v>0</v>
      </c>
    </row>
    <row r="9535" spans="1:9">
      <c r="A9535" t="s">
        <v>4</v>
      </c>
      <c r="B9535" s="4" t="s">
        <v>5</v>
      </c>
      <c r="C9535" s="4" t="s">
        <v>13</v>
      </c>
      <c r="D9535" s="26" t="s">
        <v>67</v>
      </c>
      <c r="E9535" s="4" t="s">
        <v>5</v>
      </c>
      <c r="F9535" s="4" t="s">
        <v>13</v>
      </c>
      <c r="G9535" s="4" t="s">
        <v>10</v>
      </c>
      <c r="H9535" s="26" t="s">
        <v>68</v>
      </c>
      <c r="I9535" s="4" t="s">
        <v>13</v>
      </c>
      <c r="J9535" s="4" t="s">
        <v>9</v>
      </c>
      <c r="K9535" s="4" t="s">
        <v>13</v>
      </c>
      <c r="L9535" s="4" t="s">
        <v>13</v>
      </c>
      <c r="M9535" s="26" t="s">
        <v>67</v>
      </c>
      <c r="N9535" s="4" t="s">
        <v>5</v>
      </c>
      <c r="O9535" s="4" t="s">
        <v>13</v>
      </c>
      <c r="P9535" s="4" t="s">
        <v>10</v>
      </c>
      <c r="Q9535" s="26" t="s">
        <v>68</v>
      </c>
      <c r="R9535" s="4" t="s">
        <v>13</v>
      </c>
      <c r="S9535" s="4" t="s">
        <v>9</v>
      </c>
      <c r="T9535" s="4" t="s">
        <v>13</v>
      </c>
      <c r="U9535" s="4" t="s">
        <v>13</v>
      </c>
      <c r="V9535" s="4" t="s">
        <v>13</v>
      </c>
      <c r="W9535" s="4" t="s">
        <v>26</v>
      </c>
    </row>
    <row r="9536" spans="1:9">
      <c r="A9536" t="n">
        <v>85021</v>
      </c>
      <c r="B9536" s="13" t="n">
        <v>5</v>
      </c>
      <c r="C9536" s="7" t="n">
        <v>28</v>
      </c>
      <c r="D9536" s="26" t="s">
        <v>3</v>
      </c>
      <c r="E9536" s="12" t="n">
        <v>162</v>
      </c>
      <c r="F9536" s="7" t="n">
        <v>3</v>
      </c>
      <c r="G9536" s="7" t="n">
        <v>28704</v>
      </c>
      <c r="H9536" s="26" t="s">
        <v>3</v>
      </c>
      <c r="I9536" s="7" t="n">
        <v>0</v>
      </c>
      <c r="J9536" s="7" t="n">
        <v>1</v>
      </c>
      <c r="K9536" s="7" t="n">
        <v>2</v>
      </c>
      <c r="L9536" s="7" t="n">
        <v>28</v>
      </c>
      <c r="M9536" s="26" t="s">
        <v>3</v>
      </c>
      <c r="N9536" s="12" t="n">
        <v>162</v>
      </c>
      <c r="O9536" s="7" t="n">
        <v>3</v>
      </c>
      <c r="P9536" s="7" t="n">
        <v>28704</v>
      </c>
      <c r="Q9536" s="26" t="s">
        <v>3</v>
      </c>
      <c r="R9536" s="7" t="n">
        <v>0</v>
      </c>
      <c r="S9536" s="7" t="n">
        <v>2</v>
      </c>
      <c r="T9536" s="7" t="n">
        <v>2</v>
      </c>
      <c r="U9536" s="7" t="n">
        <v>11</v>
      </c>
      <c r="V9536" s="7" t="n">
        <v>1</v>
      </c>
      <c r="W9536" s="14" t="n">
        <f t="normal" ca="1">A9540</f>
        <v>0</v>
      </c>
    </row>
    <row r="9537" spans="1:23">
      <c r="A9537" t="s">
        <v>4</v>
      </c>
      <c r="B9537" s="4" t="s">
        <v>5</v>
      </c>
      <c r="C9537" s="4" t="s">
        <v>13</v>
      </c>
      <c r="D9537" s="4" t="s">
        <v>10</v>
      </c>
      <c r="E9537" s="4" t="s">
        <v>27</v>
      </c>
    </row>
    <row r="9538" spans="1:23">
      <c r="A9538" t="n">
        <v>85050</v>
      </c>
      <c r="B9538" s="40" t="n">
        <v>58</v>
      </c>
      <c r="C9538" s="7" t="n">
        <v>0</v>
      </c>
      <c r="D9538" s="7" t="n">
        <v>0</v>
      </c>
      <c r="E9538" s="7" t="n">
        <v>1</v>
      </c>
    </row>
    <row r="9539" spans="1:23">
      <c r="A9539" t="s">
        <v>4</v>
      </c>
      <c r="B9539" s="4" t="s">
        <v>5</v>
      </c>
      <c r="C9539" s="4" t="s">
        <v>13</v>
      </c>
      <c r="D9539" s="26" t="s">
        <v>67</v>
      </c>
      <c r="E9539" s="4" t="s">
        <v>5</v>
      </c>
      <c r="F9539" s="4" t="s">
        <v>13</v>
      </c>
      <c r="G9539" s="4" t="s">
        <v>10</v>
      </c>
      <c r="H9539" s="26" t="s">
        <v>68</v>
      </c>
      <c r="I9539" s="4" t="s">
        <v>13</v>
      </c>
      <c r="J9539" s="4" t="s">
        <v>9</v>
      </c>
      <c r="K9539" s="4" t="s">
        <v>13</v>
      </c>
      <c r="L9539" s="4" t="s">
        <v>13</v>
      </c>
      <c r="M9539" s="26" t="s">
        <v>67</v>
      </c>
      <c r="N9539" s="4" t="s">
        <v>5</v>
      </c>
      <c r="O9539" s="4" t="s">
        <v>13</v>
      </c>
      <c r="P9539" s="4" t="s">
        <v>10</v>
      </c>
      <c r="Q9539" s="26" t="s">
        <v>68</v>
      </c>
      <c r="R9539" s="4" t="s">
        <v>13</v>
      </c>
      <c r="S9539" s="4" t="s">
        <v>9</v>
      </c>
      <c r="T9539" s="4" t="s">
        <v>13</v>
      </c>
      <c r="U9539" s="4" t="s">
        <v>13</v>
      </c>
      <c r="V9539" s="4" t="s">
        <v>13</v>
      </c>
      <c r="W9539" s="4" t="s">
        <v>26</v>
      </c>
    </row>
    <row r="9540" spans="1:23">
      <c r="A9540" t="n">
        <v>85058</v>
      </c>
      <c r="B9540" s="13" t="n">
        <v>5</v>
      </c>
      <c r="C9540" s="7" t="n">
        <v>28</v>
      </c>
      <c r="D9540" s="26" t="s">
        <v>3</v>
      </c>
      <c r="E9540" s="12" t="n">
        <v>162</v>
      </c>
      <c r="F9540" s="7" t="n">
        <v>3</v>
      </c>
      <c r="G9540" s="7" t="n">
        <v>28704</v>
      </c>
      <c r="H9540" s="26" t="s">
        <v>3</v>
      </c>
      <c r="I9540" s="7" t="n">
        <v>0</v>
      </c>
      <c r="J9540" s="7" t="n">
        <v>1</v>
      </c>
      <c r="K9540" s="7" t="n">
        <v>3</v>
      </c>
      <c r="L9540" s="7" t="n">
        <v>28</v>
      </c>
      <c r="M9540" s="26" t="s">
        <v>3</v>
      </c>
      <c r="N9540" s="12" t="n">
        <v>162</v>
      </c>
      <c r="O9540" s="7" t="n">
        <v>3</v>
      </c>
      <c r="P9540" s="7" t="n">
        <v>28704</v>
      </c>
      <c r="Q9540" s="26" t="s">
        <v>3</v>
      </c>
      <c r="R9540" s="7" t="n">
        <v>0</v>
      </c>
      <c r="S9540" s="7" t="n">
        <v>2</v>
      </c>
      <c r="T9540" s="7" t="n">
        <v>3</v>
      </c>
      <c r="U9540" s="7" t="n">
        <v>9</v>
      </c>
      <c r="V9540" s="7" t="n">
        <v>1</v>
      </c>
      <c r="W9540" s="14" t="n">
        <f t="normal" ca="1">A9550</f>
        <v>0</v>
      </c>
    </row>
    <row r="9541" spans="1:23">
      <c r="A9541" t="s">
        <v>4</v>
      </c>
      <c r="B9541" s="4" t="s">
        <v>5</v>
      </c>
      <c r="C9541" s="4" t="s">
        <v>13</v>
      </c>
      <c r="D9541" s="26" t="s">
        <v>67</v>
      </c>
      <c r="E9541" s="4" t="s">
        <v>5</v>
      </c>
      <c r="F9541" s="4" t="s">
        <v>10</v>
      </c>
      <c r="G9541" s="4" t="s">
        <v>13</v>
      </c>
      <c r="H9541" s="4" t="s">
        <v>13</v>
      </c>
      <c r="I9541" s="4" t="s">
        <v>6</v>
      </c>
      <c r="J9541" s="26" t="s">
        <v>68</v>
      </c>
      <c r="K9541" s="4" t="s">
        <v>13</v>
      </c>
      <c r="L9541" s="4" t="s">
        <v>13</v>
      </c>
      <c r="M9541" s="26" t="s">
        <v>67</v>
      </c>
      <c r="N9541" s="4" t="s">
        <v>5</v>
      </c>
      <c r="O9541" s="4" t="s">
        <v>13</v>
      </c>
      <c r="P9541" s="26" t="s">
        <v>68</v>
      </c>
      <c r="Q9541" s="4" t="s">
        <v>13</v>
      </c>
      <c r="R9541" s="4" t="s">
        <v>9</v>
      </c>
      <c r="S9541" s="4" t="s">
        <v>13</v>
      </c>
      <c r="T9541" s="4" t="s">
        <v>13</v>
      </c>
      <c r="U9541" s="4" t="s">
        <v>13</v>
      </c>
      <c r="V9541" s="26" t="s">
        <v>67</v>
      </c>
      <c r="W9541" s="4" t="s">
        <v>5</v>
      </c>
      <c r="X9541" s="4" t="s">
        <v>13</v>
      </c>
      <c r="Y9541" s="26" t="s">
        <v>68</v>
      </c>
      <c r="Z9541" s="4" t="s">
        <v>13</v>
      </c>
      <c r="AA9541" s="4" t="s">
        <v>9</v>
      </c>
      <c r="AB9541" s="4" t="s">
        <v>13</v>
      </c>
      <c r="AC9541" s="4" t="s">
        <v>13</v>
      </c>
      <c r="AD9541" s="4" t="s">
        <v>13</v>
      </c>
      <c r="AE9541" s="4" t="s">
        <v>26</v>
      </c>
    </row>
    <row r="9542" spans="1:23">
      <c r="A9542" t="n">
        <v>85087</v>
      </c>
      <c r="B9542" s="13" t="n">
        <v>5</v>
      </c>
      <c r="C9542" s="7" t="n">
        <v>28</v>
      </c>
      <c r="D9542" s="26" t="s">
        <v>3</v>
      </c>
      <c r="E9542" s="67" t="n">
        <v>47</v>
      </c>
      <c r="F9542" s="7" t="n">
        <v>61456</v>
      </c>
      <c r="G9542" s="7" t="n">
        <v>2</v>
      </c>
      <c r="H9542" s="7" t="n">
        <v>0</v>
      </c>
      <c r="I9542" s="7" t="s">
        <v>313</v>
      </c>
      <c r="J9542" s="26" t="s">
        <v>3</v>
      </c>
      <c r="K9542" s="7" t="n">
        <v>8</v>
      </c>
      <c r="L9542" s="7" t="n">
        <v>28</v>
      </c>
      <c r="M9542" s="26" t="s">
        <v>3</v>
      </c>
      <c r="N9542" s="8" t="n">
        <v>74</v>
      </c>
      <c r="O9542" s="7" t="n">
        <v>65</v>
      </c>
      <c r="P9542" s="26" t="s">
        <v>3</v>
      </c>
      <c r="Q9542" s="7" t="n">
        <v>0</v>
      </c>
      <c r="R9542" s="7" t="n">
        <v>1</v>
      </c>
      <c r="S9542" s="7" t="n">
        <v>3</v>
      </c>
      <c r="T9542" s="7" t="n">
        <v>9</v>
      </c>
      <c r="U9542" s="7" t="n">
        <v>28</v>
      </c>
      <c r="V9542" s="26" t="s">
        <v>3</v>
      </c>
      <c r="W9542" s="8" t="n">
        <v>74</v>
      </c>
      <c r="X9542" s="7" t="n">
        <v>65</v>
      </c>
      <c r="Y9542" s="26" t="s">
        <v>3</v>
      </c>
      <c r="Z9542" s="7" t="n">
        <v>0</v>
      </c>
      <c r="AA9542" s="7" t="n">
        <v>2</v>
      </c>
      <c r="AB9542" s="7" t="n">
        <v>3</v>
      </c>
      <c r="AC9542" s="7" t="n">
        <v>9</v>
      </c>
      <c r="AD9542" s="7" t="n">
        <v>1</v>
      </c>
      <c r="AE9542" s="14" t="n">
        <f t="normal" ca="1">A9546</f>
        <v>0</v>
      </c>
    </row>
    <row r="9543" spans="1:23">
      <c r="A9543" t="s">
        <v>4</v>
      </c>
      <c r="B9543" s="4" t="s">
        <v>5</v>
      </c>
      <c r="C9543" s="4" t="s">
        <v>10</v>
      </c>
      <c r="D9543" s="4" t="s">
        <v>13</v>
      </c>
      <c r="E9543" s="4" t="s">
        <v>13</v>
      </c>
      <c r="F9543" s="4" t="s">
        <v>6</v>
      </c>
    </row>
    <row r="9544" spans="1:23">
      <c r="A9544" t="n">
        <v>85135</v>
      </c>
      <c r="B9544" s="67" t="n">
        <v>47</v>
      </c>
      <c r="C9544" s="7" t="n">
        <v>61456</v>
      </c>
      <c r="D9544" s="7" t="n">
        <v>0</v>
      </c>
      <c r="E9544" s="7" t="n">
        <v>0</v>
      </c>
      <c r="F9544" s="7" t="s">
        <v>314</v>
      </c>
    </row>
    <row r="9545" spans="1:23">
      <c r="A9545" t="s">
        <v>4</v>
      </c>
      <c r="B9545" s="4" t="s">
        <v>5</v>
      </c>
      <c r="C9545" s="4" t="s">
        <v>13</v>
      </c>
      <c r="D9545" s="4" t="s">
        <v>10</v>
      </c>
      <c r="E9545" s="4" t="s">
        <v>27</v>
      </c>
    </row>
    <row r="9546" spans="1:23">
      <c r="A9546" t="n">
        <v>85148</v>
      </c>
      <c r="B9546" s="40" t="n">
        <v>58</v>
      </c>
      <c r="C9546" s="7" t="n">
        <v>0</v>
      </c>
      <c r="D9546" s="7" t="n">
        <v>300</v>
      </c>
      <c r="E9546" s="7" t="n">
        <v>1</v>
      </c>
    </row>
    <row r="9547" spans="1:23">
      <c r="A9547" t="s">
        <v>4</v>
      </c>
      <c r="B9547" s="4" t="s">
        <v>5</v>
      </c>
      <c r="C9547" s="4" t="s">
        <v>13</v>
      </c>
      <c r="D9547" s="4" t="s">
        <v>10</v>
      </c>
    </row>
    <row r="9548" spans="1:23">
      <c r="A9548" t="n">
        <v>85156</v>
      </c>
      <c r="B9548" s="40" t="n">
        <v>58</v>
      </c>
      <c r="C9548" s="7" t="n">
        <v>255</v>
      </c>
      <c r="D9548" s="7" t="n">
        <v>0</v>
      </c>
    </row>
    <row r="9549" spans="1:23">
      <c r="A9549" t="s">
        <v>4</v>
      </c>
      <c r="B9549" s="4" t="s">
        <v>5</v>
      </c>
      <c r="C9549" s="4" t="s">
        <v>13</v>
      </c>
      <c r="D9549" s="4" t="s">
        <v>13</v>
      </c>
      <c r="E9549" s="4" t="s">
        <v>13</v>
      </c>
      <c r="F9549" s="4" t="s">
        <v>13</v>
      </c>
    </row>
    <row r="9550" spans="1:23">
      <c r="A9550" t="n">
        <v>85160</v>
      </c>
      <c r="B9550" s="9" t="n">
        <v>14</v>
      </c>
      <c r="C9550" s="7" t="n">
        <v>0</v>
      </c>
      <c r="D9550" s="7" t="n">
        <v>0</v>
      </c>
      <c r="E9550" s="7" t="n">
        <v>0</v>
      </c>
      <c r="F9550" s="7" t="n">
        <v>64</v>
      </c>
    </row>
    <row r="9551" spans="1:23">
      <c r="A9551" t="s">
        <v>4</v>
      </c>
      <c r="B9551" s="4" t="s">
        <v>5</v>
      </c>
      <c r="C9551" s="4" t="s">
        <v>13</v>
      </c>
      <c r="D9551" s="4" t="s">
        <v>10</v>
      </c>
    </row>
    <row r="9552" spans="1:23">
      <c r="A9552" t="n">
        <v>85165</v>
      </c>
      <c r="B9552" s="35" t="n">
        <v>22</v>
      </c>
      <c r="C9552" s="7" t="n">
        <v>0</v>
      </c>
      <c r="D9552" s="7" t="n">
        <v>28704</v>
      </c>
    </row>
    <row r="9553" spans="1:31">
      <c r="A9553" t="s">
        <v>4</v>
      </c>
      <c r="B9553" s="4" t="s">
        <v>5</v>
      </c>
      <c r="C9553" s="4" t="s">
        <v>13</v>
      </c>
      <c r="D9553" s="4" t="s">
        <v>10</v>
      </c>
    </row>
    <row r="9554" spans="1:31">
      <c r="A9554" t="n">
        <v>85169</v>
      </c>
      <c r="B9554" s="40" t="n">
        <v>58</v>
      </c>
      <c r="C9554" s="7" t="n">
        <v>5</v>
      </c>
      <c r="D9554" s="7" t="n">
        <v>300</v>
      </c>
    </row>
    <row r="9555" spans="1:31">
      <c r="A9555" t="s">
        <v>4</v>
      </c>
      <c r="B9555" s="4" t="s">
        <v>5</v>
      </c>
      <c r="C9555" s="4" t="s">
        <v>27</v>
      </c>
      <c r="D9555" s="4" t="s">
        <v>10</v>
      </c>
    </row>
    <row r="9556" spans="1:31">
      <c r="A9556" t="n">
        <v>85173</v>
      </c>
      <c r="B9556" s="41" t="n">
        <v>103</v>
      </c>
      <c r="C9556" s="7" t="n">
        <v>0</v>
      </c>
      <c r="D9556" s="7" t="n">
        <v>300</v>
      </c>
    </row>
    <row r="9557" spans="1:31">
      <c r="A9557" t="s">
        <v>4</v>
      </c>
      <c r="B9557" s="4" t="s">
        <v>5</v>
      </c>
      <c r="C9557" s="4" t="s">
        <v>13</v>
      </c>
    </row>
    <row r="9558" spans="1:31">
      <c r="A9558" t="n">
        <v>85180</v>
      </c>
      <c r="B9558" s="32" t="n">
        <v>64</v>
      </c>
      <c r="C9558" s="7" t="n">
        <v>7</v>
      </c>
    </row>
    <row r="9559" spans="1:31">
      <c r="A9559" t="s">
        <v>4</v>
      </c>
      <c r="B9559" s="4" t="s">
        <v>5</v>
      </c>
      <c r="C9559" s="4" t="s">
        <v>13</v>
      </c>
      <c r="D9559" s="4" t="s">
        <v>10</v>
      </c>
    </row>
    <row r="9560" spans="1:31">
      <c r="A9560" t="n">
        <v>85182</v>
      </c>
      <c r="B9560" s="69" t="n">
        <v>72</v>
      </c>
      <c r="C9560" s="7" t="n">
        <v>5</v>
      </c>
      <c r="D9560" s="7" t="n">
        <v>0</v>
      </c>
    </row>
    <row r="9561" spans="1:31">
      <c r="A9561" t="s">
        <v>4</v>
      </c>
      <c r="B9561" s="4" t="s">
        <v>5</v>
      </c>
      <c r="C9561" s="4" t="s">
        <v>13</v>
      </c>
      <c r="D9561" s="26" t="s">
        <v>67</v>
      </c>
      <c r="E9561" s="4" t="s">
        <v>5</v>
      </c>
      <c r="F9561" s="4" t="s">
        <v>13</v>
      </c>
      <c r="G9561" s="4" t="s">
        <v>10</v>
      </c>
      <c r="H9561" s="26" t="s">
        <v>68</v>
      </c>
      <c r="I9561" s="4" t="s">
        <v>13</v>
      </c>
      <c r="J9561" s="4" t="s">
        <v>9</v>
      </c>
      <c r="K9561" s="4" t="s">
        <v>13</v>
      </c>
      <c r="L9561" s="4" t="s">
        <v>13</v>
      </c>
      <c r="M9561" s="4" t="s">
        <v>26</v>
      </c>
    </row>
    <row r="9562" spans="1:31">
      <c r="A9562" t="n">
        <v>85186</v>
      </c>
      <c r="B9562" s="13" t="n">
        <v>5</v>
      </c>
      <c r="C9562" s="7" t="n">
        <v>28</v>
      </c>
      <c r="D9562" s="26" t="s">
        <v>3</v>
      </c>
      <c r="E9562" s="12" t="n">
        <v>162</v>
      </c>
      <c r="F9562" s="7" t="n">
        <v>4</v>
      </c>
      <c r="G9562" s="7" t="n">
        <v>28704</v>
      </c>
      <c r="H9562" s="26" t="s">
        <v>3</v>
      </c>
      <c r="I9562" s="7" t="n">
        <v>0</v>
      </c>
      <c r="J9562" s="7" t="n">
        <v>1</v>
      </c>
      <c r="K9562" s="7" t="n">
        <v>2</v>
      </c>
      <c r="L9562" s="7" t="n">
        <v>1</v>
      </c>
      <c r="M9562" s="14" t="n">
        <f t="normal" ca="1">A9568</f>
        <v>0</v>
      </c>
    </row>
    <row r="9563" spans="1:31">
      <c r="A9563" t="s">
        <v>4</v>
      </c>
      <c r="B9563" s="4" t="s">
        <v>5</v>
      </c>
      <c r="C9563" s="4" t="s">
        <v>13</v>
      </c>
      <c r="D9563" s="4" t="s">
        <v>6</v>
      </c>
    </row>
    <row r="9564" spans="1:31">
      <c r="A9564" t="n">
        <v>85203</v>
      </c>
      <c r="B9564" s="11" t="n">
        <v>2</v>
      </c>
      <c r="C9564" s="7" t="n">
        <v>10</v>
      </c>
      <c r="D9564" s="7" t="s">
        <v>315</v>
      </c>
    </row>
    <row r="9565" spans="1:31">
      <c r="A9565" t="s">
        <v>4</v>
      </c>
      <c r="B9565" s="4" t="s">
        <v>5</v>
      </c>
      <c r="C9565" s="4" t="s">
        <v>10</v>
      </c>
    </row>
    <row r="9566" spans="1:31">
      <c r="A9566" t="n">
        <v>85220</v>
      </c>
      <c r="B9566" s="43" t="n">
        <v>16</v>
      </c>
      <c r="C9566" s="7" t="n">
        <v>0</v>
      </c>
    </row>
    <row r="9567" spans="1:31">
      <c r="A9567" t="s">
        <v>4</v>
      </c>
      <c r="B9567" s="4" t="s">
        <v>5</v>
      </c>
      <c r="C9567" s="4" t="s">
        <v>13</v>
      </c>
      <c r="D9567" s="4" t="s">
        <v>13</v>
      </c>
      <c r="E9567" s="4" t="s">
        <v>13</v>
      </c>
      <c r="F9567" s="4" t="s">
        <v>9</v>
      </c>
      <c r="G9567" s="4" t="s">
        <v>13</v>
      </c>
      <c r="H9567" s="4" t="s">
        <v>13</v>
      </c>
      <c r="I9567" s="4" t="s">
        <v>26</v>
      </c>
    </row>
    <row r="9568" spans="1:31">
      <c r="A9568" t="n">
        <v>85223</v>
      </c>
      <c r="B9568" s="13" t="n">
        <v>5</v>
      </c>
      <c r="C9568" s="7" t="n">
        <v>32</v>
      </c>
      <c r="D9568" s="7" t="n">
        <v>7</v>
      </c>
      <c r="E9568" s="7" t="n">
        <v>0</v>
      </c>
      <c r="F9568" s="7" t="n">
        <v>1</v>
      </c>
      <c r="G9568" s="7" t="n">
        <v>3</v>
      </c>
      <c r="H9568" s="7" t="n">
        <v>1</v>
      </c>
      <c r="I9568" s="14" t="n">
        <f t="normal" ca="1">A9572</f>
        <v>0</v>
      </c>
    </row>
    <row r="9569" spans="1:13">
      <c r="A9569" t="s">
        <v>4</v>
      </c>
      <c r="B9569" s="4" t="s">
        <v>5</v>
      </c>
      <c r="C9569" s="4" t="s">
        <v>13</v>
      </c>
      <c r="D9569" s="4" t="s">
        <v>6</v>
      </c>
    </row>
    <row r="9570" spans="1:13">
      <c r="A9570" t="n">
        <v>85237</v>
      </c>
      <c r="B9570" s="11" t="n">
        <v>2</v>
      </c>
      <c r="C9570" s="7" t="n">
        <v>10</v>
      </c>
      <c r="D9570" s="7" t="s">
        <v>725</v>
      </c>
    </row>
    <row r="9571" spans="1:13">
      <c r="A9571" t="s">
        <v>4</v>
      </c>
      <c r="B9571" s="4" t="s">
        <v>5</v>
      </c>
      <c r="C9571" s="4" t="s">
        <v>10</v>
      </c>
      <c r="D9571" s="4" t="s">
        <v>13</v>
      </c>
      <c r="E9571" s="4" t="s">
        <v>13</v>
      </c>
      <c r="F9571" s="4" t="s">
        <v>6</v>
      </c>
    </row>
    <row r="9572" spans="1:13">
      <c r="A9572" t="n">
        <v>85258</v>
      </c>
      <c r="B9572" s="18" t="n">
        <v>20</v>
      </c>
      <c r="C9572" s="7" t="n">
        <v>61456</v>
      </c>
      <c r="D9572" s="7" t="n">
        <v>3</v>
      </c>
      <c r="E9572" s="7" t="n">
        <v>10</v>
      </c>
      <c r="F9572" s="7" t="s">
        <v>322</v>
      </c>
    </row>
    <row r="9573" spans="1:13">
      <c r="A9573" t="s">
        <v>4</v>
      </c>
      <c r="B9573" s="4" t="s">
        <v>5</v>
      </c>
      <c r="C9573" s="4" t="s">
        <v>10</v>
      </c>
    </row>
    <row r="9574" spans="1:13">
      <c r="A9574" t="n">
        <v>85276</v>
      </c>
      <c r="B9574" s="43" t="n">
        <v>16</v>
      </c>
      <c r="C9574" s="7" t="n">
        <v>0</v>
      </c>
    </row>
    <row r="9575" spans="1:13">
      <c r="A9575" t="s">
        <v>4</v>
      </c>
      <c r="B9575" s="4" t="s">
        <v>5</v>
      </c>
      <c r="C9575" s="4" t="s">
        <v>13</v>
      </c>
    </row>
    <row r="9576" spans="1:13">
      <c r="A9576" t="n">
        <v>85279</v>
      </c>
      <c r="B9576" s="70" t="n">
        <v>116</v>
      </c>
      <c r="C9576" s="7" t="n">
        <v>0</v>
      </c>
    </row>
    <row r="9577" spans="1:13">
      <c r="A9577" t="s">
        <v>4</v>
      </c>
      <c r="B9577" s="4" t="s">
        <v>5</v>
      </c>
      <c r="C9577" s="4" t="s">
        <v>13</v>
      </c>
      <c r="D9577" s="4" t="s">
        <v>10</v>
      </c>
    </row>
    <row r="9578" spans="1:13">
      <c r="A9578" t="n">
        <v>85281</v>
      </c>
      <c r="B9578" s="70" t="n">
        <v>116</v>
      </c>
      <c r="C9578" s="7" t="n">
        <v>2</v>
      </c>
      <c r="D9578" s="7" t="n">
        <v>1</v>
      </c>
    </row>
    <row r="9579" spans="1:13">
      <c r="A9579" t="s">
        <v>4</v>
      </c>
      <c r="B9579" s="4" t="s">
        <v>5</v>
      </c>
      <c r="C9579" s="4" t="s">
        <v>13</v>
      </c>
      <c r="D9579" s="4" t="s">
        <v>9</v>
      </c>
    </row>
    <row r="9580" spans="1:13">
      <c r="A9580" t="n">
        <v>85285</v>
      </c>
      <c r="B9580" s="70" t="n">
        <v>116</v>
      </c>
      <c r="C9580" s="7" t="n">
        <v>5</v>
      </c>
      <c r="D9580" s="7" t="n">
        <v>1106247680</v>
      </c>
    </row>
    <row r="9581" spans="1:13">
      <c r="A9581" t="s">
        <v>4</v>
      </c>
      <c r="B9581" s="4" t="s">
        <v>5</v>
      </c>
      <c r="C9581" s="4" t="s">
        <v>13</v>
      </c>
      <c r="D9581" s="4" t="s">
        <v>10</v>
      </c>
    </row>
    <row r="9582" spans="1:13">
      <c r="A9582" t="n">
        <v>85291</v>
      </c>
      <c r="B9582" s="70" t="n">
        <v>116</v>
      </c>
      <c r="C9582" s="7" t="n">
        <v>6</v>
      </c>
      <c r="D9582" s="7" t="n">
        <v>1</v>
      </c>
    </row>
    <row r="9583" spans="1:13">
      <c r="A9583" t="s">
        <v>4</v>
      </c>
      <c r="B9583" s="4" t="s">
        <v>5</v>
      </c>
      <c r="C9583" s="4" t="s">
        <v>13</v>
      </c>
    </row>
    <row r="9584" spans="1:13">
      <c r="A9584" t="n">
        <v>85295</v>
      </c>
      <c r="B9584" s="8" t="n">
        <v>74</v>
      </c>
      <c r="C9584" s="7" t="n">
        <v>18</v>
      </c>
    </row>
    <row r="9585" spans="1:6">
      <c r="A9585" t="s">
        <v>4</v>
      </c>
      <c r="B9585" s="4" t="s">
        <v>5</v>
      </c>
      <c r="C9585" s="4" t="s">
        <v>10</v>
      </c>
      <c r="D9585" s="4" t="s">
        <v>27</v>
      </c>
      <c r="E9585" s="4" t="s">
        <v>27</v>
      </c>
      <c r="F9585" s="4" t="s">
        <v>27</v>
      </c>
      <c r="G9585" s="4" t="s">
        <v>27</v>
      </c>
    </row>
    <row r="9586" spans="1:6">
      <c r="A9586" t="n">
        <v>85297</v>
      </c>
      <c r="B9586" s="57" t="n">
        <v>46</v>
      </c>
      <c r="C9586" s="7" t="n">
        <v>61456</v>
      </c>
      <c r="D9586" s="7" t="n">
        <v>-173.300003051758</v>
      </c>
      <c r="E9586" s="7" t="n">
        <v>4.80999994277954</v>
      </c>
      <c r="F9586" s="7" t="n">
        <v>243.279998779297</v>
      </c>
      <c r="G9586" s="7" t="n">
        <v>87.6999969482422</v>
      </c>
    </row>
    <row r="9587" spans="1:6">
      <c r="A9587" t="s">
        <v>4</v>
      </c>
      <c r="B9587" s="4" t="s">
        <v>5</v>
      </c>
      <c r="C9587" s="4" t="s">
        <v>10</v>
      </c>
      <c r="D9587" s="4" t="s">
        <v>27</v>
      </c>
      <c r="E9587" s="4" t="s">
        <v>27</v>
      </c>
      <c r="F9587" s="4" t="s">
        <v>27</v>
      </c>
      <c r="G9587" s="4" t="s">
        <v>27</v>
      </c>
    </row>
    <row r="9588" spans="1:6">
      <c r="A9588" t="n">
        <v>85316</v>
      </c>
      <c r="B9588" s="57" t="n">
        <v>46</v>
      </c>
      <c r="C9588" s="7" t="n">
        <v>61457</v>
      </c>
      <c r="D9588" s="7" t="n">
        <v>-173.300003051758</v>
      </c>
      <c r="E9588" s="7" t="n">
        <v>4.80999994277954</v>
      </c>
      <c r="F9588" s="7" t="n">
        <v>243.279998779297</v>
      </c>
      <c r="G9588" s="7" t="n">
        <v>87.6999969482422</v>
      </c>
    </row>
    <row r="9589" spans="1:6">
      <c r="A9589" t="s">
        <v>4</v>
      </c>
      <c r="B9589" s="4" t="s">
        <v>5</v>
      </c>
      <c r="C9589" s="4" t="s">
        <v>10</v>
      </c>
      <c r="D9589" s="4" t="s">
        <v>27</v>
      </c>
      <c r="E9589" s="4" t="s">
        <v>27</v>
      </c>
      <c r="F9589" s="4" t="s">
        <v>27</v>
      </c>
      <c r="G9589" s="4" t="s">
        <v>10</v>
      </c>
      <c r="H9589" s="4" t="s">
        <v>10</v>
      </c>
    </row>
    <row r="9590" spans="1:6">
      <c r="A9590" t="n">
        <v>85335</v>
      </c>
      <c r="B9590" s="68" t="n">
        <v>60</v>
      </c>
      <c r="C9590" s="7" t="n">
        <v>61456</v>
      </c>
      <c r="D9590" s="7" t="n">
        <v>0</v>
      </c>
      <c r="E9590" s="7" t="n">
        <v>-25</v>
      </c>
      <c r="F9590" s="7" t="n">
        <v>0</v>
      </c>
      <c r="G9590" s="7" t="n">
        <v>0</v>
      </c>
      <c r="H9590" s="7" t="n">
        <v>0</v>
      </c>
    </row>
    <row r="9591" spans="1:6">
      <c r="A9591" t="s">
        <v>4</v>
      </c>
      <c r="B9591" s="4" t="s">
        <v>5</v>
      </c>
      <c r="C9591" s="4" t="s">
        <v>13</v>
      </c>
      <c r="D9591" s="4" t="s">
        <v>13</v>
      </c>
      <c r="E9591" s="4" t="s">
        <v>27</v>
      </c>
      <c r="F9591" s="4" t="s">
        <v>27</v>
      </c>
      <c r="G9591" s="4" t="s">
        <v>27</v>
      </c>
      <c r="H9591" s="4" t="s">
        <v>10</v>
      </c>
    </row>
    <row r="9592" spans="1:6">
      <c r="A9592" t="n">
        <v>85354</v>
      </c>
      <c r="B9592" s="34" t="n">
        <v>45</v>
      </c>
      <c r="C9592" s="7" t="n">
        <v>2</v>
      </c>
      <c r="D9592" s="7" t="n">
        <v>3</v>
      </c>
      <c r="E9592" s="7" t="n">
        <v>-172.539993286133</v>
      </c>
      <c r="F9592" s="7" t="n">
        <v>5.76000022888184</v>
      </c>
      <c r="G9592" s="7" t="n">
        <v>243.600006103516</v>
      </c>
      <c r="H9592" s="7" t="n">
        <v>0</v>
      </c>
    </row>
    <row r="9593" spans="1:6">
      <c r="A9593" t="s">
        <v>4</v>
      </c>
      <c r="B9593" s="4" t="s">
        <v>5</v>
      </c>
      <c r="C9593" s="4" t="s">
        <v>13</v>
      </c>
      <c r="D9593" s="4" t="s">
        <v>13</v>
      </c>
      <c r="E9593" s="4" t="s">
        <v>27</v>
      </c>
      <c r="F9593" s="4" t="s">
        <v>27</v>
      </c>
      <c r="G9593" s="4" t="s">
        <v>27</v>
      </c>
      <c r="H9593" s="4" t="s">
        <v>10</v>
      </c>
      <c r="I9593" s="4" t="s">
        <v>13</v>
      </c>
    </row>
    <row r="9594" spans="1:6">
      <c r="A9594" t="n">
        <v>85371</v>
      </c>
      <c r="B9594" s="34" t="n">
        <v>45</v>
      </c>
      <c r="C9594" s="7" t="n">
        <v>4</v>
      </c>
      <c r="D9594" s="7" t="n">
        <v>3</v>
      </c>
      <c r="E9594" s="7" t="n">
        <v>19.7099990844727</v>
      </c>
      <c r="F9594" s="7" t="n">
        <v>305.160003662109</v>
      </c>
      <c r="G9594" s="7" t="n">
        <v>0</v>
      </c>
      <c r="H9594" s="7" t="n">
        <v>0</v>
      </c>
      <c r="I9594" s="7" t="n">
        <v>0</v>
      </c>
    </row>
    <row r="9595" spans="1:6">
      <c r="A9595" t="s">
        <v>4</v>
      </c>
      <c r="B9595" s="4" t="s">
        <v>5</v>
      </c>
      <c r="C9595" s="4" t="s">
        <v>13</v>
      </c>
      <c r="D9595" s="4" t="s">
        <v>13</v>
      </c>
      <c r="E9595" s="4" t="s">
        <v>27</v>
      </c>
      <c r="F9595" s="4" t="s">
        <v>10</v>
      </c>
    </row>
    <row r="9596" spans="1:6">
      <c r="A9596" t="n">
        <v>85389</v>
      </c>
      <c r="B9596" s="34" t="n">
        <v>45</v>
      </c>
      <c r="C9596" s="7" t="n">
        <v>11</v>
      </c>
      <c r="D9596" s="7" t="n">
        <v>3</v>
      </c>
      <c r="E9596" s="7" t="n">
        <v>43</v>
      </c>
      <c r="F9596" s="7" t="n">
        <v>0</v>
      </c>
    </row>
    <row r="9597" spans="1:6">
      <c r="A9597" t="s">
        <v>4</v>
      </c>
      <c r="B9597" s="4" t="s">
        <v>5</v>
      </c>
      <c r="C9597" s="4" t="s">
        <v>13</v>
      </c>
      <c r="D9597" s="4" t="s">
        <v>10</v>
      </c>
      <c r="E9597" s="4" t="s">
        <v>13</v>
      </c>
      <c r="F9597" s="4" t="s">
        <v>13</v>
      </c>
      <c r="G9597" s="4" t="s">
        <v>26</v>
      </c>
    </row>
    <row r="9598" spans="1:6">
      <c r="A9598" t="n">
        <v>85398</v>
      </c>
      <c r="B9598" s="13" t="n">
        <v>5</v>
      </c>
      <c r="C9598" s="7" t="n">
        <v>30</v>
      </c>
      <c r="D9598" s="7" t="n">
        <v>8767</v>
      </c>
      <c r="E9598" s="7" t="n">
        <v>8</v>
      </c>
      <c r="F9598" s="7" t="n">
        <v>1</v>
      </c>
      <c r="G9598" s="14" t="n">
        <f t="normal" ca="1">A9606</f>
        <v>0</v>
      </c>
    </row>
    <row r="9599" spans="1:6">
      <c r="A9599" t="s">
        <v>4</v>
      </c>
      <c r="B9599" s="4" t="s">
        <v>5</v>
      </c>
      <c r="C9599" s="4" t="s">
        <v>13</v>
      </c>
      <c r="D9599" s="4" t="s">
        <v>13</v>
      </c>
      <c r="E9599" s="4" t="s">
        <v>27</v>
      </c>
      <c r="F9599" s="4" t="s">
        <v>10</v>
      </c>
    </row>
    <row r="9600" spans="1:6">
      <c r="A9600" t="n">
        <v>85408</v>
      </c>
      <c r="B9600" s="34" t="n">
        <v>45</v>
      </c>
      <c r="C9600" s="7" t="n">
        <v>5</v>
      </c>
      <c r="D9600" s="7" t="n">
        <v>3</v>
      </c>
      <c r="E9600" s="7" t="n">
        <v>3.90000009536743</v>
      </c>
      <c r="F9600" s="7" t="n">
        <v>0</v>
      </c>
    </row>
    <row r="9601" spans="1:9">
      <c r="A9601" t="s">
        <v>4</v>
      </c>
      <c r="B9601" s="4" t="s">
        <v>5</v>
      </c>
      <c r="C9601" s="4" t="s">
        <v>13</v>
      </c>
      <c r="D9601" s="4" t="s">
        <v>13</v>
      </c>
      <c r="E9601" s="4" t="s">
        <v>27</v>
      </c>
      <c r="F9601" s="4" t="s">
        <v>10</v>
      </c>
    </row>
    <row r="9602" spans="1:9">
      <c r="A9602" t="n">
        <v>85417</v>
      </c>
      <c r="B9602" s="34" t="n">
        <v>45</v>
      </c>
      <c r="C9602" s="7" t="n">
        <v>5</v>
      </c>
      <c r="D9602" s="7" t="n">
        <v>3</v>
      </c>
      <c r="E9602" s="7" t="n">
        <v>3.40000009536743</v>
      </c>
      <c r="F9602" s="7" t="n">
        <v>2000</v>
      </c>
    </row>
    <row r="9603" spans="1:9">
      <c r="A9603" t="s">
        <v>4</v>
      </c>
      <c r="B9603" s="4" t="s">
        <v>5</v>
      </c>
      <c r="C9603" s="4" t="s">
        <v>26</v>
      </c>
    </row>
    <row r="9604" spans="1:9">
      <c r="A9604" t="n">
        <v>85426</v>
      </c>
      <c r="B9604" s="16" t="n">
        <v>3</v>
      </c>
      <c r="C9604" s="14" t="n">
        <f t="normal" ca="1">A9608</f>
        <v>0</v>
      </c>
    </row>
    <row r="9605" spans="1:9">
      <c r="A9605" t="s">
        <v>4</v>
      </c>
      <c r="B9605" s="4" t="s">
        <v>5</v>
      </c>
      <c r="C9605" s="4" t="s">
        <v>13</v>
      </c>
      <c r="D9605" s="4" t="s">
        <v>13</v>
      </c>
      <c r="E9605" s="4" t="s">
        <v>27</v>
      </c>
      <c r="F9605" s="4" t="s">
        <v>10</v>
      </c>
    </row>
    <row r="9606" spans="1:9">
      <c r="A9606" t="n">
        <v>85431</v>
      </c>
      <c r="B9606" s="34" t="n">
        <v>45</v>
      </c>
      <c r="C9606" s="7" t="n">
        <v>5</v>
      </c>
      <c r="D9606" s="7" t="n">
        <v>3</v>
      </c>
      <c r="E9606" s="7" t="n">
        <v>3.40000009536743</v>
      </c>
      <c r="F9606" s="7" t="n">
        <v>0</v>
      </c>
    </row>
    <row r="9607" spans="1:9">
      <c r="A9607" t="s">
        <v>4</v>
      </c>
      <c r="B9607" s="4" t="s">
        <v>5</v>
      </c>
      <c r="C9607" s="4" t="s">
        <v>13</v>
      </c>
      <c r="D9607" s="4" t="s">
        <v>10</v>
      </c>
      <c r="E9607" s="4" t="s">
        <v>27</v>
      </c>
    </row>
    <row r="9608" spans="1:9">
      <c r="A9608" t="n">
        <v>85440</v>
      </c>
      <c r="B9608" s="40" t="n">
        <v>58</v>
      </c>
      <c r="C9608" s="7" t="n">
        <v>100</v>
      </c>
      <c r="D9608" s="7" t="n">
        <v>1000</v>
      </c>
      <c r="E9608" s="7" t="n">
        <v>1</v>
      </c>
    </row>
    <row r="9609" spans="1:9">
      <c r="A9609" t="s">
        <v>4</v>
      </c>
      <c r="B9609" s="4" t="s">
        <v>5</v>
      </c>
      <c r="C9609" s="4" t="s">
        <v>13</v>
      </c>
      <c r="D9609" s="4" t="s">
        <v>10</v>
      </c>
    </row>
    <row r="9610" spans="1:9">
      <c r="A9610" t="n">
        <v>85448</v>
      </c>
      <c r="B9610" s="40" t="n">
        <v>58</v>
      </c>
      <c r="C9610" s="7" t="n">
        <v>255</v>
      </c>
      <c r="D9610" s="7" t="n">
        <v>0</v>
      </c>
    </row>
    <row r="9611" spans="1:9">
      <c r="A9611" t="s">
        <v>4</v>
      </c>
      <c r="B9611" s="4" t="s">
        <v>5</v>
      </c>
      <c r="C9611" s="4" t="s">
        <v>13</v>
      </c>
      <c r="D9611" s="4" t="s">
        <v>10</v>
      </c>
      <c r="E9611" s="4" t="s">
        <v>13</v>
      </c>
      <c r="F9611" s="4" t="s">
        <v>13</v>
      </c>
      <c r="G9611" s="4" t="s">
        <v>26</v>
      </c>
    </row>
    <row r="9612" spans="1:9">
      <c r="A9612" t="n">
        <v>85452</v>
      </c>
      <c r="B9612" s="13" t="n">
        <v>5</v>
      </c>
      <c r="C9612" s="7" t="n">
        <v>30</v>
      </c>
      <c r="D9612" s="7" t="n">
        <v>8767</v>
      </c>
      <c r="E9612" s="7" t="n">
        <v>8</v>
      </c>
      <c r="F9612" s="7" t="n">
        <v>1</v>
      </c>
      <c r="G9612" s="14" t="n">
        <f t="normal" ca="1">A9628</f>
        <v>0</v>
      </c>
    </row>
    <row r="9613" spans="1:9">
      <c r="A9613" t="s">
        <v>4</v>
      </c>
      <c r="B9613" s="4" t="s">
        <v>5</v>
      </c>
      <c r="C9613" s="4" t="s">
        <v>13</v>
      </c>
      <c r="D9613" s="4" t="s">
        <v>10</v>
      </c>
    </row>
    <row r="9614" spans="1:9">
      <c r="A9614" t="n">
        <v>85462</v>
      </c>
      <c r="B9614" s="34" t="n">
        <v>45</v>
      </c>
      <c r="C9614" s="7" t="n">
        <v>7</v>
      </c>
      <c r="D9614" s="7" t="n">
        <v>255</v>
      </c>
    </row>
    <row r="9615" spans="1:9">
      <c r="A9615" t="s">
        <v>4</v>
      </c>
      <c r="B9615" s="4" t="s">
        <v>5</v>
      </c>
      <c r="C9615" s="4" t="s">
        <v>13</v>
      </c>
      <c r="D9615" s="4" t="s">
        <v>27</v>
      </c>
      <c r="E9615" s="4" t="s">
        <v>10</v>
      </c>
      <c r="F9615" s="4" t="s">
        <v>13</v>
      </c>
    </row>
    <row r="9616" spans="1:9">
      <c r="A9616" t="n">
        <v>85466</v>
      </c>
      <c r="B9616" s="19" t="n">
        <v>49</v>
      </c>
      <c r="C9616" s="7" t="n">
        <v>3</v>
      </c>
      <c r="D9616" s="7" t="n">
        <v>0.699999988079071</v>
      </c>
      <c r="E9616" s="7" t="n">
        <v>500</v>
      </c>
      <c r="F9616" s="7" t="n">
        <v>0</v>
      </c>
    </row>
    <row r="9617" spans="1:7">
      <c r="A9617" t="s">
        <v>4</v>
      </c>
      <c r="B9617" s="4" t="s">
        <v>5</v>
      </c>
      <c r="C9617" s="4" t="s">
        <v>13</v>
      </c>
      <c r="D9617" s="4" t="s">
        <v>10</v>
      </c>
      <c r="E9617" s="4" t="s">
        <v>27</v>
      </c>
    </row>
    <row r="9618" spans="1:7">
      <c r="A9618" t="n">
        <v>85475</v>
      </c>
      <c r="B9618" s="40" t="n">
        <v>58</v>
      </c>
      <c r="C9618" s="7" t="n">
        <v>0</v>
      </c>
      <c r="D9618" s="7" t="n">
        <v>300</v>
      </c>
      <c r="E9618" s="7" t="n">
        <v>0.300000011920929</v>
      </c>
    </row>
    <row r="9619" spans="1:7">
      <c r="A9619" t="s">
        <v>4</v>
      </c>
      <c r="B9619" s="4" t="s">
        <v>5</v>
      </c>
      <c r="C9619" s="4" t="s">
        <v>13</v>
      </c>
      <c r="D9619" s="4" t="s">
        <v>10</v>
      </c>
    </row>
    <row r="9620" spans="1:7">
      <c r="A9620" t="n">
        <v>85483</v>
      </c>
      <c r="B9620" s="40" t="n">
        <v>58</v>
      </c>
      <c r="C9620" s="7" t="n">
        <v>10</v>
      </c>
      <c r="D9620" s="7" t="n">
        <v>300</v>
      </c>
    </row>
    <row r="9621" spans="1:7">
      <c r="A9621" t="s">
        <v>4</v>
      </c>
      <c r="B9621" s="4" t="s">
        <v>5</v>
      </c>
      <c r="C9621" s="4" t="s">
        <v>13</v>
      </c>
      <c r="D9621" s="4" t="s">
        <v>10</v>
      </c>
    </row>
    <row r="9622" spans="1:7">
      <c r="A9622" t="n">
        <v>85487</v>
      </c>
      <c r="B9622" s="40" t="n">
        <v>58</v>
      </c>
      <c r="C9622" s="7" t="n">
        <v>12</v>
      </c>
      <c r="D9622" s="7" t="n">
        <v>0</v>
      </c>
    </row>
    <row r="9623" spans="1:7">
      <c r="A9623" t="s">
        <v>4</v>
      </c>
      <c r="B9623" s="4" t="s">
        <v>5</v>
      </c>
      <c r="C9623" s="4" t="s">
        <v>13</v>
      </c>
      <c r="D9623" s="4" t="s">
        <v>10</v>
      </c>
    </row>
    <row r="9624" spans="1:7">
      <c r="A9624" t="n">
        <v>85491</v>
      </c>
      <c r="B9624" s="40" t="n">
        <v>58</v>
      </c>
      <c r="C9624" s="7" t="n">
        <v>255</v>
      </c>
      <c r="D9624" s="7" t="n">
        <v>0</v>
      </c>
    </row>
    <row r="9625" spans="1:7">
      <c r="A9625" t="s">
        <v>4</v>
      </c>
      <c r="B9625" s="4" t="s">
        <v>5</v>
      </c>
      <c r="C9625" s="4" t="s">
        <v>26</v>
      </c>
    </row>
    <row r="9626" spans="1:7">
      <c r="A9626" t="n">
        <v>85495</v>
      </c>
      <c r="B9626" s="16" t="n">
        <v>3</v>
      </c>
      <c r="C9626" s="14" t="n">
        <f t="normal" ca="1">A9632</f>
        <v>0</v>
      </c>
    </row>
    <row r="9627" spans="1:7">
      <c r="A9627" t="s">
        <v>4</v>
      </c>
      <c r="B9627" s="4" t="s">
        <v>5</v>
      </c>
      <c r="C9627" s="4" t="s">
        <v>13</v>
      </c>
      <c r="D9627" s="4" t="s">
        <v>10</v>
      </c>
      <c r="E9627" s="4" t="s">
        <v>27</v>
      </c>
    </row>
    <row r="9628" spans="1:7">
      <c r="A9628" t="n">
        <v>85500</v>
      </c>
      <c r="B9628" s="40" t="n">
        <v>58</v>
      </c>
      <c r="C9628" s="7" t="n">
        <v>0</v>
      </c>
      <c r="D9628" s="7" t="n">
        <v>300</v>
      </c>
      <c r="E9628" s="7" t="n">
        <v>0.300000011920929</v>
      </c>
    </row>
    <row r="9629" spans="1:7">
      <c r="A9629" t="s">
        <v>4</v>
      </c>
      <c r="B9629" s="4" t="s">
        <v>5</v>
      </c>
      <c r="C9629" s="4" t="s">
        <v>13</v>
      </c>
      <c r="D9629" s="4" t="s">
        <v>10</v>
      </c>
    </row>
    <row r="9630" spans="1:7">
      <c r="A9630" t="n">
        <v>85508</v>
      </c>
      <c r="B9630" s="40" t="n">
        <v>58</v>
      </c>
      <c r="C9630" s="7" t="n">
        <v>255</v>
      </c>
      <c r="D9630" s="7" t="n">
        <v>0</v>
      </c>
    </row>
    <row r="9631" spans="1:7">
      <c r="A9631" t="s">
        <v>4</v>
      </c>
      <c r="B9631" s="4" t="s">
        <v>5</v>
      </c>
      <c r="C9631" s="4" t="s">
        <v>13</v>
      </c>
      <c r="D9631" s="4" t="s">
        <v>10</v>
      </c>
      <c r="E9631" s="4" t="s">
        <v>10</v>
      </c>
      <c r="F9631" s="4" t="s">
        <v>10</v>
      </c>
      <c r="G9631" s="4" t="s">
        <v>10</v>
      </c>
      <c r="H9631" s="4" t="s">
        <v>13</v>
      </c>
    </row>
    <row r="9632" spans="1:7">
      <c r="A9632" t="n">
        <v>85512</v>
      </c>
      <c r="B9632" s="36" t="n">
        <v>25</v>
      </c>
      <c r="C9632" s="7" t="n">
        <v>5</v>
      </c>
      <c r="D9632" s="7" t="n">
        <v>65535</v>
      </c>
      <c r="E9632" s="7" t="n">
        <v>500</v>
      </c>
      <c r="F9632" s="7" t="n">
        <v>800</v>
      </c>
      <c r="G9632" s="7" t="n">
        <v>140</v>
      </c>
      <c r="H9632" s="7" t="n">
        <v>0</v>
      </c>
    </row>
    <row r="9633" spans="1:8">
      <c r="A9633" t="s">
        <v>4</v>
      </c>
      <c r="B9633" s="4" t="s">
        <v>5</v>
      </c>
      <c r="C9633" s="4" t="s">
        <v>10</v>
      </c>
      <c r="D9633" s="4" t="s">
        <v>13</v>
      </c>
      <c r="E9633" s="4" t="s">
        <v>104</v>
      </c>
      <c r="F9633" s="4" t="s">
        <v>13</v>
      </c>
      <c r="G9633" s="4" t="s">
        <v>13</v>
      </c>
    </row>
    <row r="9634" spans="1:8">
      <c r="A9634" t="n">
        <v>85523</v>
      </c>
      <c r="B9634" s="37" t="n">
        <v>24</v>
      </c>
      <c r="C9634" s="7" t="n">
        <v>65533</v>
      </c>
      <c r="D9634" s="7" t="n">
        <v>11</v>
      </c>
      <c r="E9634" s="7" t="s">
        <v>726</v>
      </c>
      <c r="F9634" s="7" t="n">
        <v>2</v>
      </c>
      <c r="G9634" s="7" t="n">
        <v>0</v>
      </c>
    </row>
    <row r="9635" spans="1:8">
      <c r="A9635" t="s">
        <v>4</v>
      </c>
      <c r="B9635" s="4" t="s">
        <v>5</v>
      </c>
    </row>
    <row r="9636" spans="1:8">
      <c r="A9636" t="n">
        <v>85574</v>
      </c>
      <c r="B9636" s="38" t="n">
        <v>28</v>
      </c>
    </row>
    <row r="9637" spans="1:8">
      <c r="A9637" t="s">
        <v>4</v>
      </c>
      <c r="B9637" s="4" t="s">
        <v>5</v>
      </c>
      <c r="C9637" s="4" t="s">
        <v>10</v>
      </c>
      <c r="D9637" s="4" t="s">
        <v>13</v>
      </c>
      <c r="E9637" s="4" t="s">
        <v>104</v>
      </c>
      <c r="F9637" s="4" t="s">
        <v>13</v>
      </c>
      <c r="G9637" s="4" t="s">
        <v>13</v>
      </c>
    </row>
    <row r="9638" spans="1:8">
      <c r="A9638" t="n">
        <v>85575</v>
      </c>
      <c r="B9638" s="37" t="n">
        <v>24</v>
      </c>
      <c r="C9638" s="7" t="n">
        <v>65533</v>
      </c>
      <c r="D9638" s="7" t="n">
        <v>11</v>
      </c>
      <c r="E9638" s="7" t="s">
        <v>727</v>
      </c>
      <c r="F9638" s="7" t="n">
        <v>2</v>
      </c>
      <c r="G9638" s="7" t="n">
        <v>0</v>
      </c>
    </row>
    <row r="9639" spans="1:8">
      <c r="A9639" t="s">
        <v>4</v>
      </c>
      <c r="B9639" s="4" t="s">
        <v>5</v>
      </c>
    </row>
    <row r="9640" spans="1:8">
      <c r="A9640" t="n">
        <v>85622</v>
      </c>
      <c r="B9640" s="38" t="n">
        <v>28</v>
      </c>
    </row>
    <row r="9641" spans="1:8">
      <c r="A9641" t="s">
        <v>4</v>
      </c>
      <c r="B9641" s="4" t="s">
        <v>5</v>
      </c>
      <c r="C9641" s="4" t="s">
        <v>13</v>
      </c>
    </row>
    <row r="9642" spans="1:8">
      <c r="A9642" t="n">
        <v>85623</v>
      </c>
      <c r="B9642" s="39" t="n">
        <v>27</v>
      </c>
      <c r="C9642" s="7" t="n">
        <v>0</v>
      </c>
    </row>
    <row r="9643" spans="1:8">
      <c r="A9643" t="s">
        <v>4</v>
      </c>
      <c r="B9643" s="4" t="s">
        <v>5</v>
      </c>
      <c r="C9643" s="4" t="s">
        <v>13</v>
      </c>
    </row>
    <row r="9644" spans="1:8">
      <c r="A9644" t="n">
        <v>85625</v>
      </c>
      <c r="B9644" s="39" t="n">
        <v>27</v>
      </c>
      <c r="C9644" s="7" t="n">
        <v>1</v>
      </c>
    </row>
    <row r="9645" spans="1:8">
      <c r="A9645" t="s">
        <v>4</v>
      </c>
      <c r="B9645" s="4" t="s">
        <v>5</v>
      </c>
      <c r="C9645" s="4" t="s">
        <v>13</v>
      </c>
      <c r="D9645" s="4" t="s">
        <v>10</v>
      </c>
      <c r="E9645" s="4" t="s">
        <v>10</v>
      </c>
      <c r="F9645" s="4" t="s">
        <v>10</v>
      </c>
      <c r="G9645" s="4" t="s">
        <v>10</v>
      </c>
      <c r="H9645" s="4" t="s">
        <v>13</v>
      </c>
    </row>
    <row r="9646" spans="1:8">
      <c r="A9646" t="n">
        <v>85627</v>
      </c>
      <c r="B9646" s="36" t="n">
        <v>25</v>
      </c>
      <c r="C9646" s="7" t="n">
        <v>5</v>
      </c>
      <c r="D9646" s="7" t="n">
        <v>65535</v>
      </c>
      <c r="E9646" s="7" t="n">
        <v>65535</v>
      </c>
      <c r="F9646" s="7" t="n">
        <v>65535</v>
      </c>
      <c r="G9646" s="7" t="n">
        <v>65535</v>
      </c>
      <c r="H9646" s="7" t="n">
        <v>0</v>
      </c>
    </row>
    <row r="9647" spans="1:8">
      <c r="A9647" t="s">
        <v>4</v>
      </c>
      <c r="B9647" s="4" t="s">
        <v>5</v>
      </c>
      <c r="C9647" s="4" t="s">
        <v>13</v>
      </c>
      <c r="D9647" s="4" t="s">
        <v>10</v>
      </c>
      <c r="E9647" s="4" t="s">
        <v>13</v>
      </c>
      <c r="F9647" s="4" t="s">
        <v>13</v>
      </c>
      <c r="G9647" s="4" t="s">
        <v>26</v>
      </c>
    </row>
    <row r="9648" spans="1:8">
      <c r="A9648" t="n">
        <v>85638</v>
      </c>
      <c r="B9648" s="13" t="n">
        <v>5</v>
      </c>
      <c r="C9648" s="7" t="n">
        <v>30</v>
      </c>
      <c r="D9648" s="7" t="n">
        <v>8767</v>
      </c>
      <c r="E9648" s="7" t="n">
        <v>8</v>
      </c>
      <c r="F9648" s="7" t="n">
        <v>1</v>
      </c>
      <c r="G9648" s="14" t="n">
        <f t="normal" ca="1">A9702</f>
        <v>0</v>
      </c>
    </row>
    <row r="9649" spans="1:8">
      <c r="A9649" t="s">
        <v>4</v>
      </c>
      <c r="B9649" s="4" t="s">
        <v>5</v>
      </c>
      <c r="C9649" s="4" t="s">
        <v>13</v>
      </c>
      <c r="D9649" s="4" t="s">
        <v>10</v>
      </c>
      <c r="E9649" s="4" t="s">
        <v>27</v>
      </c>
    </row>
    <row r="9650" spans="1:8">
      <c r="A9650" t="n">
        <v>85648</v>
      </c>
      <c r="B9650" s="40" t="n">
        <v>58</v>
      </c>
      <c r="C9650" s="7" t="n">
        <v>100</v>
      </c>
      <c r="D9650" s="7" t="n">
        <v>300</v>
      </c>
      <c r="E9650" s="7" t="n">
        <v>0.300000011920929</v>
      </c>
    </row>
    <row r="9651" spans="1:8">
      <c r="A9651" t="s">
        <v>4</v>
      </c>
      <c r="B9651" s="4" t="s">
        <v>5</v>
      </c>
      <c r="C9651" s="4" t="s">
        <v>13</v>
      </c>
      <c r="D9651" s="4" t="s">
        <v>10</v>
      </c>
    </row>
    <row r="9652" spans="1:8">
      <c r="A9652" t="n">
        <v>85656</v>
      </c>
      <c r="B9652" s="40" t="n">
        <v>58</v>
      </c>
      <c r="C9652" s="7" t="n">
        <v>255</v>
      </c>
      <c r="D9652" s="7" t="n">
        <v>0</v>
      </c>
    </row>
    <row r="9653" spans="1:8">
      <c r="A9653" t="s">
        <v>4</v>
      </c>
      <c r="B9653" s="4" t="s">
        <v>5</v>
      </c>
      <c r="C9653" s="4" t="s">
        <v>13</v>
      </c>
      <c r="D9653" s="4" t="s">
        <v>10</v>
      </c>
      <c r="E9653" s="4" t="s">
        <v>10</v>
      </c>
      <c r="F9653" s="4" t="s">
        <v>13</v>
      </c>
    </row>
    <row r="9654" spans="1:8">
      <c r="A9654" t="n">
        <v>85660</v>
      </c>
      <c r="B9654" s="36" t="n">
        <v>25</v>
      </c>
      <c r="C9654" s="7" t="n">
        <v>1</v>
      </c>
      <c r="D9654" s="7" t="n">
        <v>160</v>
      </c>
      <c r="E9654" s="7" t="n">
        <v>570</v>
      </c>
      <c r="F9654" s="7" t="n">
        <v>1</v>
      </c>
    </row>
    <row r="9655" spans="1:8">
      <c r="A9655" t="s">
        <v>4</v>
      </c>
      <c r="B9655" s="4" t="s">
        <v>5</v>
      </c>
      <c r="C9655" s="4" t="s">
        <v>13</v>
      </c>
      <c r="D9655" s="4" t="s">
        <v>10</v>
      </c>
      <c r="E9655" s="4" t="s">
        <v>6</v>
      </c>
    </row>
    <row r="9656" spans="1:8">
      <c r="A9656" t="n">
        <v>85667</v>
      </c>
      <c r="B9656" s="42" t="n">
        <v>51</v>
      </c>
      <c r="C9656" s="7" t="n">
        <v>4</v>
      </c>
      <c r="D9656" s="7" t="n">
        <v>0</v>
      </c>
      <c r="E9656" s="7" t="s">
        <v>336</v>
      </c>
    </row>
    <row r="9657" spans="1:8">
      <c r="A9657" t="s">
        <v>4</v>
      </c>
      <c r="B9657" s="4" t="s">
        <v>5</v>
      </c>
      <c r="C9657" s="4" t="s">
        <v>10</v>
      </c>
    </row>
    <row r="9658" spans="1:8">
      <c r="A9658" t="n">
        <v>85681</v>
      </c>
      <c r="B9658" s="43" t="n">
        <v>16</v>
      </c>
      <c r="C9658" s="7" t="n">
        <v>0</v>
      </c>
    </row>
    <row r="9659" spans="1:8">
      <c r="A9659" t="s">
        <v>4</v>
      </c>
      <c r="B9659" s="4" t="s">
        <v>5</v>
      </c>
      <c r="C9659" s="4" t="s">
        <v>10</v>
      </c>
      <c r="D9659" s="4" t="s">
        <v>104</v>
      </c>
      <c r="E9659" s="4" t="s">
        <v>13</v>
      </c>
      <c r="F9659" s="4" t="s">
        <v>13</v>
      </c>
    </row>
    <row r="9660" spans="1:8">
      <c r="A9660" t="n">
        <v>85684</v>
      </c>
      <c r="B9660" s="44" t="n">
        <v>26</v>
      </c>
      <c r="C9660" s="7" t="n">
        <v>0</v>
      </c>
      <c r="D9660" s="7" t="s">
        <v>728</v>
      </c>
      <c r="E9660" s="7" t="n">
        <v>2</v>
      </c>
      <c r="F9660" s="7" t="n">
        <v>0</v>
      </c>
    </row>
    <row r="9661" spans="1:8">
      <c r="A9661" t="s">
        <v>4</v>
      </c>
      <c r="B9661" s="4" t="s">
        <v>5</v>
      </c>
    </row>
    <row r="9662" spans="1:8">
      <c r="A9662" t="n">
        <v>85755</v>
      </c>
      <c r="B9662" s="38" t="n">
        <v>28</v>
      </c>
    </row>
    <row r="9663" spans="1:8">
      <c r="A9663" t="s">
        <v>4</v>
      </c>
      <c r="B9663" s="4" t="s">
        <v>5</v>
      </c>
      <c r="C9663" s="4" t="s">
        <v>13</v>
      </c>
      <c r="D9663" s="26" t="s">
        <v>67</v>
      </c>
      <c r="E9663" s="4" t="s">
        <v>5</v>
      </c>
      <c r="F9663" s="4" t="s">
        <v>13</v>
      </c>
      <c r="G9663" s="4" t="s">
        <v>10</v>
      </c>
      <c r="H9663" s="26" t="s">
        <v>68</v>
      </c>
      <c r="I9663" s="4" t="s">
        <v>13</v>
      </c>
      <c r="J9663" s="4" t="s">
        <v>26</v>
      </c>
    </row>
    <row r="9664" spans="1:8">
      <c r="A9664" t="n">
        <v>85756</v>
      </c>
      <c r="B9664" s="13" t="n">
        <v>5</v>
      </c>
      <c r="C9664" s="7" t="n">
        <v>28</v>
      </c>
      <c r="D9664" s="26" t="s">
        <v>3</v>
      </c>
      <c r="E9664" s="32" t="n">
        <v>64</v>
      </c>
      <c r="F9664" s="7" t="n">
        <v>5</v>
      </c>
      <c r="G9664" s="7" t="n">
        <v>2</v>
      </c>
      <c r="H9664" s="26" t="s">
        <v>3</v>
      </c>
      <c r="I9664" s="7" t="n">
        <v>1</v>
      </c>
      <c r="J9664" s="14" t="n">
        <f t="normal" ca="1">A9678</f>
        <v>0</v>
      </c>
    </row>
    <row r="9665" spans="1:10">
      <c r="A9665" t="s">
        <v>4</v>
      </c>
      <c r="B9665" s="4" t="s">
        <v>5</v>
      </c>
      <c r="C9665" s="4" t="s">
        <v>13</v>
      </c>
      <c r="D9665" s="4" t="s">
        <v>10</v>
      </c>
      <c r="E9665" s="4" t="s">
        <v>10</v>
      </c>
      <c r="F9665" s="4" t="s">
        <v>13</v>
      </c>
    </row>
    <row r="9666" spans="1:10">
      <c r="A9666" t="n">
        <v>85767</v>
      </c>
      <c r="B9666" s="36" t="n">
        <v>25</v>
      </c>
      <c r="C9666" s="7" t="n">
        <v>1</v>
      </c>
      <c r="D9666" s="7" t="n">
        <v>60</v>
      </c>
      <c r="E9666" s="7" t="n">
        <v>500</v>
      </c>
      <c r="F9666" s="7" t="n">
        <v>1</v>
      </c>
    </row>
    <row r="9667" spans="1:10">
      <c r="A9667" t="s">
        <v>4</v>
      </c>
      <c r="B9667" s="4" t="s">
        <v>5</v>
      </c>
      <c r="C9667" s="4" t="s">
        <v>13</v>
      </c>
      <c r="D9667" s="4" t="s">
        <v>10</v>
      </c>
      <c r="E9667" s="4" t="s">
        <v>6</v>
      </c>
    </row>
    <row r="9668" spans="1:10">
      <c r="A9668" t="n">
        <v>85774</v>
      </c>
      <c r="B9668" s="42" t="n">
        <v>51</v>
      </c>
      <c r="C9668" s="7" t="n">
        <v>4</v>
      </c>
      <c r="D9668" s="7" t="n">
        <v>2</v>
      </c>
      <c r="E9668" s="7" t="s">
        <v>542</v>
      </c>
    </row>
    <row r="9669" spans="1:10">
      <c r="A9669" t="s">
        <v>4</v>
      </c>
      <c r="B9669" s="4" t="s">
        <v>5</v>
      </c>
      <c r="C9669" s="4" t="s">
        <v>10</v>
      </c>
    </row>
    <row r="9670" spans="1:10">
      <c r="A9670" t="n">
        <v>85788</v>
      </c>
      <c r="B9670" s="43" t="n">
        <v>16</v>
      </c>
      <c r="C9670" s="7" t="n">
        <v>0</v>
      </c>
    </row>
    <row r="9671" spans="1:10">
      <c r="A9671" t="s">
        <v>4</v>
      </c>
      <c r="B9671" s="4" t="s">
        <v>5</v>
      </c>
      <c r="C9671" s="4" t="s">
        <v>10</v>
      </c>
      <c r="D9671" s="4" t="s">
        <v>104</v>
      </c>
      <c r="E9671" s="4" t="s">
        <v>13</v>
      </c>
      <c r="F9671" s="4" t="s">
        <v>13</v>
      </c>
    </row>
    <row r="9672" spans="1:10">
      <c r="A9672" t="n">
        <v>85791</v>
      </c>
      <c r="B9672" s="44" t="n">
        <v>26</v>
      </c>
      <c r="C9672" s="7" t="n">
        <v>2</v>
      </c>
      <c r="D9672" s="7" t="s">
        <v>729</v>
      </c>
      <c r="E9672" s="7" t="n">
        <v>2</v>
      </c>
      <c r="F9672" s="7" t="n">
        <v>0</v>
      </c>
    </row>
    <row r="9673" spans="1:10">
      <c r="A9673" t="s">
        <v>4</v>
      </c>
      <c r="B9673" s="4" t="s">
        <v>5</v>
      </c>
    </row>
    <row r="9674" spans="1:10">
      <c r="A9674" t="n">
        <v>85867</v>
      </c>
      <c r="B9674" s="38" t="n">
        <v>28</v>
      </c>
    </row>
    <row r="9675" spans="1:10">
      <c r="A9675" t="s">
        <v>4</v>
      </c>
      <c r="B9675" s="4" t="s">
        <v>5</v>
      </c>
      <c r="C9675" s="4" t="s">
        <v>26</v>
      </c>
    </row>
    <row r="9676" spans="1:10">
      <c r="A9676" t="n">
        <v>85868</v>
      </c>
      <c r="B9676" s="16" t="n">
        <v>3</v>
      </c>
      <c r="C9676" s="14" t="n">
        <f t="normal" ca="1">A9690</f>
        <v>0</v>
      </c>
    </row>
    <row r="9677" spans="1:10">
      <c r="A9677" t="s">
        <v>4</v>
      </c>
      <c r="B9677" s="4" t="s">
        <v>5</v>
      </c>
      <c r="C9677" s="4" t="s">
        <v>13</v>
      </c>
      <c r="D9677" s="26" t="s">
        <v>67</v>
      </c>
      <c r="E9677" s="4" t="s">
        <v>5</v>
      </c>
      <c r="F9677" s="4" t="s">
        <v>13</v>
      </c>
      <c r="G9677" s="4" t="s">
        <v>10</v>
      </c>
      <c r="H9677" s="26" t="s">
        <v>68</v>
      </c>
      <c r="I9677" s="4" t="s">
        <v>13</v>
      </c>
      <c r="J9677" s="4" t="s">
        <v>26</v>
      </c>
    </row>
    <row r="9678" spans="1:10">
      <c r="A9678" t="n">
        <v>85873</v>
      </c>
      <c r="B9678" s="13" t="n">
        <v>5</v>
      </c>
      <c r="C9678" s="7" t="n">
        <v>28</v>
      </c>
      <c r="D9678" s="26" t="s">
        <v>3</v>
      </c>
      <c r="E9678" s="32" t="n">
        <v>64</v>
      </c>
      <c r="F9678" s="7" t="n">
        <v>5</v>
      </c>
      <c r="G9678" s="7" t="n">
        <v>4</v>
      </c>
      <c r="H9678" s="26" t="s">
        <v>3</v>
      </c>
      <c r="I9678" s="7" t="n">
        <v>1</v>
      </c>
      <c r="J9678" s="14" t="n">
        <f t="normal" ca="1">A9690</f>
        <v>0</v>
      </c>
    </row>
    <row r="9679" spans="1:10">
      <c r="A9679" t="s">
        <v>4</v>
      </c>
      <c r="B9679" s="4" t="s">
        <v>5</v>
      </c>
      <c r="C9679" s="4" t="s">
        <v>13</v>
      </c>
      <c r="D9679" s="4" t="s">
        <v>10</v>
      </c>
      <c r="E9679" s="4" t="s">
        <v>10</v>
      </c>
      <c r="F9679" s="4" t="s">
        <v>13</v>
      </c>
    </row>
    <row r="9680" spans="1:10">
      <c r="A9680" t="n">
        <v>85884</v>
      </c>
      <c r="B9680" s="36" t="n">
        <v>25</v>
      </c>
      <c r="C9680" s="7" t="n">
        <v>1</v>
      </c>
      <c r="D9680" s="7" t="n">
        <v>60</v>
      </c>
      <c r="E9680" s="7" t="n">
        <v>500</v>
      </c>
      <c r="F9680" s="7" t="n">
        <v>1</v>
      </c>
    </row>
    <row r="9681" spans="1:10">
      <c r="A9681" t="s">
        <v>4</v>
      </c>
      <c r="B9681" s="4" t="s">
        <v>5</v>
      </c>
      <c r="C9681" s="4" t="s">
        <v>13</v>
      </c>
      <c r="D9681" s="4" t="s">
        <v>10</v>
      </c>
      <c r="E9681" s="4" t="s">
        <v>6</v>
      </c>
    </row>
    <row r="9682" spans="1:10">
      <c r="A9682" t="n">
        <v>85891</v>
      </c>
      <c r="B9682" s="42" t="n">
        <v>51</v>
      </c>
      <c r="C9682" s="7" t="n">
        <v>4</v>
      </c>
      <c r="D9682" s="7" t="n">
        <v>4</v>
      </c>
      <c r="E9682" s="7" t="s">
        <v>113</v>
      </c>
    </row>
    <row r="9683" spans="1:10">
      <c r="A9683" t="s">
        <v>4</v>
      </c>
      <c r="B9683" s="4" t="s">
        <v>5</v>
      </c>
      <c r="C9683" s="4" t="s">
        <v>10</v>
      </c>
    </row>
    <row r="9684" spans="1:10">
      <c r="A9684" t="n">
        <v>85905</v>
      </c>
      <c r="B9684" s="43" t="n">
        <v>16</v>
      </c>
      <c r="C9684" s="7" t="n">
        <v>0</v>
      </c>
    </row>
    <row r="9685" spans="1:10">
      <c r="A9685" t="s">
        <v>4</v>
      </c>
      <c r="B9685" s="4" t="s">
        <v>5</v>
      </c>
      <c r="C9685" s="4" t="s">
        <v>10</v>
      </c>
      <c r="D9685" s="4" t="s">
        <v>104</v>
      </c>
      <c r="E9685" s="4" t="s">
        <v>13</v>
      </c>
      <c r="F9685" s="4" t="s">
        <v>13</v>
      </c>
    </row>
    <row r="9686" spans="1:10">
      <c r="A9686" t="n">
        <v>85908</v>
      </c>
      <c r="B9686" s="44" t="n">
        <v>26</v>
      </c>
      <c r="C9686" s="7" t="n">
        <v>4</v>
      </c>
      <c r="D9686" s="7" t="s">
        <v>730</v>
      </c>
      <c r="E9686" s="7" t="n">
        <v>2</v>
      </c>
      <c r="F9686" s="7" t="n">
        <v>0</v>
      </c>
    </row>
    <row r="9687" spans="1:10">
      <c r="A9687" t="s">
        <v>4</v>
      </c>
      <c r="B9687" s="4" t="s">
        <v>5</v>
      </c>
    </row>
    <row r="9688" spans="1:10">
      <c r="A9688" t="n">
        <v>85975</v>
      </c>
      <c r="B9688" s="38" t="n">
        <v>28</v>
      </c>
    </row>
    <row r="9689" spans="1:10">
      <c r="A9689" t="s">
        <v>4</v>
      </c>
      <c r="B9689" s="4" t="s">
        <v>5</v>
      </c>
      <c r="C9689" s="4" t="s">
        <v>13</v>
      </c>
      <c r="D9689" s="4" t="s">
        <v>10</v>
      </c>
      <c r="E9689" s="4" t="s">
        <v>10</v>
      </c>
      <c r="F9689" s="4" t="s">
        <v>13</v>
      </c>
    </row>
    <row r="9690" spans="1:10">
      <c r="A9690" t="n">
        <v>85976</v>
      </c>
      <c r="B9690" s="36" t="n">
        <v>25</v>
      </c>
      <c r="C9690" s="7" t="n">
        <v>1</v>
      </c>
      <c r="D9690" s="7" t="n">
        <v>60</v>
      </c>
      <c r="E9690" s="7" t="n">
        <v>640</v>
      </c>
      <c r="F9690" s="7" t="n">
        <v>2</v>
      </c>
    </row>
    <row r="9691" spans="1:10">
      <c r="A9691" t="s">
        <v>4</v>
      </c>
      <c r="B9691" s="4" t="s">
        <v>5</v>
      </c>
      <c r="C9691" s="4" t="s">
        <v>13</v>
      </c>
      <c r="D9691" s="4" t="s">
        <v>10</v>
      </c>
      <c r="E9691" s="4" t="s">
        <v>6</v>
      </c>
    </row>
    <row r="9692" spans="1:10">
      <c r="A9692" t="n">
        <v>85983</v>
      </c>
      <c r="B9692" s="42" t="n">
        <v>51</v>
      </c>
      <c r="C9692" s="7" t="n">
        <v>4</v>
      </c>
      <c r="D9692" s="7" t="n">
        <v>8</v>
      </c>
      <c r="E9692" s="7" t="s">
        <v>106</v>
      </c>
    </row>
    <row r="9693" spans="1:10">
      <c r="A9693" t="s">
        <v>4</v>
      </c>
      <c r="B9693" s="4" t="s">
        <v>5</v>
      </c>
      <c r="C9693" s="4" t="s">
        <v>10</v>
      </c>
    </row>
    <row r="9694" spans="1:10">
      <c r="A9694" t="n">
        <v>85996</v>
      </c>
      <c r="B9694" s="43" t="n">
        <v>16</v>
      </c>
      <c r="C9694" s="7" t="n">
        <v>0</v>
      </c>
    </row>
    <row r="9695" spans="1:10">
      <c r="A9695" t="s">
        <v>4</v>
      </c>
      <c r="B9695" s="4" t="s">
        <v>5</v>
      </c>
      <c r="C9695" s="4" t="s">
        <v>10</v>
      </c>
      <c r="D9695" s="4" t="s">
        <v>104</v>
      </c>
      <c r="E9695" s="4" t="s">
        <v>13</v>
      </c>
      <c r="F9695" s="4" t="s">
        <v>13</v>
      </c>
    </row>
    <row r="9696" spans="1:10">
      <c r="A9696" t="n">
        <v>85999</v>
      </c>
      <c r="B9696" s="44" t="n">
        <v>26</v>
      </c>
      <c r="C9696" s="7" t="n">
        <v>8</v>
      </c>
      <c r="D9696" s="7" t="s">
        <v>731</v>
      </c>
      <c r="E9696" s="7" t="n">
        <v>2</v>
      </c>
      <c r="F9696" s="7" t="n">
        <v>0</v>
      </c>
    </row>
    <row r="9697" spans="1:6">
      <c r="A9697" t="s">
        <v>4</v>
      </c>
      <c r="B9697" s="4" t="s">
        <v>5</v>
      </c>
    </row>
    <row r="9698" spans="1:6">
      <c r="A9698" t="n">
        <v>86084</v>
      </c>
      <c r="B9698" s="38" t="n">
        <v>28</v>
      </c>
    </row>
    <row r="9699" spans="1:6">
      <c r="A9699" t="s">
        <v>4</v>
      </c>
      <c r="B9699" s="4" t="s">
        <v>5</v>
      </c>
      <c r="C9699" s="4" t="s">
        <v>13</v>
      </c>
      <c r="D9699" s="4" t="s">
        <v>10</v>
      </c>
      <c r="E9699" s="4" t="s">
        <v>10</v>
      </c>
      <c r="F9699" s="4" t="s">
        <v>13</v>
      </c>
    </row>
    <row r="9700" spans="1:6">
      <c r="A9700" t="n">
        <v>86085</v>
      </c>
      <c r="B9700" s="36" t="n">
        <v>25</v>
      </c>
      <c r="C9700" s="7" t="n">
        <v>1</v>
      </c>
      <c r="D9700" s="7" t="n">
        <v>65535</v>
      </c>
      <c r="E9700" s="7" t="n">
        <v>65535</v>
      </c>
      <c r="F9700" s="7" t="n">
        <v>0</v>
      </c>
    </row>
    <row r="9701" spans="1:6">
      <c r="A9701" t="s">
        <v>4</v>
      </c>
      <c r="B9701" s="4" t="s">
        <v>5</v>
      </c>
      <c r="C9701" s="4" t="s">
        <v>13</v>
      </c>
      <c r="D9701" s="4" t="s">
        <v>10</v>
      </c>
      <c r="E9701" s="4" t="s">
        <v>27</v>
      </c>
    </row>
    <row r="9702" spans="1:6">
      <c r="A9702" t="n">
        <v>86092</v>
      </c>
      <c r="B9702" s="40" t="n">
        <v>58</v>
      </c>
      <c r="C9702" s="7" t="n">
        <v>0</v>
      </c>
      <c r="D9702" s="7" t="n">
        <v>1000</v>
      </c>
      <c r="E9702" s="7" t="n">
        <v>1</v>
      </c>
    </row>
    <row r="9703" spans="1:6">
      <c r="A9703" t="s">
        <v>4</v>
      </c>
      <c r="B9703" s="4" t="s">
        <v>5</v>
      </c>
      <c r="C9703" s="4" t="s">
        <v>13</v>
      </c>
      <c r="D9703" s="4" t="s">
        <v>10</v>
      </c>
    </row>
    <row r="9704" spans="1:6">
      <c r="A9704" t="n">
        <v>86100</v>
      </c>
      <c r="B9704" s="40" t="n">
        <v>58</v>
      </c>
      <c r="C9704" s="7" t="n">
        <v>255</v>
      </c>
      <c r="D9704" s="7" t="n">
        <v>0</v>
      </c>
    </row>
    <row r="9705" spans="1:6">
      <c r="A9705" t="s">
        <v>4</v>
      </c>
      <c r="B9705" s="4" t="s">
        <v>5</v>
      </c>
      <c r="C9705" s="4" t="s">
        <v>13</v>
      </c>
      <c r="D9705" s="4" t="s">
        <v>10</v>
      </c>
      <c r="E9705" s="4" t="s">
        <v>13</v>
      </c>
      <c r="F9705" s="4" t="s">
        <v>13</v>
      </c>
      <c r="G9705" s="4" t="s">
        <v>26</v>
      </c>
    </row>
    <row r="9706" spans="1:6">
      <c r="A9706" t="n">
        <v>86104</v>
      </c>
      <c r="B9706" s="13" t="n">
        <v>5</v>
      </c>
      <c r="C9706" s="7" t="n">
        <v>30</v>
      </c>
      <c r="D9706" s="7" t="n">
        <v>8767</v>
      </c>
      <c r="E9706" s="7" t="n">
        <v>8</v>
      </c>
      <c r="F9706" s="7" t="n">
        <v>1</v>
      </c>
      <c r="G9706" s="14" t="n">
        <f t="normal" ca="1">A9714</f>
        <v>0</v>
      </c>
    </row>
    <row r="9707" spans="1:6">
      <c r="A9707" t="s">
        <v>4</v>
      </c>
      <c r="B9707" s="4" t="s">
        <v>5</v>
      </c>
      <c r="C9707" s="4" t="s">
        <v>13</v>
      </c>
      <c r="D9707" s="4" t="s">
        <v>27</v>
      </c>
      <c r="E9707" s="4" t="s">
        <v>10</v>
      </c>
      <c r="F9707" s="4" t="s">
        <v>13</v>
      </c>
    </row>
    <row r="9708" spans="1:6">
      <c r="A9708" t="n">
        <v>86114</v>
      </c>
      <c r="B9708" s="19" t="n">
        <v>49</v>
      </c>
      <c r="C9708" s="7" t="n">
        <v>3</v>
      </c>
      <c r="D9708" s="7" t="n">
        <v>1</v>
      </c>
      <c r="E9708" s="7" t="n">
        <v>500</v>
      </c>
      <c r="F9708" s="7" t="n">
        <v>0</v>
      </c>
    </row>
    <row r="9709" spans="1:6">
      <c r="A9709" t="s">
        <v>4</v>
      </c>
      <c r="B9709" s="4" t="s">
        <v>5</v>
      </c>
      <c r="C9709" s="4" t="s">
        <v>13</v>
      </c>
      <c r="D9709" s="4" t="s">
        <v>10</v>
      </c>
    </row>
    <row r="9710" spans="1:6">
      <c r="A9710" t="n">
        <v>86123</v>
      </c>
      <c r="B9710" s="40" t="n">
        <v>58</v>
      </c>
      <c r="C9710" s="7" t="n">
        <v>11</v>
      </c>
      <c r="D9710" s="7" t="n">
        <v>300</v>
      </c>
    </row>
    <row r="9711" spans="1:6">
      <c r="A9711" t="s">
        <v>4</v>
      </c>
      <c r="B9711" s="4" t="s">
        <v>5</v>
      </c>
      <c r="C9711" s="4" t="s">
        <v>13</v>
      </c>
      <c r="D9711" s="4" t="s">
        <v>10</v>
      </c>
    </row>
    <row r="9712" spans="1:6">
      <c r="A9712" t="n">
        <v>86127</v>
      </c>
      <c r="B9712" s="40" t="n">
        <v>58</v>
      </c>
      <c r="C9712" s="7" t="n">
        <v>12</v>
      </c>
      <c r="D9712" s="7" t="n">
        <v>0</v>
      </c>
    </row>
    <row r="9713" spans="1:7">
      <c r="A9713" t="s">
        <v>4</v>
      </c>
      <c r="B9713" s="4" t="s">
        <v>5</v>
      </c>
      <c r="C9713" s="4" t="s">
        <v>10</v>
      </c>
    </row>
    <row r="9714" spans="1:7">
      <c r="A9714" t="n">
        <v>86131</v>
      </c>
      <c r="B9714" s="10" t="n">
        <v>12</v>
      </c>
      <c r="C9714" s="7" t="n">
        <v>8767</v>
      </c>
    </row>
    <row r="9715" spans="1:7">
      <c r="A9715" t="s">
        <v>4</v>
      </c>
      <c r="B9715" s="4" t="s">
        <v>5</v>
      </c>
      <c r="C9715" s="4" t="s">
        <v>10</v>
      </c>
      <c r="D9715" s="4" t="s">
        <v>13</v>
      </c>
      <c r="E9715" s="4" t="s">
        <v>10</v>
      </c>
    </row>
    <row r="9716" spans="1:7">
      <c r="A9716" t="n">
        <v>86134</v>
      </c>
      <c r="B9716" s="48" t="n">
        <v>104</v>
      </c>
      <c r="C9716" s="7" t="n">
        <v>7</v>
      </c>
      <c r="D9716" s="7" t="n">
        <v>1</v>
      </c>
      <c r="E9716" s="7" t="n">
        <v>1</v>
      </c>
    </row>
    <row r="9717" spans="1:7">
      <c r="A9717" t="s">
        <v>4</v>
      </c>
      <c r="B9717" s="4" t="s">
        <v>5</v>
      </c>
    </row>
    <row r="9718" spans="1:7">
      <c r="A9718" t="n">
        <v>86140</v>
      </c>
      <c r="B9718" s="5" t="n">
        <v>1</v>
      </c>
    </row>
    <row r="9719" spans="1:7">
      <c r="A9719" t="s">
        <v>4</v>
      </c>
      <c r="B9719" s="4" t="s">
        <v>5</v>
      </c>
      <c r="C9719" s="4" t="s">
        <v>10</v>
      </c>
      <c r="D9719" s="4" t="s">
        <v>27</v>
      </c>
      <c r="E9719" s="4" t="s">
        <v>27</v>
      </c>
      <c r="F9719" s="4" t="s">
        <v>27</v>
      </c>
      <c r="G9719" s="4" t="s">
        <v>10</v>
      </c>
      <c r="H9719" s="4" t="s">
        <v>10</v>
      </c>
    </row>
    <row r="9720" spans="1:7">
      <c r="A9720" t="n">
        <v>86141</v>
      </c>
      <c r="B9720" s="68" t="n">
        <v>60</v>
      </c>
      <c r="C9720" s="7" t="n">
        <v>61456</v>
      </c>
      <c r="D9720" s="7" t="n">
        <v>0</v>
      </c>
      <c r="E9720" s="7" t="n">
        <v>0</v>
      </c>
      <c r="F9720" s="7" t="n">
        <v>0</v>
      </c>
      <c r="G9720" s="7" t="n">
        <v>0</v>
      </c>
      <c r="H9720" s="7" t="n">
        <v>0</v>
      </c>
    </row>
    <row r="9721" spans="1:7">
      <c r="A9721" t="s">
        <v>4</v>
      </c>
      <c r="B9721" s="4" t="s">
        <v>5</v>
      </c>
      <c r="C9721" s="4" t="s">
        <v>10</v>
      </c>
      <c r="D9721" s="4" t="s">
        <v>13</v>
      </c>
    </row>
    <row r="9722" spans="1:7">
      <c r="A9722" t="n">
        <v>86160</v>
      </c>
      <c r="B9722" s="46" t="n">
        <v>89</v>
      </c>
      <c r="C9722" s="7" t="n">
        <v>65533</v>
      </c>
      <c r="D9722" s="7" t="n">
        <v>1</v>
      </c>
    </row>
    <row r="9723" spans="1:7">
      <c r="A9723" t="s">
        <v>4</v>
      </c>
      <c r="B9723" s="4" t="s">
        <v>5</v>
      </c>
      <c r="C9723" s="4" t="s">
        <v>13</v>
      </c>
      <c r="D9723" s="4" t="s">
        <v>10</v>
      </c>
      <c r="E9723" s="4" t="s">
        <v>10</v>
      </c>
      <c r="F9723" s="4" t="s">
        <v>13</v>
      </c>
    </row>
    <row r="9724" spans="1:7">
      <c r="A9724" t="n">
        <v>86164</v>
      </c>
      <c r="B9724" s="36" t="n">
        <v>25</v>
      </c>
      <c r="C9724" s="7" t="n">
        <v>1</v>
      </c>
      <c r="D9724" s="7" t="n">
        <v>65535</v>
      </c>
      <c r="E9724" s="7" t="n">
        <v>65535</v>
      </c>
      <c r="F9724" s="7" t="n">
        <v>0</v>
      </c>
    </row>
    <row r="9725" spans="1:7">
      <c r="A9725" t="s">
        <v>4</v>
      </c>
      <c r="B9725" s="4" t="s">
        <v>5</v>
      </c>
      <c r="C9725" s="4" t="s">
        <v>10</v>
      </c>
      <c r="D9725" s="4" t="s">
        <v>27</v>
      </c>
      <c r="E9725" s="4" t="s">
        <v>27</v>
      </c>
      <c r="F9725" s="4" t="s">
        <v>27</v>
      </c>
      <c r="G9725" s="4" t="s">
        <v>27</v>
      </c>
    </row>
    <row r="9726" spans="1:7">
      <c r="A9726" t="n">
        <v>86171</v>
      </c>
      <c r="B9726" s="57" t="n">
        <v>46</v>
      </c>
      <c r="C9726" s="7" t="n">
        <v>61456</v>
      </c>
      <c r="D9726" s="7" t="n">
        <v>-174.130004882813</v>
      </c>
      <c r="E9726" s="7" t="n">
        <v>4.76999998092651</v>
      </c>
      <c r="F9726" s="7" t="n">
        <v>243.389999389648</v>
      </c>
      <c r="G9726" s="7" t="n">
        <v>280.700012207031</v>
      </c>
    </row>
    <row r="9727" spans="1:7">
      <c r="A9727" t="s">
        <v>4</v>
      </c>
      <c r="B9727" s="4" t="s">
        <v>5</v>
      </c>
      <c r="C9727" s="4" t="s">
        <v>10</v>
      </c>
      <c r="D9727" s="4" t="s">
        <v>27</v>
      </c>
      <c r="E9727" s="4" t="s">
        <v>27</v>
      </c>
      <c r="F9727" s="4" t="s">
        <v>27</v>
      </c>
      <c r="G9727" s="4" t="s">
        <v>27</v>
      </c>
    </row>
    <row r="9728" spans="1:7">
      <c r="A9728" t="n">
        <v>86190</v>
      </c>
      <c r="B9728" s="57" t="n">
        <v>46</v>
      </c>
      <c r="C9728" s="7" t="n">
        <v>61457</v>
      </c>
      <c r="D9728" s="7" t="n">
        <v>-174.130004882813</v>
      </c>
      <c r="E9728" s="7" t="n">
        <v>4.76999998092651</v>
      </c>
      <c r="F9728" s="7" t="n">
        <v>243.389999389648</v>
      </c>
      <c r="G9728" s="7" t="n">
        <v>280.700012207031</v>
      </c>
    </row>
    <row r="9729" spans="1:8">
      <c r="A9729" t="s">
        <v>4</v>
      </c>
      <c r="B9729" s="4" t="s">
        <v>5</v>
      </c>
      <c r="C9729" s="4" t="s">
        <v>13</v>
      </c>
      <c r="D9729" s="4" t="s">
        <v>13</v>
      </c>
      <c r="E9729" s="4" t="s">
        <v>27</v>
      </c>
      <c r="F9729" s="4" t="s">
        <v>27</v>
      </c>
      <c r="G9729" s="4" t="s">
        <v>27</v>
      </c>
      <c r="H9729" s="4" t="s">
        <v>10</v>
      </c>
      <c r="I9729" s="4" t="s">
        <v>13</v>
      </c>
    </row>
    <row r="9730" spans="1:8">
      <c r="A9730" t="n">
        <v>86209</v>
      </c>
      <c r="B9730" s="34" t="n">
        <v>45</v>
      </c>
      <c r="C9730" s="7" t="n">
        <v>4</v>
      </c>
      <c r="D9730" s="7" t="n">
        <v>3</v>
      </c>
      <c r="E9730" s="7" t="n">
        <v>5.75</v>
      </c>
      <c r="F9730" s="7" t="n">
        <v>280.690002441406</v>
      </c>
      <c r="G9730" s="7" t="n">
        <v>0</v>
      </c>
      <c r="H9730" s="7" t="n">
        <v>0</v>
      </c>
      <c r="I9730" s="7" t="n">
        <v>0</v>
      </c>
    </row>
    <row r="9731" spans="1:8">
      <c r="A9731" t="s">
        <v>4</v>
      </c>
      <c r="B9731" s="4" t="s">
        <v>5</v>
      </c>
      <c r="C9731" s="4" t="s">
        <v>13</v>
      </c>
      <c r="D9731" s="4" t="s">
        <v>6</v>
      </c>
    </row>
    <row r="9732" spans="1:8">
      <c r="A9732" t="n">
        <v>86227</v>
      </c>
      <c r="B9732" s="11" t="n">
        <v>2</v>
      </c>
      <c r="C9732" s="7" t="n">
        <v>10</v>
      </c>
      <c r="D9732" s="7" t="s">
        <v>370</v>
      </c>
    </row>
    <row r="9733" spans="1:8">
      <c r="A9733" t="s">
        <v>4</v>
      </c>
      <c r="B9733" s="4" t="s">
        <v>5</v>
      </c>
      <c r="C9733" s="4" t="s">
        <v>10</v>
      </c>
    </row>
    <row r="9734" spans="1:8">
      <c r="A9734" t="n">
        <v>86242</v>
      </c>
      <c r="B9734" s="43" t="n">
        <v>16</v>
      </c>
      <c r="C9734" s="7" t="n">
        <v>0</v>
      </c>
    </row>
    <row r="9735" spans="1:8">
      <c r="A9735" t="s">
        <v>4</v>
      </c>
      <c r="B9735" s="4" t="s">
        <v>5</v>
      </c>
      <c r="C9735" s="4" t="s">
        <v>13</v>
      </c>
      <c r="D9735" s="4" t="s">
        <v>10</v>
      </c>
    </row>
    <row r="9736" spans="1:8">
      <c r="A9736" t="n">
        <v>86245</v>
      </c>
      <c r="B9736" s="40" t="n">
        <v>58</v>
      </c>
      <c r="C9736" s="7" t="n">
        <v>105</v>
      </c>
      <c r="D9736" s="7" t="n">
        <v>300</v>
      </c>
    </row>
    <row r="9737" spans="1:8">
      <c r="A9737" t="s">
        <v>4</v>
      </c>
      <c r="B9737" s="4" t="s">
        <v>5</v>
      </c>
      <c r="C9737" s="4" t="s">
        <v>27</v>
      </c>
      <c r="D9737" s="4" t="s">
        <v>10</v>
      </c>
    </row>
    <row r="9738" spans="1:8">
      <c r="A9738" t="n">
        <v>86249</v>
      </c>
      <c r="B9738" s="41" t="n">
        <v>103</v>
      </c>
      <c r="C9738" s="7" t="n">
        <v>1</v>
      </c>
      <c r="D9738" s="7" t="n">
        <v>300</v>
      </c>
    </row>
    <row r="9739" spans="1:8">
      <c r="A9739" t="s">
        <v>4</v>
      </c>
      <c r="B9739" s="4" t="s">
        <v>5</v>
      </c>
      <c r="C9739" s="4" t="s">
        <v>13</v>
      </c>
      <c r="D9739" s="4" t="s">
        <v>10</v>
      </c>
    </row>
    <row r="9740" spans="1:8">
      <c r="A9740" t="n">
        <v>86256</v>
      </c>
      <c r="B9740" s="69" t="n">
        <v>72</v>
      </c>
      <c r="C9740" s="7" t="n">
        <v>4</v>
      </c>
      <c r="D9740" s="7" t="n">
        <v>0</v>
      </c>
    </row>
    <row r="9741" spans="1:8">
      <c r="A9741" t="s">
        <v>4</v>
      </c>
      <c r="B9741" s="4" t="s">
        <v>5</v>
      </c>
      <c r="C9741" s="4" t="s">
        <v>9</v>
      </c>
    </row>
    <row r="9742" spans="1:8">
      <c r="A9742" t="n">
        <v>86260</v>
      </c>
      <c r="B9742" s="45" t="n">
        <v>15</v>
      </c>
      <c r="C9742" s="7" t="n">
        <v>1073741824</v>
      </c>
    </row>
    <row r="9743" spans="1:8">
      <c r="A9743" t="s">
        <v>4</v>
      </c>
      <c r="B9743" s="4" t="s">
        <v>5</v>
      </c>
      <c r="C9743" s="4" t="s">
        <v>13</v>
      </c>
    </row>
    <row r="9744" spans="1:8">
      <c r="A9744" t="n">
        <v>86265</v>
      </c>
      <c r="B9744" s="32" t="n">
        <v>64</v>
      </c>
      <c r="C9744" s="7" t="n">
        <v>3</v>
      </c>
    </row>
    <row r="9745" spans="1:9">
      <c r="A9745" t="s">
        <v>4</v>
      </c>
      <c r="B9745" s="4" t="s">
        <v>5</v>
      </c>
      <c r="C9745" s="4" t="s">
        <v>13</v>
      </c>
    </row>
    <row r="9746" spans="1:9">
      <c r="A9746" t="n">
        <v>86267</v>
      </c>
      <c r="B9746" s="8" t="n">
        <v>74</v>
      </c>
      <c r="C9746" s="7" t="n">
        <v>67</v>
      </c>
    </row>
    <row r="9747" spans="1:9">
      <c r="A9747" t="s">
        <v>4</v>
      </c>
      <c r="B9747" s="4" t="s">
        <v>5</v>
      </c>
      <c r="C9747" s="4" t="s">
        <v>13</v>
      </c>
      <c r="D9747" s="4" t="s">
        <v>13</v>
      </c>
      <c r="E9747" s="4" t="s">
        <v>10</v>
      </c>
    </row>
    <row r="9748" spans="1:9">
      <c r="A9748" t="n">
        <v>86269</v>
      </c>
      <c r="B9748" s="34" t="n">
        <v>45</v>
      </c>
      <c r="C9748" s="7" t="n">
        <v>8</v>
      </c>
      <c r="D9748" s="7" t="n">
        <v>1</v>
      </c>
      <c r="E9748" s="7" t="n">
        <v>0</v>
      </c>
    </row>
    <row r="9749" spans="1:9">
      <c r="A9749" t="s">
        <v>4</v>
      </c>
      <c r="B9749" s="4" t="s">
        <v>5</v>
      </c>
      <c r="C9749" s="4" t="s">
        <v>10</v>
      </c>
    </row>
    <row r="9750" spans="1:9">
      <c r="A9750" t="n">
        <v>86274</v>
      </c>
      <c r="B9750" s="15" t="n">
        <v>13</v>
      </c>
      <c r="C9750" s="7" t="n">
        <v>6409</v>
      </c>
    </row>
    <row r="9751" spans="1:9">
      <c r="A9751" t="s">
        <v>4</v>
      </c>
      <c r="B9751" s="4" t="s">
        <v>5</v>
      </c>
      <c r="C9751" s="4" t="s">
        <v>10</v>
      </c>
    </row>
    <row r="9752" spans="1:9">
      <c r="A9752" t="n">
        <v>86277</v>
      </c>
      <c r="B9752" s="15" t="n">
        <v>13</v>
      </c>
      <c r="C9752" s="7" t="n">
        <v>6408</v>
      </c>
    </row>
    <row r="9753" spans="1:9">
      <c r="A9753" t="s">
        <v>4</v>
      </c>
      <c r="B9753" s="4" t="s">
        <v>5</v>
      </c>
      <c r="C9753" s="4" t="s">
        <v>10</v>
      </c>
    </row>
    <row r="9754" spans="1:9">
      <c r="A9754" t="n">
        <v>86280</v>
      </c>
      <c r="B9754" s="10" t="n">
        <v>12</v>
      </c>
      <c r="C9754" s="7" t="n">
        <v>6464</v>
      </c>
    </row>
    <row r="9755" spans="1:9">
      <c r="A9755" t="s">
        <v>4</v>
      </c>
      <c r="B9755" s="4" t="s">
        <v>5</v>
      </c>
      <c r="C9755" s="4" t="s">
        <v>10</v>
      </c>
    </row>
    <row r="9756" spans="1:9">
      <c r="A9756" t="n">
        <v>86283</v>
      </c>
      <c r="B9756" s="15" t="n">
        <v>13</v>
      </c>
      <c r="C9756" s="7" t="n">
        <v>6465</v>
      </c>
    </row>
    <row r="9757" spans="1:9">
      <c r="A9757" t="s">
        <v>4</v>
      </c>
      <c r="B9757" s="4" t="s">
        <v>5</v>
      </c>
      <c r="C9757" s="4" t="s">
        <v>10</v>
      </c>
    </row>
    <row r="9758" spans="1:9">
      <c r="A9758" t="n">
        <v>86286</v>
      </c>
      <c r="B9758" s="15" t="n">
        <v>13</v>
      </c>
      <c r="C9758" s="7" t="n">
        <v>6466</v>
      </c>
    </row>
    <row r="9759" spans="1:9">
      <c r="A9759" t="s">
        <v>4</v>
      </c>
      <c r="B9759" s="4" t="s">
        <v>5</v>
      </c>
      <c r="C9759" s="4" t="s">
        <v>10</v>
      </c>
    </row>
    <row r="9760" spans="1:9">
      <c r="A9760" t="n">
        <v>86289</v>
      </c>
      <c r="B9760" s="15" t="n">
        <v>13</v>
      </c>
      <c r="C9760" s="7" t="n">
        <v>6467</v>
      </c>
    </row>
    <row r="9761" spans="1:5">
      <c r="A9761" t="s">
        <v>4</v>
      </c>
      <c r="B9761" s="4" t="s">
        <v>5</v>
      </c>
      <c r="C9761" s="4" t="s">
        <v>10</v>
      </c>
    </row>
    <row r="9762" spans="1:5">
      <c r="A9762" t="n">
        <v>86292</v>
      </c>
      <c r="B9762" s="15" t="n">
        <v>13</v>
      </c>
      <c r="C9762" s="7" t="n">
        <v>6468</v>
      </c>
    </row>
    <row r="9763" spans="1:5">
      <c r="A9763" t="s">
        <v>4</v>
      </c>
      <c r="B9763" s="4" t="s">
        <v>5</v>
      </c>
      <c r="C9763" s="4" t="s">
        <v>10</v>
      </c>
    </row>
    <row r="9764" spans="1:5">
      <c r="A9764" t="n">
        <v>86295</v>
      </c>
      <c r="B9764" s="15" t="n">
        <v>13</v>
      </c>
      <c r="C9764" s="7" t="n">
        <v>6469</v>
      </c>
    </row>
    <row r="9765" spans="1:5">
      <c r="A9765" t="s">
        <v>4</v>
      </c>
      <c r="B9765" s="4" t="s">
        <v>5</v>
      </c>
      <c r="C9765" s="4" t="s">
        <v>10</v>
      </c>
    </row>
    <row r="9766" spans="1:5">
      <c r="A9766" t="n">
        <v>86298</v>
      </c>
      <c r="B9766" s="15" t="n">
        <v>13</v>
      </c>
      <c r="C9766" s="7" t="n">
        <v>6470</v>
      </c>
    </row>
    <row r="9767" spans="1:5">
      <c r="A9767" t="s">
        <v>4</v>
      </c>
      <c r="B9767" s="4" t="s">
        <v>5</v>
      </c>
      <c r="C9767" s="4" t="s">
        <v>10</v>
      </c>
    </row>
    <row r="9768" spans="1:5">
      <c r="A9768" t="n">
        <v>86301</v>
      </c>
      <c r="B9768" s="15" t="n">
        <v>13</v>
      </c>
      <c r="C9768" s="7" t="n">
        <v>6471</v>
      </c>
    </row>
    <row r="9769" spans="1:5">
      <c r="A9769" t="s">
        <v>4</v>
      </c>
      <c r="B9769" s="4" t="s">
        <v>5</v>
      </c>
      <c r="C9769" s="4" t="s">
        <v>13</v>
      </c>
    </row>
    <row r="9770" spans="1:5">
      <c r="A9770" t="n">
        <v>86304</v>
      </c>
      <c r="B9770" s="8" t="n">
        <v>74</v>
      </c>
      <c r="C9770" s="7" t="n">
        <v>18</v>
      </c>
    </row>
    <row r="9771" spans="1:5">
      <c r="A9771" t="s">
        <v>4</v>
      </c>
      <c r="B9771" s="4" t="s">
        <v>5</v>
      </c>
      <c r="C9771" s="4" t="s">
        <v>13</v>
      </c>
    </row>
    <row r="9772" spans="1:5">
      <c r="A9772" t="n">
        <v>86306</v>
      </c>
      <c r="B9772" s="8" t="n">
        <v>74</v>
      </c>
      <c r="C9772" s="7" t="n">
        <v>45</v>
      </c>
    </row>
    <row r="9773" spans="1:5">
      <c r="A9773" t="s">
        <v>4</v>
      </c>
      <c r="B9773" s="4" t="s">
        <v>5</v>
      </c>
      <c r="C9773" s="4" t="s">
        <v>10</v>
      </c>
    </row>
    <row r="9774" spans="1:5">
      <c r="A9774" t="n">
        <v>86308</v>
      </c>
      <c r="B9774" s="43" t="n">
        <v>16</v>
      </c>
      <c r="C9774" s="7" t="n">
        <v>0</v>
      </c>
    </row>
    <row r="9775" spans="1:5">
      <c r="A9775" t="s">
        <v>4</v>
      </c>
      <c r="B9775" s="4" t="s">
        <v>5</v>
      </c>
      <c r="C9775" s="4" t="s">
        <v>13</v>
      </c>
      <c r="D9775" s="4" t="s">
        <v>13</v>
      </c>
      <c r="E9775" s="4" t="s">
        <v>13</v>
      </c>
      <c r="F9775" s="4" t="s">
        <v>13</v>
      </c>
    </row>
    <row r="9776" spans="1:5">
      <c r="A9776" t="n">
        <v>86311</v>
      </c>
      <c r="B9776" s="9" t="n">
        <v>14</v>
      </c>
      <c r="C9776" s="7" t="n">
        <v>0</v>
      </c>
      <c r="D9776" s="7" t="n">
        <v>8</v>
      </c>
      <c r="E9776" s="7" t="n">
        <v>0</v>
      </c>
      <c r="F9776" s="7" t="n">
        <v>0</v>
      </c>
    </row>
    <row r="9777" spans="1:6">
      <c r="A9777" t="s">
        <v>4</v>
      </c>
      <c r="B9777" s="4" t="s">
        <v>5</v>
      </c>
      <c r="C9777" s="4" t="s">
        <v>13</v>
      </c>
      <c r="D9777" s="4" t="s">
        <v>6</v>
      </c>
    </row>
    <row r="9778" spans="1:6">
      <c r="A9778" t="n">
        <v>86316</v>
      </c>
      <c r="B9778" s="11" t="n">
        <v>2</v>
      </c>
      <c r="C9778" s="7" t="n">
        <v>11</v>
      </c>
      <c r="D9778" s="7" t="s">
        <v>50</v>
      </c>
    </row>
    <row r="9779" spans="1:6">
      <c r="A9779" t="s">
        <v>4</v>
      </c>
      <c r="B9779" s="4" t="s">
        <v>5</v>
      </c>
      <c r="C9779" s="4" t="s">
        <v>10</v>
      </c>
    </row>
    <row r="9780" spans="1:6">
      <c r="A9780" t="n">
        <v>86330</v>
      </c>
      <c r="B9780" s="43" t="n">
        <v>16</v>
      </c>
      <c r="C9780" s="7" t="n">
        <v>0</v>
      </c>
    </row>
    <row r="9781" spans="1:6">
      <c r="A9781" t="s">
        <v>4</v>
      </c>
      <c r="B9781" s="4" t="s">
        <v>5</v>
      </c>
      <c r="C9781" s="4" t="s">
        <v>13</v>
      </c>
      <c r="D9781" s="4" t="s">
        <v>6</v>
      </c>
    </row>
    <row r="9782" spans="1:6">
      <c r="A9782" t="n">
        <v>86333</v>
      </c>
      <c r="B9782" s="11" t="n">
        <v>2</v>
      </c>
      <c r="C9782" s="7" t="n">
        <v>11</v>
      </c>
      <c r="D9782" s="7" t="s">
        <v>371</v>
      </c>
    </row>
    <row r="9783" spans="1:6">
      <c r="A9783" t="s">
        <v>4</v>
      </c>
      <c r="B9783" s="4" t="s">
        <v>5</v>
      </c>
      <c r="C9783" s="4" t="s">
        <v>10</v>
      </c>
    </row>
    <row r="9784" spans="1:6">
      <c r="A9784" t="n">
        <v>86342</v>
      </c>
      <c r="B9784" s="43" t="n">
        <v>16</v>
      </c>
      <c r="C9784" s="7" t="n">
        <v>0</v>
      </c>
    </row>
    <row r="9785" spans="1:6">
      <c r="A9785" t="s">
        <v>4</v>
      </c>
      <c r="B9785" s="4" t="s">
        <v>5</v>
      </c>
      <c r="C9785" s="4" t="s">
        <v>9</v>
      </c>
    </row>
    <row r="9786" spans="1:6">
      <c r="A9786" t="n">
        <v>86345</v>
      </c>
      <c r="B9786" s="45" t="n">
        <v>15</v>
      </c>
      <c r="C9786" s="7" t="n">
        <v>2048</v>
      </c>
    </row>
    <row r="9787" spans="1:6">
      <c r="A9787" t="s">
        <v>4</v>
      </c>
      <c r="B9787" s="4" t="s">
        <v>5</v>
      </c>
      <c r="C9787" s="4" t="s">
        <v>13</v>
      </c>
      <c r="D9787" s="4" t="s">
        <v>6</v>
      </c>
    </row>
    <row r="9788" spans="1:6">
      <c r="A9788" t="n">
        <v>86350</v>
      </c>
      <c r="B9788" s="11" t="n">
        <v>2</v>
      </c>
      <c r="C9788" s="7" t="n">
        <v>10</v>
      </c>
      <c r="D9788" s="7" t="s">
        <v>126</v>
      </c>
    </row>
    <row r="9789" spans="1:6">
      <c r="A9789" t="s">
        <v>4</v>
      </c>
      <c r="B9789" s="4" t="s">
        <v>5</v>
      </c>
      <c r="C9789" s="4" t="s">
        <v>10</v>
      </c>
    </row>
    <row r="9790" spans="1:6">
      <c r="A9790" t="n">
        <v>86368</v>
      </c>
      <c r="B9790" s="43" t="n">
        <v>16</v>
      </c>
      <c r="C9790" s="7" t="n">
        <v>0</v>
      </c>
    </row>
    <row r="9791" spans="1:6">
      <c r="A9791" t="s">
        <v>4</v>
      </c>
      <c r="B9791" s="4" t="s">
        <v>5</v>
      </c>
      <c r="C9791" s="4" t="s">
        <v>13</v>
      </c>
      <c r="D9791" s="4" t="s">
        <v>6</v>
      </c>
    </row>
    <row r="9792" spans="1:6">
      <c r="A9792" t="n">
        <v>86371</v>
      </c>
      <c r="B9792" s="11" t="n">
        <v>2</v>
      </c>
      <c r="C9792" s="7" t="n">
        <v>10</v>
      </c>
      <c r="D9792" s="7" t="s">
        <v>127</v>
      </c>
    </row>
    <row r="9793" spans="1:4">
      <c r="A9793" t="s">
        <v>4</v>
      </c>
      <c r="B9793" s="4" t="s">
        <v>5</v>
      </c>
      <c r="C9793" s="4" t="s">
        <v>10</v>
      </c>
    </row>
    <row r="9794" spans="1:4">
      <c r="A9794" t="n">
        <v>86390</v>
      </c>
      <c r="B9794" s="43" t="n">
        <v>16</v>
      </c>
      <c r="C9794" s="7" t="n">
        <v>0</v>
      </c>
    </row>
    <row r="9795" spans="1:4">
      <c r="A9795" t="s">
        <v>4</v>
      </c>
      <c r="B9795" s="4" t="s">
        <v>5</v>
      </c>
      <c r="C9795" s="4" t="s">
        <v>13</v>
      </c>
      <c r="D9795" s="4" t="s">
        <v>10</v>
      </c>
      <c r="E9795" s="4" t="s">
        <v>27</v>
      </c>
    </row>
    <row r="9796" spans="1:4">
      <c r="A9796" t="n">
        <v>86393</v>
      </c>
      <c r="B9796" s="40" t="n">
        <v>58</v>
      </c>
      <c r="C9796" s="7" t="n">
        <v>100</v>
      </c>
      <c r="D9796" s="7" t="n">
        <v>300</v>
      </c>
      <c r="E9796" s="7" t="n">
        <v>1</v>
      </c>
    </row>
    <row r="9797" spans="1:4">
      <c r="A9797" t="s">
        <v>4</v>
      </c>
      <c r="B9797" s="4" t="s">
        <v>5</v>
      </c>
      <c r="C9797" s="4" t="s">
        <v>13</v>
      </c>
      <c r="D9797" s="4" t="s">
        <v>10</v>
      </c>
    </row>
    <row r="9798" spans="1:4">
      <c r="A9798" t="n">
        <v>86401</v>
      </c>
      <c r="B9798" s="40" t="n">
        <v>58</v>
      </c>
      <c r="C9798" s="7" t="n">
        <v>255</v>
      </c>
      <c r="D9798" s="7" t="n">
        <v>0</v>
      </c>
    </row>
    <row r="9799" spans="1:4">
      <c r="A9799" t="s">
        <v>4</v>
      </c>
      <c r="B9799" s="4" t="s">
        <v>5</v>
      </c>
      <c r="C9799" s="4" t="s">
        <v>13</v>
      </c>
    </row>
    <row r="9800" spans="1:4">
      <c r="A9800" t="n">
        <v>86405</v>
      </c>
      <c r="B9800" s="47" t="n">
        <v>23</v>
      </c>
      <c r="C9800" s="7" t="n">
        <v>0</v>
      </c>
    </row>
    <row r="9801" spans="1:4">
      <c r="A9801" t="s">
        <v>4</v>
      </c>
      <c r="B9801" s="4" t="s">
        <v>5</v>
      </c>
    </row>
    <row r="9802" spans="1:4">
      <c r="A9802" t="n">
        <v>86407</v>
      </c>
      <c r="B9802" s="5" t="n">
        <v>1</v>
      </c>
    </row>
    <row r="9803" spans="1:4" s="3" customFormat="1" customHeight="0">
      <c r="A9803" s="3" t="s">
        <v>2</v>
      </c>
      <c r="B9803" s="3" t="s">
        <v>732</v>
      </c>
    </row>
    <row r="9804" spans="1:4">
      <c r="A9804" t="s">
        <v>4</v>
      </c>
      <c r="B9804" s="4" t="s">
        <v>5</v>
      </c>
      <c r="C9804" s="4" t="s">
        <v>13</v>
      </c>
      <c r="D9804" s="4" t="s">
        <v>13</v>
      </c>
      <c r="E9804" s="4" t="s">
        <v>13</v>
      </c>
      <c r="F9804" s="4" t="s">
        <v>13</v>
      </c>
    </row>
    <row r="9805" spans="1:4">
      <c r="A9805" t="n">
        <v>86408</v>
      </c>
      <c r="B9805" s="9" t="n">
        <v>14</v>
      </c>
      <c r="C9805" s="7" t="n">
        <v>2</v>
      </c>
      <c r="D9805" s="7" t="n">
        <v>0</v>
      </c>
      <c r="E9805" s="7" t="n">
        <v>0</v>
      </c>
      <c r="F9805" s="7" t="n">
        <v>0</v>
      </c>
    </row>
    <row r="9806" spans="1:4">
      <c r="A9806" t="s">
        <v>4</v>
      </c>
      <c r="B9806" s="4" t="s">
        <v>5</v>
      </c>
      <c r="C9806" s="4" t="s">
        <v>13</v>
      </c>
      <c r="D9806" s="26" t="s">
        <v>67</v>
      </c>
      <c r="E9806" s="4" t="s">
        <v>5</v>
      </c>
      <c r="F9806" s="4" t="s">
        <v>13</v>
      </c>
      <c r="G9806" s="4" t="s">
        <v>10</v>
      </c>
      <c r="H9806" s="26" t="s">
        <v>68</v>
      </c>
      <c r="I9806" s="4" t="s">
        <v>13</v>
      </c>
      <c r="J9806" s="4" t="s">
        <v>9</v>
      </c>
      <c r="K9806" s="4" t="s">
        <v>13</v>
      </c>
      <c r="L9806" s="4" t="s">
        <v>13</v>
      </c>
      <c r="M9806" s="26" t="s">
        <v>67</v>
      </c>
      <c r="N9806" s="4" t="s">
        <v>5</v>
      </c>
      <c r="O9806" s="4" t="s">
        <v>13</v>
      </c>
      <c r="P9806" s="4" t="s">
        <v>10</v>
      </c>
      <c r="Q9806" s="26" t="s">
        <v>68</v>
      </c>
      <c r="R9806" s="4" t="s">
        <v>13</v>
      </c>
      <c r="S9806" s="4" t="s">
        <v>9</v>
      </c>
      <c r="T9806" s="4" t="s">
        <v>13</v>
      </c>
      <c r="U9806" s="4" t="s">
        <v>13</v>
      </c>
      <c r="V9806" s="4" t="s">
        <v>13</v>
      </c>
      <c r="W9806" s="4" t="s">
        <v>26</v>
      </c>
    </row>
    <row r="9807" spans="1:4">
      <c r="A9807" t="n">
        <v>86413</v>
      </c>
      <c r="B9807" s="13" t="n">
        <v>5</v>
      </c>
      <c r="C9807" s="7" t="n">
        <v>28</v>
      </c>
      <c r="D9807" s="26" t="s">
        <v>3</v>
      </c>
      <c r="E9807" s="12" t="n">
        <v>162</v>
      </c>
      <c r="F9807" s="7" t="n">
        <v>3</v>
      </c>
      <c r="G9807" s="7" t="n">
        <v>28705</v>
      </c>
      <c r="H9807" s="26" t="s">
        <v>3</v>
      </c>
      <c r="I9807" s="7" t="n">
        <v>0</v>
      </c>
      <c r="J9807" s="7" t="n">
        <v>1</v>
      </c>
      <c r="K9807" s="7" t="n">
        <v>2</v>
      </c>
      <c r="L9807" s="7" t="n">
        <v>28</v>
      </c>
      <c r="M9807" s="26" t="s">
        <v>3</v>
      </c>
      <c r="N9807" s="12" t="n">
        <v>162</v>
      </c>
      <c r="O9807" s="7" t="n">
        <v>3</v>
      </c>
      <c r="P9807" s="7" t="n">
        <v>28705</v>
      </c>
      <c r="Q9807" s="26" t="s">
        <v>3</v>
      </c>
      <c r="R9807" s="7" t="n">
        <v>0</v>
      </c>
      <c r="S9807" s="7" t="n">
        <v>2</v>
      </c>
      <c r="T9807" s="7" t="n">
        <v>2</v>
      </c>
      <c r="U9807" s="7" t="n">
        <v>11</v>
      </c>
      <c r="V9807" s="7" t="n">
        <v>1</v>
      </c>
      <c r="W9807" s="14" t="n">
        <f t="normal" ca="1">A9811</f>
        <v>0</v>
      </c>
    </row>
    <row r="9808" spans="1:4">
      <c r="A9808" t="s">
        <v>4</v>
      </c>
      <c r="B9808" s="4" t="s">
        <v>5</v>
      </c>
      <c r="C9808" s="4" t="s">
        <v>13</v>
      </c>
      <c r="D9808" s="4" t="s">
        <v>10</v>
      </c>
      <c r="E9808" s="4" t="s">
        <v>27</v>
      </c>
    </row>
    <row r="9809" spans="1:23">
      <c r="A9809" t="n">
        <v>86442</v>
      </c>
      <c r="B9809" s="40" t="n">
        <v>58</v>
      </c>
      <c r="C9809" s="7" t="n">
        <v>0</v>
      </c>
      <c r="D9809" s="7" t="n">
        <v>0</v>
      </c>
      <c r="E9809" s="7" t="n">
        <v>1</v>
      </c>
    </row>
    <row r="9810" spans="1:23">
      <c r="A9810" t="s">
        <v>4</v>
      </c>
      <c r="B9810" s="4" t="s">
        <v>5</v>
      </c>
      <c r="C9810" s="4" t="s">
        <v>13</v>
      </c>
      <c r="D9810" s="26" t="s">
        <v>67</v>
      </c>
      <c r="E9810" s="4" t="s">
        <v>5</v>
      </c>
      <c r="F9810" s="4" t="s">
        <v>13</v>
      </c>
      <c r="G9810" s="4" t="s">
        <v>10</v>
      </c>
      <c r="H9810" s="26" t="s">
        <v>68</v>
      </c>
      <c r="I9810" s="4" t="s">
        <v>13</v>
      </c>
      <c r="J9810" s="4" t="s">
        <v>9</v>
      </c>
      <c r="K9810" s="4" t="s">
        <v>13</v>
      </c>
      <c r="L9810" s="4" t="s">
        <v>13</v>
      </c>
      <c r="M9810" s="26" t="s">
        <v>67</v>
      </c>
      <c r="N9810" s="4" t="s">
        <v>5</v>
      </c>
      <c r="O9810" s="4" t="s">
        <v>13</v>
      </c>
      <c r="P9810" s="4" t="s">
        <v>10</v>
      </c>
      <c r="Q9810" s="26" t="s">
        <v>68</v>
      </c>
      <c r="R9810" s="4" t="s">
        <v>13</v>
      </c>
      <c r="S9810" s="4" t="s">
        <v>9</v>
      </c>
      <c r="T9810" s="4" t="s">
        <v>13</v>
      </c>
      <c r="U9810" s="4" t="s">
        <v>13</v>
      </c>
      <c r="V9810" s="4" t="s">
        <v>13</v>
      </c>
      <c r="W9810" s="4" t="s">
        <v>26</v>
      </c>
    </row>
    <row r="9811" spans="1:23">
      <c r="A9811" t="n">
        <v>86450</v>
      </c>
      <c r="B9811" s="13" t="n">
        <v>5</v>
      </c>
      <c r="C9811" s="7" t="n">
        <v>28</v>
      </c>
      <c r="D9811" s="26" t="s">
        <v>3</v>
      </c>
      <c r="E9811" s="12" t="n">
        <v>162</v>
      </c>
      <c r="F9811" s="7" t="n">
        <v>3</v>
      </c>
      <c r="G9811" s="7" t="n">
        <v>28705</v>
      </c>
      <c r="H9811" s="26" t="s">
        <v>3</v>
      </c>
      <c r="I9811" s="7" t="n">
        <v>0</v>
      </c>
      <c r="J9811" s="7" t="n">
        <v>1</v>
      </c>
      <c r="K9811" s="7" t="n">
        <v>3</v>
      </c>
      <c r="L9811" s="7" t="n">
        <v>28</v>
      </c>
      <c r="M9811" s="26" t="s">
        <v>3</v>
      </c>
      <c r="N9811" s="12" t="n">
        <v>162</v>
      </c>
      <c r="O9811" s="7" t="n">
        <v>3</v>
      </c>
      <c r="P9811" s="7" t="n">
        <v>28705</v>
      </c>
      <c r="Q9811" s="26" t="s">
        <v>3</v>
      </c>
      <c r="R9811" s="7" t="n">
        <v>0</v>
      </c>
      <c r="S9811" s="7" t="n">
        <v>2</v>
      </c>
      <c r="T9811" s="7" t="n">
        <v>3</v>
      </c>
      <c r="U9811" s="7" t="n">
        <v>9</v>
      </c>
      <c r="V9811" s="7" t="n">
        <v>1</v>
      </c>
      <c r="W9811" s="14" t="n">
        <f t="normal" ca="1">A9821</f>
        <v>0</v>
      </c>
    </row>
    <row r="9812" spans="1:23">
      <c r="A9812" t="s">
        <v>4</v>
      </c>
      <c r="B9812" s="4" t="s">
        <v>5</v>
      </c>
      <c r="C9812" s="4" t="s">
        <v>13</v>
      </c>
      <c r="D9812" s="26" t="s">
        <v>67</v>
      </c>
      <c r="E9812" s="4" t="s">
        <v>5</v>
      </c>
      <c r="F9812" s="4" t="s">
        <v>10</v>
      </c>
      <c r="G9812" s="4" t="s">
        <v>13</v>
      </c>
      <c r="H9812" s="4" t="s">
        <v>13</v>
      </c>
      <c r="I9812" s="4" t="s">
        <v>6</v>
      </c>
      <c r="J9812" s="26" t="s">
        <v>68</v>
      </c>
      <c r="K9812" s="4" t="s">
        <v>13</v>
      </c>
      <c r="L9812" s="4" t="s">
        <v>13</v>
      </c>
      <c r="M9812" s="26" t="s">
        <v>67</v>
      </c>
      <c r="N9812" s="4" t="s">
        <v>5</v>
      </c>
      <c r="O9812" s="4" t="s">
        <v>13</v>
      </c>
      <c r="P9812" s="26" t="s">
        <v>68</v>
      </c>
      <c r="Q9812" s="4" t="s">
        <v>13</v>
      </c>
      <c r="R9812" s="4" t="s">
        <v>9</v>
      </c>
      <c r="S9812" s="4" t="s">
        <v>13</v>
      </c>
      <c r="T9812" s="4" t="s">
        <v>13</v>
      </c>
      <c r="U9812" s="4" t="s">
        <v>13</v>
      </c>
      <c r="V9812" s="26" t="s">
        <v>67</v>
      </c>
      <c r="W9812" s="4" t="s">
        <v>5</v>
      </c>
      <c r="X9812" s="4" t="s">
        <v>13</v>
      </c>
      <c r="Y9812" s="26" t="s">
        <v>68</v>
      </c>
      <c r="Z9812" s="4" t="s">
        <v>13</v>
      </c>
      <c r="AA9812" s="4" t="s">
        <v>9</v>
      </c>
      <c r="AB9812" s="4" t="s">
        <v>13</v>
      </c>
      <c r="AC9812" s="4" t="s">
        <v>13</v>
      </c>
      <c r="AD9812" s="4" t="s">
        <v>13</v>
      </c>
      <c r="AE9812" s="4" t="s">
        <v>26</v>
      </c>
    </row>
    <row r="9813" spans="1:23">
      <c r="A9813" t="n">
        <v>86479</v>
      </c>
      <c r="B9813" s="13" t="n">
        <v>5</v>
      </c>
      <c r="C9813" s="7" t="n">
        <v>28</v>
      </c>
      <c r="D9813" s="26" t="s">
        <v>3</v>
      </c>
      <c r="E9813" s="67" t="n">
        <v>47</v>
      </c>
      <c r="F9813" s="7" t="n">
        <v>61456</v>
      </c>
      <c r="G9813" s="7" t="n">
        <v>2</v>
      </c>
      <c r="H9813" s="7" t="n">
        <v>0</v>
      </c>
      <c r="I9813" s="7" t="s">
        <v>313</v>
      </c>
      <c r="J9813" s="26" t="s">
        <v>3</v>
      </c>
      <c r="K9813" s="7" t="n">
        <v>8</v>
      </c>
      <c r="L9813" s="7" t="n">
        <v>28</v>
      </c>
      <c r="M9813" s="26" t="s">
        <v>3</v>
      </c>
      <c r="N9813" s="8" t="n">
        <v>74</v>
      </c>
      <c r="O9813" s="7" t="n">
        <v>65</v>
      </c>
      <c r="P9813" s="26" t="s">
        <v>3</v>
      </c>
      <c r="Q9813" s="7" t="n">
        <v>0</v>
      </c>
      <c r="R9813" s="7" t="n">
        <v>1</v>
      </c>
      <c r="S9813" s="7" t="n">
        <v>3</v>
      </c>
      <c r="T9813" s="7" t="n">
        <v>9</v>
      </c>
      <c r="U9813" s="7" t="n">
        <v>28</v>
      </c>
      <c r="V9813" s="26" t="s">
        <v>3</v>
      </c>
      <c r="W9813" s="8" t="n">
        <v>74</v>
      </c>
      <c r="X9813" s="7" t="n">
        <v>65</v>
      </c>
      <c r="Y9813" s="26" t="s">
        <v>3</v>
      </c>
      <c r="Z9813" s="7" t="n">
        <v>0</v>
      </c>
      <c r="AA9813" s="7" t="n">
        <v>2</v>
      </c>
      <c r="AB9813" s="7" t="n">
        <v>3</v>
      </c>
      <c r="AC9813" s="7" t="n">
        <v>9</v>
      </c>
      <c r="AD9813" s="7" t="n">
        <v>1</v>
      </c>
      <c r="AE9813" s="14" t="n">
        <f t="normal" ca="1">A9817</f>
        <v>0</v>
      </c>
    </row>
    <row r="9814" spans="1:23">
      <c r="A9814" t="s">
        <v>4</v>
      </c>
      <c r="B9814" s="4" t="s">
        <v>5</v>
      </c>
      <c r="C9814" s="4" t="s">
        <v>10</v>
      </c>
      <c r="D9814" s="4" t="s">
        <v>13</v>
      </c>
      <c r="E9814" s="4" t="s">
        <v>13</v>
      </c>
      <c r="F9814" s="4" t="s">
        <v>6</v>
      </c>
    </row>
    <row r="9815" spans="1:23">
      <c r="A9815" t="n">
        <v>86527</v>
      </c>
      <c r="B9815" s="67" t="n">
        <v>47</v>
      </c>
      <c r="C9815" s="7" t="n">
        <v>61456</v>
      </c>
      <c r="D9815" s="7" t="n">
        <v>0</v>
      </c>
      <c r="E9815" s="7" t="n">
        <v>0</v>
      </c>
      <c r="F9815" s="7" t="s">
        <v>314</v>
      </c>
    </row>
    <row r="9816" spans="1:23">
      <c r="A9816" t="s">
        <v>4</v>
      </c>
      <c r="B9816" s="4" t="s">
        <v>5</v>
      </c>
      <c r="C9816" s="4" t="s">
        <v>13</v>
      </c>
      <c r="D9816" s="4" t="s">
        <v>10</v>
      </c>
      <c r="E9816" s="4" t="s">
        <v>27</v>
      </c>
    </row>
    <row r="9817" spans="1:23">
      <c r="A9817" t="n">
        <v>86540</v>
      </c>
      <c r="B9817" s="40" t="n">
        <v>58</v>
      </c>
      <c r="C9817" s="7" t="n">
        <v>0</v>
      </c>
      <c r="D9817" s="7" t="n">
        <v>300</v>
      </c>
      <c r="E9817" s="7" t="n">
        <v>1</v>
      </c>
    </row>
    <row r="9818" spans="1:23">
      <c r="A9818" t="s">
        <v>4</v>
      </c>
      <c r="B9818" s="4" t="s">
        <v>5</v>
      </c>
      <c r="C9818" s="4" t="s">
        <v>13</v>
      </c>
      <c r="D9818" s="4" t="s">
        <v>10</v>
      </c>
    </row>
    <row r="9819" spans="1:23">
      <c r="A9819" t="n">
        <v>86548</v>
      </c>
      <c r="B9819" s="40" t="n">
        <v>58</v>
      </c>
      <c r="C9819" s="7" t="n">
        <v>255</v>
      </c>
      <c r="D9819" s="7" t="n">
        <v>0</v>
      </c>
    </row>
    <row r="9820" spans="1:23">
      <c r="A9820" t="s">
        <v>4</v>
      </c>
      <c r="B9820" s="4" t="s">
        <v>5</v>
      </c>
      <c r="C9820" s="4" t="s">
        <v>13</v>
      </c>
      <c r="D9820" s="4" t="s">
        <v>13</v>
      </c>
      <c r="E9820" s="4" t="s">
        <v>13</v>
      </c>
      <c r="F9820" s="4" t="s">
        <v>13</v>
      </c>
    </row>
    <row r="9821" spans="1:23">
      <c r="A9821" t="n">
        <v>86552</v>
      </c>
      <c r="B9821" s="9" t="n">
        <v>14</v>
      </c>
      <c r="C9821" s="7" t="n">
        <v>0</v>
      </c>
      <c r="D9821" s="7" t="n">
        <v>0</v>
      </c>
      <c r="E9821" s="7" t="n">
        <v>0</v>
      </c>
      <c r="F9821" s="7" t="n">
        <v>64</v>
      </c>
    </row>
    <row r="9822" spans="1:23">
      <c r="A9822" t="s">
        <v>4</v>
      </c>
      <c r="B9822" s="4" t="s">
        <v>5</v>
      </c>
      <c r="C9822" s="4" t="s">
        <v>13</v>
      </c>
      <c r="D9822" s="4" t="s">
        <v>10</v>
      </c>
    </row>
    <row r="9823" spans="1:23">
      <c r="A9823" t="n">
        <v>86557</v>
      </c>
      <c r="B9823" s="35" t="n">
        <v>22</v>
      </c>
      <c r="C9823" s="7" t="n">
        <v>0</v>
      </c>
      <c r="D9823" s="7" t="n">
        <v>28705</v>
      </c>
    </row>
    <row r="9824" spans="1:23">
      <c r="A9824" t="s">
        <v>4</v>
      </c>
      <c r="B9824" s="4" t="s">
        <v>5</v>
      </c>
      <c r="C9824" s="4" t="s">
        <v>13</v>
      </c>
      <c r="D9824" s="4" t="s">
        <v>10</v>
      </c>
    </row>
    <row r="9825" spans="1:31">
      <c r="A9825" t="n">
        <v>86561</v>
      </c>
      <c r="B9825" s="40" t="n">
        <v>58</v>
      </c>
      <c r="C9825" s="7" t="n">
        <v>5</v>
      </c>
      <c r="D9825" s="7" t="n">
        <v>300</v>
      </c>
    </row>
    <row r="9826" spans="1:31">
      <c r="A9826" t="s">
        <v>4</v>
      </c>
      <c r="B9826" s="4" t="s">
        <v>5</v>
      </c>
      <c r="C9826" s="4" t="s">
        <v>27</v>
      </c>
      <c r="D9826" s="4" t="s">
        <v>10</v>
      </c>
    </row>
    <row r="9827" spans="1:31">
      <c r="A9827" t="n">
        <v>86565</v>
      </c>
      <c r="B9827" s="41" t="n">
        <v>103</v>
      </c>
      <c r="C9827" s="7" t="n">
        <v>0</v>
      </c>
      <c r="D9827" s="7" t="n">
        <v>300</v>
      </c>
    </row>
    <row r="9828" spans="1:31">
      <c r="A9828" t="s">
        <v>4</v>
      </c>
      <c r="B9828" s="4" t="s">
        <v>5</v>
      </c>
      <c r="C9828" s="4" t="s">
        <v>13</v>
      </c>
    </row>
    <row r="9829" spans="1:31">
      <c r="A9829" t="n">
        <v>86572</v>
      </c>
      <c r="B9829" s="32" t="n">
        <v>64</v>
      </c>
      <c r="C9829" s="7" t="n">
        <v>7</v>
      </c>
    </row>
    <row r="9830" spans="1:31">
      <c r="A9830" t="s">
        <v>4</v>
      </c>
      <c r="B9830" s="4" t="s">
        <v>5</v>
      </c>
      <c r="C9830" s="4" t="s">
        <v>13</v>
      </c>
      <c r="D9830" s="4" t="s">
        <v>10</v>
      </c>
    </row>
    <row r="9831" spans="1:31">
      <c r="A9831" t="n">
        <v>86574</v>
      </c>
      <c r="B9831" s="69" t="n">
        <v>72</v>
      </c>
      <c r="C9831" s="7" t="n">
        <v>5</v>
      </c>
      <c r="D9831" s="7" t="n">
        <v>0</v>
      </c>
    </row>
    <row r="9832" spans="1:31">
      <c r="A9832" t="s">
        <v>4</v>
      </c>
      <c r="B9832" s="4" t="s">
        <v>5</v>
      </c>
      <c r="C9832" s="4" t="s">
        <v>13</v>
      </c>
      <c r="D9832" s="26" t="s">
        <v>67</v>
      </c>
      <c r="E9832" s="4" t="s">
        <v>5</v>
      </c>
      <c r="F9832" s="4" t="s">
        <v>13</v>
      </c>
      <c r="G9832" s="4" t="s">
        <v>10</v>
      </c>
      <c r="H9832" s="26" t="s">
        <v>68</v>
      </c>
      <c r="I9832" s="4" t="s">
        <v>13</v>
      </c>
      <c r="J9832" s="4" t="s">
        <v>9</v>
      </c>
      <c r="K9832" s="4" t="s">
        <v>13</v>
      </c>
      <c r="L9832" s="4" t="s">
        <v>13</v>
      </c>
      <c r="M9832" s="4" t="s">
        <v>26</v>
      </c>
    </row>
    <row r="9833" spans="1:31">
      <c r="A9833" t="n">
        <v>86578</v>
      </c>
      <c r="B9833" s="13" t="n">
        <v>5</v>
      </c>
      <c r="C9833" s="7" t="n">
        <v>28</v>
      </c>
      <c r="D9833" s="26" t="s">
        <v>3</v>
      </c>
      <c r="E9833" s="12" t="n">
        <v>162</v>
      </c>
      <c r="F9833" s="7" t="n">
        <v>4</v>
      </c>
      <c r="G9833" s="7" t="n">
        <v>28705</v>
      </c>
      <c r="H9833" s="26" t="s">
        <v>3</v>
      </c>
      <c r="I9833" s="7" t="n">
        <v>0</v>
      </c>
      <c r="J9833" s="7" t="n">
        <v>1</v>
      </c>
      <c r="K9833" s="7" t="n">
        <v>2</v>
      </c>
      <c r="L9833" s="7" t="n">
        <v>1</v>
      </c>
      <c r="M9833" s="14" t="n">
        <f t="normal" ca="1">A9839</f>
        <v>0</v>
      </c>
    </row>
    <row r="9834" spans="1:31">
      <c r="A9834" t="s">
        <v>4</v>
      </c>
      <c r="B9834" s="4" t="s">
        <v>5</v>
      </c>
      <c r="C9834" s="4" t="s">
        <v>13</v>
      </c>
      <c r="D9834" s="4" t="s">
        <v>6</v>
      </c>
    </row>
    <row r="9835" spans="1:31">
      <c r="A9835" t="n">
        <v>86595</v>
      </c>
      <c r="B9835" s="11" t="n">
        <v>2</v>
      </c>
      <c r="C9835" s="7" t="n">
        <v>10</v>
      </c>
      <c r="D9835" s="7" t="s">
        <v>315</v>
      </c>
    </row>
    <row r="9836" spans="1:31">
      <c r="A9836" t="s">
        <v>4</v>
      </c>
      <c r="B9836" s="4" t="s">
        <v>5</v>
      </c>
      <c r="C9836" s="4" t="s">
        <v>10</v>
      </c>
    </row>
    <row r="9837" spans="1:31">
      <c r="A9837" t="n">
        <v>86612</v>
      </c>
      <c r="B9837" s="43" t="n">
        <v>16</v>
      </c>
      <c r="C9837" s="7" t="n">
        <v>0</v>
      </c>
    </row>
    <row r="9838" spans="1:31">
      <c r="A9838" t="s">
        <v>4</v>
      </c>
      <c r="B9838" s="4" t="s">
        <v>5</v>
      </c>
      <c r="C9838" s="4" t="s">
        <v>13</v>
      </c>
      <c r="D9838" s="4" t="s">
        <v>13</v>
      </c>
      <c r="E9838" s="4" t="s">
        <v>13</v>
      </c>
      <c r="F9838" s="4" t="s">
        <v>9</v>
      </c>
      <c r="G9838" s="4" t="s">
        <v>13</v>
      </c>
      <c r="H9838" s="4" t="s">
        <v>13</v>
      </c>
      <c r="I9838" s="4" t="s">
        <v>26</v>
      </c>
    </row>
    <row r="9839" spans="1:31">
      <c r="A9839" t="n">
        <v>86615</v>
      </c>
      <c r="B9839" s="13" t="n">
        <v>5</v>
      </c>
      <c r="C9839" s="7" t="n">
        <v>32</v>
      </c>
      <c r="D9839" s="7" t="n">
        <v>7</v>
      </c>
      <c r="E9839" s="7" t="n">
        <v>0</v>
      </c>
      <c r="F9839" s="7" t="n">
        <v>1</v>
      </c>
      <c r="G9839" s="7" t="n">
        <v>3</v>
      </c>
      <c r="H9839" s="7" t="n">
        <v>1</v>
      </c>
      <c r="I9839" s="14" t="n">
        <f t="normal" ca="1">A9843</f>
        <v>0</v>
      </c>
    </row>
    <row r="9840" spans="1:31">
      <c r="A9840" t="s">
        <v>4</v>
      </c>
      <c r="B9840" s="4" t="s">
        <v>5</v>
      </c>
      <c r="C9840" s="4" t="s">
        <v>13</v>
      </c>
      <c r="D9840" s="4" t="s">
        <v>6</v>
      </c>
    </row>
    <row r="9841" spans="1:13">
      <c r="A9841" t="n">
        <v>86629</v>
      </c>
      <c r="B9841" s="11" t="n">
        <v>2</v>
      </c>
      <c r="C9841" s="7" t="n">
        <v>10</v>
      </c>
      <c r="D9841" s="7" t="s">
        <v>725</v>
      </c>
    </row>
    <row r="9842" spans="1:13">
      <c r="A9842" t="s">
        <v>4</v>
      </c>
      <c r="B9842" s="4" t="s">
        <v>5</v>
      </c>
      <c r="C9842" s="4" t="s">
        <v>10</v>
      </c>
      <c r="D9842" s="4" t="s">
        <v>13</v>
      </c>
      <c r="E9842" s="4" t="s">
        <v>13</v>
      </c>
      <c r="F9842" s="4" t="s">
        <v>6</v>
      </c>
    </row>
    <row r="9843" spans="1:13">
      <c r="A9843" t="n">
        <v>86650</v>
      </c>
      <c r="B9843" s="18" t="n">
        <v>20</v>
      </c>
      <c r="C9843" s="7" t="n">
        <v>61456</v>
      </c>
      <c r="D9843" s="7" t="n">
        <v>3</v>
      </c>
      <c r="E9843" s="7" t="n">
        <v>10</v>
      </c>
      <c r="F9843" s="7" t="s">
        <v>322</v>
      </c>
    </row>
    <row r="9844" spans="1:13">
      <c r="A9844" t="s">
        <v>4</v>
      </c>
      <c r="B9844" s="4" t="s">
        <v>5</v>
      </c>
      <c r="C9844" s="4" t="s">
        <v>10</v>
      </c>
    </row>
    <row r="9845" spans="1:13">
      <c r="A9845" t="n">
        <v>86668</v>
      </c>
      <c r="B9845" s="43" t="n">
        <v>16</v>
      </c>
      <c r="C9845" s="7" t="n">
        <v>0</v>
      </c>
    </row>
    <row r="9846" spans="1:13">
      <c r="A9846" t="s">
        <v>4</v>
      </c>
      <c r="B9846" s="4" t="s">
        <v>5</v>
      </c>
      <c r="C9846" s="4" t="s">
        <v>13</v>
      </c>
    </row>
    <row r="9847" spans="1:13">
      <c r="A9847" t="n">
        <v>86671</v>
      </c>
      <c r="B9847" s="70" t="n">
        <v>116</v>
      </c>
      <c r="C9847" s="7" t="n">
        <v>0</v>
      </c>
    </row>
    <row r="9848" spans="1:13">
      <c r="A9848" t="s">
        <v>4</v>
      </c>
      <c r="B9848" s="4" t="s">
        <v>5</v>
      </c>
      <c r="C9848" s="4" t="s">
        <v>13</v>
      </c>
      <c r="D9848" s="4" t="s">
        <v>10</v>
      </c>
    </row>
    <row r="9849" spans="1:13">
      <c r="A9849" t="n">
        <v>86673</v>
      </c>
      <c r="B9849" s="70" t="n">
        <v>116</v>
      </c>
      <c r="C9849" s="7" t="n">
        <v>2</v>
      </c>
      <c r="D9849" s="7" t="n">
        <v>1</v>
      </c>
    </row>
    <row r="9850" spans="1:13">
      <c r="A9850" t="s">
        <v>4</v>
      </c>
      <c r="B9850" s="4" t="s">
        <v>5</v>
      </c>
      <c r="C9850" s="4" t="s">
        <v>13</v>
      </c>
      <c r="D9850" s="4" t="s">
        <v>9</v>
      </c>
    </row>
    <row r="9851" spans="1:13">
      <c r="A9851" t="n">
        <v>86677</v>
      </c>
      <c r="B9851" s="70" t="n">
        <v>116</v>
      </c>
      <c r="C9851" s="7" t="n">
        <v>5</v>
      </c>
      <c r="D9851" s="7" t="n">
        <v>1106247680</v>
      </c>
    </row>
    <row r="9852" spans="1:13">
      <c r="A9852" t="s">
        <v>4</v>
      </c>
      <c r="B9852" s="4" t="s">
        <v>5</v>
      </c>
      <c r="C9852" s="4" t="s">
        <v>13</v>
      </c>
      <c r="D9852" s="4" t="s">
        <v>10</v>
      </c>
    </row>
    <row r="9853" spans="1:13">
      <c r="A9853" t="n">
        <v>86683</v>
      </c>
      <c r="B9853" s="70" t="n">
        <v>116</v>
      </c>
      <c r="C9853" s="7" t="n">
        <v>6</v>
      </c>
      <c r="D9853" s="7" t="n">
        <v>1</v>
      </c>
    </row>
    <row r="9854" spans="1:13">
      <c r="A9854" t="s">
        <v>4</v>
      </c>
      <c r="B9854" s="4" t="s">
        <v>5</v>
      </c>
      <c r="C9854" s="4" t="s">
        <v>13</v>
      </c>
    </row>
    <row r="9855" spans="1:13">
      <c r="A9855" t="n">
        <v>86687</v>
      </c>
      <c r="B9855" s="8" t="n">
        <v>74</v>
      </c>
      <c r="C9855" s="7" t="n">
        <v>18</v>
      </c>
    </row>
    <row r="9856" spans="1:13">
      <c r="A9856" t="s">
        <v>4</v>
      </c>
      <c r="B9856" s="4" t="s">
        <v>5</v>
      </c>
      <c r="C9856" s="4" t="s">
        <v>10</v>
      </c>
      <c r="D9856" s="4" t="s">
        <v>27</v>
      </c>
      <c r="E9856" s="4" t="s">
        <v>27</v>
      </c>
      <c r="F9856" s="4" t="s">
        <v>27</v>
      </c>
      <c r="G9856" s="4" t="s">
        <v>27</v>
      </c>
    </row>
    <row r="9857" spans="1:7">
      <c r="A9857" t="n">
        <v>86689</v>
      </c>
      <c r="B9857" s="57" t="n">
        <v>46</v>
      </c>
      <c r="C9857" s="7" t="n">
        <v>61456</v>
      </c>
      <c r="D9857" s="7" t="n">
        <v>-159.029998779297</v>
      </c>
      <c r="E9857" s="7" t="n">
        <v>-7.78999996185303</v>
      </c>
      <c r="F9857" s="7" t="n">
        <v>164.759994506836</v>
      </c>
      <c r="G9857" s="7" t="n">
        <v>282.899993896484</v>
      </c>
    </row>
    <row r="9858" spans="1:7">
      <c r="A9858" t="s">
        <v>4</v>
      </c>
      <c r="B9858" s="4" t="s">
        <v>5</v>
      </c>
      <c r="C9858" s="4" t="s">
        <v>10</v>
      </c>
      <c r="D9858" s="4" t="s">
        <v>27</v>
      </c>
      <c r="E9858" s="4" t="s">
        <v>27</v>
      </c>
      <c r="F9858" s="4" t="s">
        <v>27</v>
      </c>
      <c r="G9858" s="4" t="s">
        <v>27</v>
      </c>
    </row>
    <row r="9859" spans="1:7">
      <c r="A9859" t="n">
        <v>86708</v>
      </c>
      <c r="B9859" s="57" t="n">
        <v>46</v>
      </c>
      <c r="C9859" s="7" t="n">
        <v>61457</v>
      </c>
      <c r="D9859" s="7" t="n">
        <v>-159.029998779297</v>
      </c>
      <c r="E9859" s="7" t="n">
        <v>-7.78999996185303</v>
      </c>
      <c r="F9859" s="7" t="n">
        <v>164.759994506836</v>
      </c>
      <c r="G9859" s="7" t="n">
        <v>282.899993896484</v>
      </c>
    </row>
    <row r="9860" spans="1:7">
      <c r="A9860" t="s">
        <v>4</v>
      </c>
      <c r="B9860" s="4" t="s">
        <v>5</v>
      </c>
      <c r="C9860" s="4" t="s">
        <v>10</v>
      </c>
      <c r="D9860" s="4" t="s">
        <v>27</v>
      </c>
      <c r="E9860" s="4" t="s">
        <v>27</v>
      </c>
      <c r="F9860" s="4" t="s">
        <v>27</v>
      </c>
      <c r="G9860" s="4" t="s">
        <v>10</v>
      </c>
      <c r="H9860" s="4" t="s">
        <v>10</v>
      </c>
    </row>
    <row r="9861" spans="1:7">
      <c r="A9861" t="n">
        <v>86727</v>
      </c>
      <c r="B9861" s="68" t="n">
        <v>60</v>
      </c>
      <c r="C9861" s="7" t="n">
        <v>61456</v>
      </c>
      <c r="D9861" s="7" t="n">
        <v>0</v>
      </c>
      <c r="E9861" s="7" t="n">
        <v>-25</v>
      </c>
      <c r="F9861" s="7" t="n">
        <v>0</v>
      </c>
      <c r="G9861" s="7" t="n">
        <v>0</v>
      </c>
      <c r="H9861" s="7" t="n">
        <v>0</v>
      </c>
    </row>
    <row r="9862" spans="1:7">
      <c r="A9862" t="s">
        <v>4</v>
      </c>
      <c r="B9862" s="4" t="s">
        <v>5</v>
      </c>
      <c r="C9862" s="4" t="s">
        <v>13</v>
      </c>
      <c r="D9862" s="4" t="s">
        <v>13</v>
      </c>
      <c r="E9862" s="4" t="s">
        <v>27</v>
      </c>
      <c r="F9862" s="4" t="s">
        <v>27</v>
      </c>
      <c r="G9862" s="4" t="s">
        <v>27</v>
      </c>
      <c r="H9862" s="4" t="s">
        <v>10</v>
      </c>
    </row>
    <row r="9863" spans="1:7">
      <c r="A9863" t="n">
        <v>86746</v>
      </c>
      <c r="B9863" s="34" t="n">
        <v>45</v>
      </c>
      <c r="C9863" s="7" t="n">
        <v>2</v>
      </c>
      <c r="D9863" s="7" t="n">
        <v>3</v>
      </c>
      <c r="E9863" s="7" t="n">
        <v>-159.589996337891</v>
      </c>
      <c r="F9863" s="7" t="n">
        <v>-6.82000017166138</v>
      </c>
      <c r="G9863" s="7" t="n">
        <v>164.940002441406</v>
      </c>
      <c r="H9863" s="7" t="n">
        <v>0</v>
      </c>
    </row>
    <row r="9864" spans="1:7">
      <c r="A9864" t="s">
        <v>4</v>
      </c>
      <c r="B9864" s="4" t="s">
        <v>5</v>
      </c>
      <c r="C9864" s="4" t="s">
        <v>13</v>
      </c>
      <c r="D9864" s="4" t="s">
        <v>13</v>
      </c>
      <c r="E9864" s="4" t="s">
        <v>27</v>
      </c>
      <c r="F9864" s="4" t="s">
        <v>27</v>
      </c>
      <c r="G9864" s="4" t="s">
        <v>27</v>
      </c>
      <c r="H9864" s="4" t="s">
        <v>10</v>
      </c>
      <c r="I9864" s="4" t="s">
        <v>13</v>
      </c>
    </row>
    <row r="9865" spans="1:7">
      <c r="A9865" t="n">
        <v>86763</v>
      </c>
      <c r="B9865" s="34" t="n">
        <v>45</v>
      </c>
      <c r="C9865" s="7" t="n">
        <v>4</v>
      </c>
      <c r="D9865" s="7" t="n">
        <v>3</v>
      </c>
      <c r="E9865" s="7" t="n">
        <v>17.6599998474121</v>
      </c>
      <c r="F9865" s="7" t="n">
        <v>70.25</v>
      </c>
      <c r="G9865" s="7" t="n">
        <v>0</v>
      </c>
      <c r="H9865" s="7" t="n">
        <v>0</v>
      </c>
      <c r="I9865" s="7" t="n">
        <v>0</v>
      </c>
    </row>
    <row r="9866" spans="1:7">
      <c r="A9866" t="s">
        <v>4</v>
      </c>
      <c r="B9866" s="4" t="s">
        <v>5</v>
      </c>
      <c r="C9866" s="4" t="s">
        <v>13</v>
      </c>
      <c r="D9866" s="4" t="s">
        <v>13</v>
      </c>
      <c r="E9866" s="4" t="s">
        <v>27</v>
      </c>
      <c r="F9866" s="4" t="s">
        <v>10</v>
      </c>
    </row>
    <row r="9867" spans="1:7">
      <c r="A9867" t="n">
        <v>86781</v>
      </c>
      <c r="B9867" s="34" t="n">
        <v>45</v>
      </c>
      <c r="C9867" s="7" t="n">
        <v>11</v>
      </c>
      <c r="D9867" s="7" t="n">
        <v>3</v>
      </c>
      <c r="E9867" s="7" t="n">
        <v>42.4000015258789</v>
      </c>
      <c r="F9867" s="7" t="n">
        <v>0</v>
      </c>
    </row>
    <row r="9868" spans="1:7">
      <c r="A9868" t="s">
        <v>4</v>
      </c>
      <c r="B9868" s="4" t="s">
        <v>5</v>
      </c>
      <c r="C9868" s="4" t="s">
        <v>13</v>
      </c>
      <c r="D9868" s="4" t="s">
        <v>10</v>
      </c>
      <c r="E9868" s="4" t="s">
        <v>13</v>
      </c>
      <c r="F9868" s="4" t="s">
        <v>13</v>
      </c>
      <c r="G9868" s="4" t="s">
        <v>26</v>
      </c>
    </row>
    <row r="9869" spans="1:7">
      <c r="A9869" t="n">
        <v>86790</v>
      </c>
      <c r="B9869" s="13" t="n">
        <v>5</v>
      </c>
      <c r="C9869" s="7" t="n">
        <v>30</v>
      </c>
      <c r="D9869" s="7" t="n">
        <v>8768</v>
      </c>
      <c r="E9869" s="7" t="n">
        <v>8</v>
      </c>
      <c r="F9869" s="7" t="n">
        <v>1</v>
      </c>
      <c r="G9869" s="14" t="n">
        <f t="normal" ca="1">A9877</f>
        <v>0</v>
      </c>
    </row>
    <row r="9870" spans="1:7">
      <c r="A9870" t="s">
        <v>4</v>
      </c>
      <c r="B9870" s="4" t="s">
        <v>5</v>
      </c>
      <c r="C9870" s="4" t="s">
        <v>13</v>
      </c>
      <c r="D9870" s="4" t="s">
        <v>13</v>
      </c>
      <c r="E9870" s="4" t="s">
        <v>27</v>
      </c>
      <c r="F9870" s="4" t="s">
        <v>10</v>
      </c>
    </row>
    <row r="9871" spans="1:7">
      <c r="A9871" t="n">
        <v>86800</v>
      </c>
      <c r="B9871" s="34" t="n">
        <v>45</v>
      </c>
      <c r="C9871" s="7" t="n">
        <v>5</v>
      </c>
      <c r="D9871" s="7" t="n">
        <v>3</v>
      </c>
      <c r="E9871" s="7" t="n">
        <v>3.90000009536743</v>
      </c>
      <c r="F9871" s="7" t="n">
        <v>0</v>
      </c>
    </row>
    <row r="9872" spans="1:7">
      <c r="A9872" t="s">
        <v>4</v>
      </c>
      <c r="B9872" s="4" t="s">
        <v>5</v>
      </c>
      <c r="C9872" s="4" t="s">
        <v>13</v>
      </c>
      <c r="D9872" s="4" t="s">
        <v>13</v>
      </c>
      <c r="E9872" s="4" t="s">
        <v>27</v>
      </c>
      <c r="F9872" s="4" t="s">
        <v>10</v>
      </c>
    </row>
    <row r="9873" spans="1:9">
      <c r="A9873" t="n">
        <v>86809</v>
      </c>
      <c r="B9873" s="34" t="n">
        <v>45</v>
      </c>
      <c r="C9873" s="7" t="n">
        <v>5</v>
      </c>
      <c r="D9873" s="7" t="n">
        <v>3</v>
      </c>
      <c r="E9873" s="7" t="n">
        <v>3.40000009536743</v>
      </c>
      <c r="F9873" s="7" t="n">
        <v>2000</v>
      </c>
    </row>
    <row r="9874" spans="1:9">
      <c r="A9874" t="s">
        <v>4</v>
      </c>
      <c r="B9874" s="4" t="s">
        <v>5</v>
      </c>
      <c r="C9874" s="4" t="s">
        <v>26</v>
      </c>
    </row>
    <row r="9875" spans="1:9">
      <c r="A9875" t="n">
        <v>86818</v>
      </c>
      <c r="B9875" s="16" t="n">
        <v>3</v>
      </c>
      <c r="C9875" s="14" t="n">
        <f t="normal" ca="1">A9879</f>
        <v>0</v>
      </c>
    </row>
    <row r="9876" spans="1:9">
      <c r="A9876" t="s">
        <v>4</v>
      </c>
      <c r="B9876" s="4" t="s">
        <v>5</v>
      </c>
      <c r="C9876" s="4" t="s">
        <v>13</v>
      </c>
      <c r="D9876" s="4" t="s">
        <v>13</v>
      </c>
      <c r="E9876" s="4" t="s">
        <v>27</v>
      </c>
      <c r="F9876" s="4" t="s">
        <v>10</v>
      </c>
    </row>
    <row r="9877" spans="1:9">
      <c r="A9877" t="n">
        <v>86823</v>
      </c>
      <c r="B9877" s="34" t="n">
        <v>45</v>
      </c>
      <c r="C9877" s="7" t="n">
        <v>5</v>
      </c>
      <c r="D9877" s="7" t="n">
        <v>3</v>
      </c>
      <c r="E9877" s="7" t="n">
        <v>3.40000009536743</v>
      </c>
      <c r="F9877" s="7" t="n">
        <v>0</v>
      </c>
    </row>
    <row r="9878" spans="1:9">
      <c r="A9878" t="s">
        <v>4</v>
      </c>
      <c r="B9878" s="4" t="s">
        <v>5</v>
      </c>
      <c r="C9878" s="4" t="s">
        <v>13</v>
      </c>
      <c r="D9878" s="4" t="s">
        <v>10</v>
      </c>
      <c r="E9878" s="4" t="s">
        <v>27</v>
      </c>
    </row>
    <row r="9879" spans="1:9">
      <c r="A9879" t="n">
        <v>86832</v>
      </c>
      <c r="B9879" s="40" t="n">
        <v>58</v>
      </c>
      <c r="C9879" s="7" t="n">
        <v>100</v>
      </c>
      <c r="D9879" s="7" t="n">
        <v>1000</v>
      </c>
      <c r="E9879" s="7" t="n">
        <v>1</v>
      </c>
    </row>
    <row r="9880" spans="1:9">
      <c r="A9880" t="s">
        <v>4</v>
      </c>
      <c r="B9880" s="4" t="s">
        <v>5</v>
      </c>
      <c r="C9880" s="4" t="s">
        <v>13</v>
      </c>
      <c r="D9880" s="4" t="s">
        <v>10</v>
      </c>
    </row>
    <row r="9881" spans="1:9">
      <c r="A9881" t="n">
        <v>86840</v>
      </c>
      <c r="B9881" s="40" t="n">
        <v>58</v>
      </c>
      <c r="C9881" s="7" t="n">
        <v>255</v>
      </c>
      <c r="D9881" s="7" t="n">
        <v>0</v>
      </c>
    </row>
    <row r="9882" spans="1:9">
      <c r="A9882" t="s">
        <v>4</v>
      </c>
      <c r="B9882" s="4" t="s">
        <v>5</v>
      </c>
      <c r="C9882" s="4" t="s">
        <v>13</v>
      </c>
      <c r="D9882" s="4" t="s">
        <v>10</v>
      </c>
      <c r="E9882" s="4" t="s">
        <v>13</v>
      </c>
      <c r="F9882" s="4" t="s">
        <v>13</v>
      </c>
      <c r="G9882" s="4" t="s">
        <v>26</v>
      </c>
    </row>
    <row r="9883" spans="1:9">
      <c r="A9883" t="n">
        <v>86844</v>
      </c>
      <c r="B9883" s="13" t="n">
        <v>5</v>
      </c>
      <c r="C9883" s="7" t="n">
        <v>30</v>
      </c>
      <c r="D9883" s="7" t="n">
        <v>8768</v>
      </c>
      <c r="E9883" s="7" t="n">
        <v>8</v>
      </c>
      <c r="F9883" s="7" t="n">
        <v>1</v>
      </c>
      <c r="G9883" s="14" t="n">
        <f t="normal" ca="1">A9899</f>
        <v>0</v>
      </c>
    </row>
    <row r="9884" spans="1:9">
      <c r="A9884" t="s">
        <v>4</v>
      </c>
      <c r="B9884" s="4" t="s">
        <v>5</v>
      </c>
      <c r="C9884" s="4" t="s">
        <v>13</v>
      </c>
      <c r="D9884" s="4" t="s">
        <v>10</v>
      </c>
    </row>
    <row r="9885" spans="1:9">
      <c r="A9885" t="n">
        <v>86854</v>
      </c>
      <c r="B9885" s="34" t="n">
        <v>45</v>
      </c>
      <c r="C9885" s="7" t="n">
        <v>7</v>
      </c>
      <c r="D9885" s="7" t="n">
        <v>255</v>
      </c>
    </row>
    <row r="9886" spans="1:9">
      <c r="A9886" t="s">
        <v>4</v>
      </c>
      <c r="B9886" s="4" t="s">
        <v>5</v>
      </c>
      <c r="C9886" s="4" t="s">
        <v>13</v>
      </c>
      <c r="D9886" s="4" t="s">
        <v>27</v>
      </c>
      <c r="E9886" s="4" t="s">
        <v>10</v>
      </c>
      <c r="F9886" s="4" t="s">
        <v>13</v>
      </c>
    </row>
    <row r="9887" spans="1:9">
      <c r="A9887" t="n">
        <v>86858</v>
      </c>
      <c r="B9887" s="19" t="n">
        <v>49</v>
      </c>
      <c r="C9887" s="7" t="n">
        <v>3</v>
      </c>
      <c r="D9887" s="7" t="n">
        <v>0.699999988079071</v>
      </c>
      <c r="E9887" s="7" t="n">
        <v>500</v>
      </c>
      <c r="F9887" s="7" t="n">
        <v>0</v>
      </c>
    </row>
    <row r="9888" spans="1:9">
      <c r="A9888" t="s">
        <v>4</v>
      </c>
      <c r="B9888" s="4" t="s">
        <v>5</v>
      </c>
      <c r="C9888" s="4" t="s">
        <v>13</v>
      </c>
      <c r="D9888" s="4" t="s">
        <v>10</v>
      </c>
      <c r="E9888" s="4" t="s">
        <v>27</v>
      </c>
    </row>
    <row r="9889" spans="1:7">
      <c r="A9889" t="n">
        <v>86867</v>
      </c>
      <c r="B9889" s="40" t="n">
        <v>58</v>
      </c>
      <c r="C9889" s="7" t="n">
        <v>0</v>
      </c>
      <c r="D9889" s="7" t="n">
        <v>300</v>
      </c>
      <c r="E9889" s="7" t="n">
        <v>0.300000011920929</v>
      </c>
    </row>
    <row r="9890" spans="1:7">
      <c r="A9890" t="s">
        <v>4</v>
      </c>
      <c r="B9890" s="4" t="s">
        <v>5</v>
      </c>
      <c r="C9890" s="4" t="s">
        <v>13</v>
      </c>
      <c r="D9890" s="4" t="s">
        <v>10</v>
      </c>
    </row>
    <row r="9891" spans="1:7">
      <c r="A9891" t="n">
        <v>86875</v>
      </c>
      <c r="B9891" s="40" t="n">
        <v>58</v>
      </c>
      <c r="C9891" s="7" t="n">
        <v>10</v>
      </c>
      <c r="D9891" s="7" t="n">
        <v>300</v>
      </c>
    </row>
    <row r="9892" spans="1:7">
      <c r="A9892" t="s">
        <v>4</v>
      </c>
      <c r="B9892" s="4" t="s">
        <v>5</v>
      </c>
      <c r="C9892" s="4" t="s">
        <v>13</v>
      </c>
      <c r="D9892" s="4" t="s">
        <v>10</v>
      </c>
    </row>
    <row r="9893" spans="1:7">
      <c r="A9893" t="n">
        <v>86879</v>
      </c>
      <c r="B9893" s="40" t="n">
        <v>58</v>
      </c>
      <c r="C9893" s="7" t="n">
        <v>12</v>
      </c>
      <c r="D9893" s="7" t="n">
        <v>0</v>
      </c>
    </row>
    <row r="9894" spans="1:7">
      <c r="A9894" t="s">
        <v>4</v>
      </c>
      <c r="B9894" s="4" t="s">
        <v>5</v>
      </c>
      <c r="C9894" s="4" t="s">
        <v>13</v>
      </c>
      <c r="D9894" s="4" t="s">
        <v>10</v>
      </c>
    </row>
    <row r="9895" spans="1:7">
      <c r="A9895" t="n">
        <v>86883</v>
      </c>
      <c r="B9895" s="40" t="n">
        <v>58</v>
      </c>
      <c r="C9895" s="7" t="n">
        <v>255</v>
      </c>
      <c r="D9895" s="7" t="n">
        <v>0</v>
      </c>
    </row>
    <row r="9896" spans="1:7">
      <c r="A9896" t="s">
        <v>4</v>
      </c>
      <c r="B9896" s="4" t="s">
        <v>5</v>
      </c>
      <c r="C9896" s="4" t="s">
        <v>26</v>
      </c>
    </row>
    <row r="9897" spans="1:7">
      <c r="A9897" t="n">
        <v>86887</v>
      </c>
      <c r="B9897" s="16" t="n">
        <v>3</v>
      </c>
      <c r="C9897" s="14" t="n">
        <f t="normal" ca="1">A9903</f>
        <v>0</v>
      </c>
    </row>
    <row r="9898" spans="1:7">
      <c r="A9898" t="s">
        <v>4</v>
      </c>
      <c r="B9898" s="4" t="s">
        <v>5</v>
      </c>
      <c r="C9898" s="4" t="s">
        <v>13</v>
      </c>
      <c r="D9898" s="4" t="s">
        <v>10</v>
      </c>
      <c r="E9898" s="4" t="s">
        <v>27</v>
      </c>
    </row>
    <row r="9899" spans="1:7">
      <c r="A9899" t="n">
        <v>86892</v>
      </c>
      <c r="B9899" s="40" t="n">
        <v>58</v>
      </c>
      <c r="C9899" s="7" t="n">
        <v>0</v>
      </c>
      <c r="D9899" s="7" t="n">
        <v>300</v>
      </c>
      <c r="E9899" s="7" t="n">
        <v>0.300000011920929</v>
      </c>
    </row>
    <row r="9900" spans="1:7">
      <c r="A9900" t="s">
        <v>4</v>
      </c>
      <c r="B9900" s="4" t="s">
        <v>5</v>
      </c>
      <c r="C9900" s="4" t="s">
        <v>13</v>
      </c>
      <c r="D9900" s="4" t="s">
        <v>10</v>
      </c>
    </row>
    <row r="9901" spans="1:7">
      <c r="A9901" t="n">
        <v>86900</v>
      </c>
      <c r="B9901" s="40" t="n">
        <v>58</v>
      </c>
      <c r="C9901" s="7" t="n">
        <v>255</v>
      </c>
      <c r="D9901" s="7" t="n">
        <v>0</v>
      </c>
    </row>
    <row r="9902" spans="1:7">
      <c r="A9902" t="s">
        <v>4</v>
      </c>
      <c r="B9902" s="4" t="s">
        <v>5</v>
      </c>
      <c r="C9902" s="4" t="s">
        <v>13</v>
      </c>
      <c r="D9902" s="4" t="s">
        <v>10</v>
      </c>
      <c r="E9902" s="4" t="s">
        <v>10</v>
      </c>
      <c r="F9902" s="4" t="s">
        <v>10</v>
      </c>
      <c r="G9902" s="4" t="s">
        <v>10</v>
      </c>
      <c r="H9902" s="4" t="s">
        <v>13</v>
      </c>
    </row>
    <row r="9903" spans="1:7">
      <c r="A9903" t="n">
        <v>86904</v>
      </c>
      <c r="B9903" s="36" t="n">
        <v>25</v>
      </c>
      <c r="C9903" s="7" t="n">
        <v>5</v>
      </c>
      <c r="D9903" s="7" t="n">
        <v>65535</v>
      </c>
      <c r="E9903" s="7" t="n">
        <v>500</v>
      </c>
      <c r="F9903" s="7" t="n">
        <v>800</v>
      </c>
      <c r="G9903" s="7" t="n">
        <v>140</v>
      </c>
      <c r="H9903" s="7" t="n">
        <v>0</v>
      </c>
    </row>
    <row r="9904" spans="1:7">
      <c r="A9904" t="s">
        <v>4</v>
      </c>
      <c r="B9904" s="4" t="s">
        <v>5</v>
      </c>
      <c r="C9904" s="4" t="s">
        <v>10</v>
      </c>
      <c r="D9904" s="4" t="s">
        <v>13</v>
      </c>
      <c r="E9904" s="4" t="s">
        <v>104</v>
      </c>
      <c r="F9904" s="4" t="s">
        <v>13</v>
      </c>
      <c r="G9904" s="4" t="s">
        <v>13</v>
      </c>
    </row>
    <row r="9905" spans="1:8">
      <c r="A9905" t="n">
        <v>86915</v>
      </c>
      <c r="B9905" s="37" t="n">
        <v>24</v>
      </c>
      <c r="C9905" s="7" t="n">
        <v>65533</v>
      </c>
      <c r="D9905" s="7" t="n">
        <v>11</v>
      </c>
      <c r="E9905" s="7" t="s">
        <v>726</v>
      </c>
      <c r="F9905" s="7" t="n">
        <v>2</v>
      </c>
      <c r="G9905" s="7" t="n">
        <v>0</v>
      </c>
    </row>
    <row r="9906" spans="1:8">
      <c r="A9906" t="s">
        <v>4</v>
      </c>
      <c r="B9906" s="4" t="s">
        <v>5</v>
      </c>
    </row>
    <row r="9907" spans="1:8">
      <c r="A9907" t="n">
        <v>86966</v>
      </c>
      <c r="B9907" s="38" t="n">
        <v>28</v>
      </c>
    </row>
    <row r="9908" spans="1:8">
      <c r="A9908" t="s">
        <v>4</v>
      </c>
      <c r="B9908" s="4" t="s">
        <v>5</v>
      </c>
      <c r="C9908" s="4" t="s">
        <v>10</v>
      </c>
      <c r="D9908" s="4" t="s">
        <v>13</v>
      </c>
      <c r="E9908" s="4" t="s">
        <v>104</v>
      </c>
      <c r="F9908" s="4" t="s">
        <v>13</v>
      </c>
      <c r="G9908" s="4" t="s">
        <v>13</v>
      </c>
    </row>
    <row r="9909" spans="1:8">
      <c r="A9909" t="n">
        <v>86967</v>
      </c>
      <c r="B9909" s="37" t="n">
        <v>24</v>
      </c>
      <c r="C9909" s="7" t="n">
        <v>65533</v>
      </c>
      <c r="D9909" s="7" t="n">
        <v>11</v>
      </c>
      <c r="E9909" s="7" t="s">
        <v>733</v>
      </c>
      <c r="F9909" s="7" t="n">
        <v>2</v>
      </c>
      <c r="G9909" s="7" t="n">
        <v>0</v>
      </c>
    </row>
    <row r="9910" spans="1:8">
      <c r="A9910" t="s">
        <v>4</v>
      </c>
      <c r="B9910" s="4" t="s">
        <v>5</v>
      </c>
    </row>
    <row r="9911" spans="1:8">
      <c r="A9911" t="n">
        <v>87009</v>
      </c>
      <c r="B9911" s="38" t="n">
        <v>28</v>
      </c>
    </row>
    <row r="9912" spans="1:8">
      <c r="A9912" t="s">
        <v>4</v>
      </c>
      <c r="B9912" s="4" t="s">
        <v>5</v>
      </c>
      <c r="C9912" s="4" t="s">
        <v>13</v>
      </c>
    </row>
    <row r="9913" spans="1:8">
      <c r="A9913" t="n">
        <v>87010</v>
      </c>
      <c r="B9913" s="39" t="n">
        <v>27</v>
      </c>
      <c r="C9913" s="7" t="n">
        <v>0</v>
      </c>
    </row>
    <row r="9914" spans="1:8">
      <c r="A9914" t="s">
        <v>4</v>
      </c>
      <c r="B9914" s="4" t="s">
        <v>5</v>
      </c>
      <c r="C9914" s="4" t="s">
        <v>13</v>
      </c>
    </row>
    <row r="9915" spans="1:8">
      <c r="A9915" t="n">
        <v>87012</v>
      </c>
      <c r="B9915" s="39" t="n">
        <v>27</v>
      </c>
      <c r="C9915" s="7" t="n">
        <v>1</v>
      </c>
    </row>
    <row r="9916" spans="1:8">
      <c r="A9916" t="s">
        <v>4</v>
      </c>
      <c r="B9916" s="4" t="s">
        <v>5</v>
      </c>
      <c r="C9916" s="4" t="s">
        <v>13</v>
      </c>
      <c r="D9916" s="4" t="s">
        <v>10</v>
      </c>
      <c r="E9916" s="4" t="s">
        <v>10</v>
      </c>
      <c r="F9916" s="4" t="s">
        <v>10</v>
      </c>
      <c r="G9916" s="4" t="s">
        <v>10</v>
      </c>
      <c r="H9916" s="4" t="s">
        <v>13</v>
      </c>
    </row>
    <row r="9917" spans="1:8">
      <c r="A9917" t="n">
        <v>87014</v>
      </c>
      <c r="B9917" s="36" t="n">
        <v>25</v>
      </c>
      <c r="C9917" s="7" t="n">
        <v>5</v>
      </c>
      <c r="D9917" s="7" t="n">
        <v>65535</v>
      </c>
      <c r="E9917" s="7" t="n">
        <v>65535</v>
      </c>
      <c r="F9917" s="7" t="n">
        <v>65535</v>
      </c>
      <c r="G9917" s="7" t="n">
        <v>65535</v>
      </c>
      <c r="H9917" s="7" t="n">
        <v>0</v>
      </c>
    </row>
    <row r="9918" spans="1:8">
      <c r="A9918" t="s">
        <v>4</v>
      </c>
      <c r="B9918" s="4" t="s">
        <v>5</v>
      </c>
      <c r="C9918" s="4" t="s">
        <v>13</v>
      </c>
      <c r="D9918" s="4" t="s">
        <v>10</v>
      </c>
      <c r="E9918" s="4" t="s">
        <v>13</v>
      </c>
      <c r="F9918" s="4" t="s">
        <v>13</v>
      </c>
      <c r="G9918" s="4" t="s">
        <v>26</v>
      </c>
    </row>
    <row r="9919" spans="1:8">
      <c r="A9919" t="n">
        <v>87025</v>
      </c>
      <c r="B9919" s="13" t="n">
        <v>5</v>
      </c>
      <c r="C9919" s="7" t="n">
        <v>30</v>
      </c>
      <c r="D9919" s="7" t="n">
        <v>8768</v>
      </c>
      <c r="E9919" s="7" t="n">
        <v>8</v>
      </c>
      <c r="F9919" s="7" t="n">
        <v>1</v>
      </c>
      <c r="G9919" s="14" t="n">
        <f t="normal" ca="1">A9959</f>
        <v>0</v>
      </c>
    </row>
    <row r="9920" spans="1:8">
      <c r="A9920" t="s">
        <v>4</v>
      </c>
      <c r="B9920" s="4" t="s">
        <v>5</v>
      </c>
      <c r="C9920" s="4" t="s">
        <v>13</v>
      </c>
      <c r="D9920" s="4" t="s">
        <v>10</v>
      </c>
      <c r="E9920" s="4" t="s">
        <v>27</v>
      </c>
    </row>
    <row r="9921" spans="1:8">
      <c r="A9921" t="n">
        <v>87035</v>
      </c>
      <c r="B9921" s="40" t="n">
        <v>58</v>
      </c>
      <c r="C9921" s="7" t="n">
        <v>100</v>
      </c>
      <c r="D9921" s="7" t="n">
        <v>300</v>
      </c>
      <c r="E9921" s="7" t="n">
        <v>0.300000011920929</v>
      </c>
    </row>
    <row r="9922" spans="1:8">
      <c r="A9922" t="s">
        <v>4</v>
      </c>
      <c r="B9922" s="4" t="s">
        <v>5</v>
      </c>
      <c r="C9922" s="4" t="s">
        <v>13</v>
      </c>
      <c r="D9922" s="4" t="s">
        <v>10</v>
      </c>
    </row>
    <row r="9923" spans="1:8">
      <c r="A9923" t="n">
        <v>87043</v>
      </c>
      <c r="B9923" s="40" t="n">
        <v>58</v>
      </c>
      <c r="C9923" s="7" t="n">
        <v>255</v>
      </c>
      <c r="D9923" s="7" t="n">
        <v>0</v>
      </c>
    </row>
    <row r="9924" spans="1:8">
      <c r="A9924" t="s">
        <v>4</v>
      </c>
      <c r="B9924" s="4" t="s">
        <v>5</v>
      </c>
      <c r="C9924" s="4" t="s">
        <v>13</v>
      </c>
      <c r="D9924" s="4" t="s">
        <v>10</v>
      </c>
      <c r="E9924" s="4" t="s">
        <v>10</v>
      </c>
      <c r="F9924" s="4" t="s">
        <v>13</v>
      </c>
    </row>
    <row r="9925" spans="1:8">
      <c r="A9925" t="n">
        <v>87047</v>
      </c>
      <c r="B9925" s="36" t="n">
        <v>25</v>
      </c>
      <c r="C9925" s="7" t="n">
        <v>1</v>
      </c>
      <c r="D9925" s="7" t="n">
        <v>160</v>
      </c>
      <c r="E9925" s="7" t="n">
        <v>350</v>
      </c>
      <c r="F9925" s="7" t="n">
        <v>2</v>
      </c>
    </row>
    <row r="9926" spans="1:8">
      <c r="A9926" t="s">
        <v>4</v>
      </c>
      <c r="B9926" s="4" t="s">
        <v>5</v>
      </c>
      <c r="C9926" s="4" t="s">
        <v>13</v>
      </c>
      <c r="D9926" s="4" t="s">
        <v>10</v>
      </c>
      <c r="E9926" s="4" t="s">
        <v>6</v>
      </c>
    </row>
    <row r="9927" spans="1:8">
      <c r="A9927" t="n">
        <v>87054</v>
      </c>
      <c r="B9927" s="42" t="n">
        <v>51</v>
      </c>
      <c r="C9927" s="7" t="n">
        <v>4</v>
      </c>
      <c r="D9927" s="7" t="n">
        <v>9</v>
      </c>
      <c r="E9927" s="7" t="s">
        <v>692</v>
      </c>
    </row>
    <row r="9928" spans="1:8">
      <c r="A9928" t="s">
        <v>4</v>
      </c>
      <c r="B9928" s="4" t="s">
        <v>5</v>
      </c>
      <c r="C9928" s="4" t="s">
        <v>10</v>
      </c>
    </row>
    <row r="9929" spans="1:8">
      <c r="A9929" t="n">
        <v>87068</v>
      </c>
      <c r="B9929" s="43" t="n">
        <v>16</v>
      </c>
      <c r="C9929" s="7" t="n">
        <v>0</v>
      </c>
    </row>
    <row r="9930" spans="1:8">
      <c r="A9930" t="s">
        <v>4</v>
      </c>
      <c r="B9930" s="4" t="s">
        <v>5</v>
      </c>
      <c r="C9930" s="4" t="s">
        <v>10</v>
      </c>
      <c r="D9930" s="4" t="s">
        <v>104</v>
      </c>
      <c r="E9930" s="4" t="s">
        <v>13</v>
      </c>
      <c r="F9930" s="4" t="s">
        <v>13</v>
      </c>
    </row>
    <row r="9931" spans="1:8">
      <c r="A9931" t="n">
        <v>87071</v>
      </c>
      <c r="B9931" s="44" t="n">
        <v>26</v>
      </c>
      <c r="C9931" s="7" t="n">
        <v>9</v>
      </c>
      <c r="D9931" s="7" t="s">
        <v>734</v>
      </c>
      <c r="E9931" s="7" t="n">
        <v>2</v>
      </c>
      <c r="F9931" s="7" t="n">
        <v>0</v>
      </c>
    </row>
    <row r="9932" spans="1:8">
      <c r="A9932" t="s">
        <v>4</v>
      </c>
      <c r="B9932" s="4" t="s">
        <v>5</v>
      </c>
    </row>
    <row r="9933" spans="1:8">
      <c r="A9933" t="n">
        <v>87116</v>
      </c>
      <c r="B9933" s="38" t="n">
        <v>28</v>
      </c>
    </row>
    <row r="9934" spans="1:8">
      <c r="A9934" t="s">
        <v>4</v>
      </c>
      <c r="B9934" s="4" t="s">
        <v>5</v>
      </c>
      <c r="C9934" s="4" t="s">
        <v>13</v>
      </c>
      <c r="D9934" s="4" t="s">
        <v>10</v>
      </c>
      <c r="E9934" s="4" t="s">
        <v>10</v>
      </c>
      <c r="F9934" s="4" t="s">
        <v>13</v>
      </c>
    </row>
    <row r="9935" spans="1:8">
      <c r="A9935" t="n">
        <v>87117</v>
      </c>
      <c r="B9935" s="36" t="n">
        <v>25</v>
      </c>
      <c r="C9935" s="7" t="n">
        <v>1</v>
      </c>
      <c r="D9935" s="7" t="n">
        <v>60</v>
      </c>
      <c r="E9935" s="7" t="n">
        <v>420</v>
      </c>
      <c r="F9935" s="7" t="n">
        <v>2</v>
      </c>
    </row>
    <row r="9936" spans="1:8">
      <c r="A9936" t="s">
        <v>4</v>
      </c>
      <c r="B9936" s="4" t="s">
        <v>5</v>
      </c>
      <c r="C9936" s="4" t="s">
        <v>10</v>
      </c>
      <c r="D9936" s="4" t="s">
        <v>13</v>
      </c>
      <c r="E9936" s="4" t="s">
        <v>27</v>
      </c>
      <c r="F9936" s="4" t="s">
        <v>10</v>
      </c>
    </row>
    <row r="9937" spans="1:6">
      <c r="A9937" t="n">
        <v>87124</v>
      </c>
      <c r="B9937" s="65" t="n">
        <v>59</v>
      </c>
      <c r="C9937" s="7" t="n">
        <v>0</v>
      </c>
      <c r="D9937" s="7" t="n">
        <v>6</v>
      </c>
      <c r="E9937" s="7" t="n">
        <v>0</v>
      </c>
      <c r="F9937" s="7" t="n">
        <v>4</v>
      </c>
    </row>
    <row r="9938" spans="1:6">
      <c r="A9938" t="s">
        <v>4</v>
      </c>
      <c r="B9938" s="4" t="s">
        <v>5</v>
      </c>
      <c r="C9938" s="4" t="s">
        <v>13</v>
      </c>
      <c r="D9938" s="4" t="s">
        <v>10</v>
      </c>
      <c r="E9938" s="4" t="s">
        <v>6</v>
      </c>
    </row>
    <row r="9939" spans="1:6">
      <c r="A9939" t="n">
        <v>87134</v>
      </c>
      <c r="B9939" s="42" t="n">
        <v>51</v>
      </c>
      <c r="C9939" s="7" t="n">
        <v>4</v>
      </c>
      <c r="D9939" s="7" t="n">
        <v>0</v>
      </c>
      <c r="E9939" s="7" t="s">
        <v>735</v>
      </c>
    </row>
    <row r="9940" spans="1:6">
      <c r="A9940" t="s">
        <v>4</v>
      </c>
      <c r="B9940" s="4" t="s">
        <v>5</v>
      </c>
      <c r="C9940" s="4" t="s">
        <v>10</v>
      </c>
    </row>
    <row r="9941" spans="1:6">
      <c r="A9941" t="n">
        <v>87148</v>
      </c>
      <c r="B9941" s="43" t="n">
        <v>16</v>
      </c>
      <c r="C9941" s="7" t="n">
        <v>0</v>
      </c>
    </row>
    <row r="9942" spans="1:6">
      <c r="A9942" t="s">
        <v>4</v>
      </c>
      <c r="B9942" s="4" t="s">
        <v>5</v>
      </c>
      <c r="C9942" s="4" t="s">
        <v>10</v>
      </c>
      <c r="D9942" s="4" t="s">
        <v>104</v>
      </c>
      <c r="E9942" s="4" t="s">
        <v>13</v>
      </c>
      <c r="F9942" s="4" t="s">
        <v>13</v>
      </c>
    </row>
    <row r="9943" spans="1:6">
      <c r="A9943" t="n">
        <v>87151</v>
      </c>
      <c r="B9943" s="44" t="n">
        <v>26</v>
      </c>
      <c r="C9943" s="7" t="n">
        <v>0</v>
      </c>
      <c r="D9943" s="7" t="s">
        <v>736</v>
      </c>
      <c r="E9943" s="7" t="n">
        <v>2</v>
      </c>
      <c r="F9943" s="7" t="n">
        <v>0</v>
      </c>
    </row>
    <row r="9944" spans="1:6">
      <c r="A9944" t="s">
        <v>4</v>
      </c>
      <c r="B9944" s="4" t="s">
        <v>5</v>
      </c>
    </row>
    <row r="9945" spans="1:6">
      <c r="A9945" t="n">
        <v>87231</v>
      </c>
      <c r="B9945" s="38" t="n">
        <v>28</v>
      </c>
    </row>
    <row r="9946" spans="1:6">
      <c r="A9946" t="s">
        <v>4</v>
      </c>
      <c r="B9946" s="4" t="s">
        <v>5</v>
      </c>
      <c r="C9946" s="4" t="s">
        <v>13</v>
      </c>
      <c r="D9946" s="4" t="s">
        <v>10</v>
      </c>
      <c r="E9946" s="4" t="s">
        <v>10</v>
      </c>
      <c r="F9946" s="4" t="s">
        <v>13</v>
      </c>
    </row>
    <row r="9947" spans="1:6">
      <c r="A9947" t="n">
        <v>87232</v>
      </c>
      <c r="B9947" s="36" t="n">
        <v>25</v>
      </c>
      <c r="C9947" s="7" t="n">
        <v>1</v>
      </c>
      <c r="D9947" s="7" t="n">
        <v>160</v>
      </c>
      <c r="E9947" s="7" t="n">
        <v>350</v>
      </c>
      <c r="F9947" s="7" t="n">
        <v>1</v>
      </c>
    </row>
    <row r="9948" spans="1:6">
      <c r="A9948" t="s">
        <v>4</v>
      </c>
      <c r="B9948" s="4" t="s">
        <v>5</v>
      </c>
      <c r="C9948" s="4" t="s">
        <v>13</v>
      </c>
      <c r="D9948" s="4" t="s">
        <v>10</v>
      </c>
      <c r="E9948" s="4" t="s">
        <v>6</v>
      </c>
    </row>
    <row r="9949" spans="1:6">
      <c r="A9949" t="n">
        <v>87239</v>
      </c>
      <c r="B9949" s="42" t="n">
        <v>51</v>
      </c>
      <c r="C9949" s="7" t="n">
        <v>4</v>
      </c>
      <c r="D9949" s="7" t="n">
        <v>1</v>
      </c>
      <c r="E9949" s="7" t="s">
        <v>542</v>
      </c>
    </row>
    <row r="9950" spans="1:6">
      <c r="A9950" t="s">
        <v>4</v>
      </c>
      <c r="B9950" s="4" t="s">
        <v>5</v>
      </c>
      <c r="C9950" s="4" t="s">
        <v>10</v>
      </c>
    </row>
    <row r="9951" spans="1:6">
      <c r="A9951" t="n">
        <v>87253</v>
      </c>
      <c r="B9951" s="43" t="n">
        <v>16</v>
      </c>
      <c r="C9951" s="7" t="n">
        <v>0</v>
      </c>
    </row>
    <row r="9952" spans="1:6">
      <c r="A9952" t="s">
        <v>4</v>
      </c>
      <c r="B9952" s="4" t="s">
        <v>5</v>
      </c>
      <c r="C9952" s="4" t="s">
        <v>10</v>
      </c>
      <c r="D9952" s="4" t="s">
        <v>104</v>
      </c>
      <c r="E9952" s="4" t="s">
        <v>13</v>
      </c>
      <c r="F9952" s="4" t="s">
        <v>13</v>
      </c>
    </row>
    <row r="9953" spans="1:6">
      <c r="A9953" t="n">
        <v>87256</v>
      </c>
      <c r="B9953" s="44" t="n">
        <v>26</v>
      </c>
      <c r="C9953" s="7" t="n">
        <v>1</v>
      </c>
      <c r="D9953" s="7" t="s">
        <v>737</v>
      </c>
      <c r="E9953" s="7" t="n">
        <v>2</v>
      </c>
      <c r="F9953" s="7" t="n">
        <v>0</v>
      </c>
    </row>
    <row r="9954" spans="1:6">
      <c r="A9954" t="s">
        <v>4</v>
      </c>
      <c r="B9954" s="4" t="s">
        <v>5</v>
      </c>
    </row>
    <row r="9955" spans="1:6">
      <c r="A9955" t="n">
        <v>87307</v>
      </c>
      <c r="B9955" s="38" t="n">
        <v>28</v>
      </c>
    </row>
    <row r="9956" spans="1:6">
      <c r="A9956" t="s">
        <v>4</v>
      </c>
      <c r="B9956" s="4" t="s">
        <v>5</v>
      </c>
      <c r="C9956" s="4" t="s">
        <v>13</v>
      </c>
      <c r="D9956" s="4" t="s">
        <v>10</v>
      </c>
      <c r="E9956" s="4" t="s">
        <v>10</v>
      </c>
      <c r="F9956" s="4" t="s">
        <v>13</v>
      </c>
    </row>
    <row r="9957" spans="1:6">
      <c r="A9957" t="n">
        <v>87308</v>
      </c>
      <c r="B9957" s="36" t="n">
        <v>25</v>
      </c>
      <c r="C9957" s="7" t="n">
        <v>1</v>
      </c>
      <c r="D9957" s="7" t="n">
        <v>65535</v>
      </c>
      <c r="E9957" s="7" t="n">
        <v>65535</v>
      </c>
      <c r="F9957" s="7" t="n">
        <v>0</v>
      </c>
    </row>
    <row r="9958" spans="1:6">
      <c r="A9958" t="s">
        <v>4</v>
      </c>
      <c r="B9958" s="4" t="s">
        <v>5</v>
      </c>
      <c r="C9958" s="4" t="s">
        <v>13</v>
      </c>
      <c r="D9958" s="4" t="s">
        <v>10</v>
      </c>
      <c r="E9958" s="4" t="s">
        <v>27</v>
      </c>
    </row>
    <row r="9959" spans="1:6">
      <c r="A9959" t="n">
        <v>87315</v>
      </c>
      <c r="B9959" s="40" t="n">
        <v>58</v>
      </c>
      <c r="C9959" s="7" t="n">
        <v>0</v>
      </c>
      <c r="D9959" s="7" t="n">
        <v>1000</v>
      </c>
      <c r="E9959" s="7" t="n">
        <v>1</v>
      </c>
    </row>
    <row r="9960" spans="1:6">
      <c r="A9960" t="s">
        <v>4</v>
      </c>
      <c r="B9960" s="4" t="s">
        <v>5</v>
      </c>
      <c r="C9960" s="4" t="s">
        <v>13</v>
      </c>
      <c r="D9960" s="4" t="s">
        <v>10</v>
      </c>
    </row>
    <row r="9961" spans="1:6">
      <c r="A9961" t="n">
        <v>87323</v>
      </c>
      <c r="B9961" s="40" t="n">
        <v>58</v>
      </c>
      <c r="C9961" s="7" t="n">
        <v>255</v>
      </c>
      <c r="D9961" s="7" t="n">
        <v>0</v>
      </c>
    </row>
    <row r="9962" spans="1:6">
      <c r="A9962" t="s">
        <v>4</v>
      </c>
      <c r="B9962" s="4" t="s">
        <v>5</v>
      </c>
      <c r="C9962" s="4" t="s">
        <v>13</v>
      </c>
      <c r="D9962" s="4" t="s">
        <v>10</v>
      </c>
      <c r="E9962" s="4" t="s">
        <v>13</v>
      </c>
      <c r="F9962" s="4" t="s">
        <v>13</v>
      </c>
      <c r="G9962" s="4" t="s">
        <v>26</v>
      </c>
    </row>
    <row r="9963" spans="1:6">
      <c r="A9963" t="n">
        <v>87327</v>
      </c>
      <c r="B9963" s="13" t="n">
        <v>5</v>
      </c>
      <c r="C9963" s="7" t="n">
        <v>30</v>
      </c>
      <c r="D9963" s="7" t="n">
        <v>8768</v>
      </c>
      <c r="E9963" s="7" t="n">
        <v>8</v>
      </c>
      <c r="F9963" s="7" t="n">
        <v>1</v>
      </c>
      <c r="G9963" s="14" t="n">
        <f t="normal" ca="1">A9971</f>
        <v>0</v>
      </c>
    </row>
    <row r="9964" spans="1:6">
      <c r="A9964" t="s">
        <v>4</v>
      </c>
      <c r="B9964" s="4" t="s">
        <v>5</v>
      </c>
      <c r="C9964" s="4" t="s">
        <v>13</v>
      </c>
      <c r="D9964" s="4" t="s">
        <v>27</v>
      </c>
      <c r="E9964" s="4" t="s">
        <v>10</v>
      </c>
      <c r="F9964" s="4" t="s">
        <v>13</v>
      </c>
    </row>
    <row r="9965" spans="1:6">
      <c r="A9965" t="n">
        <v>87337</v>
      </c>
      <c r="B9965" s="19" t="n">
        <v>49</v>
      </c>
      <c r="C9965" s="7" t="n">
        <v>3</v>
      </c>
      <c r="D9965" s="7" t="n">
        <v>1</v>
      </c>
      <c r="E9965" s="7" t="n">
        <v>500</v>
      </c>
      <c r="F9965" s="7" t="n">
        <v>0</v>
      </c>
    </row>
    <row r="9966" spans="1:6">
      <c r="A9966" t="s">
        <v>4</v>
      </c>
      <c r="B9966" s="4" t="s">
        <v>5</v>
      </c>
      <c r="C9966" s="4" t="s">
        <v>13</v>
      </c>
      <c r="D9966" s="4" t="s">
        <v>10</v>
      </c>
    </row>
    <row r="9967" spans="1:6">
      <c r="A9967" t="n">
        <v>87346</v>
      </c>
      <c r="B9967" s="40" t="n">
        <v>58</v>
      </c>
      <c r="C9967" s="7" t="n">
        <v>11</v>
      </c>
      <c r="D9967" s="7" t="n">
        <v>300</v>
      </c>
    </row>
    <row r="9968" spans="1:6">
      <c r="A9968" t="s">
        <v>4</v>
      </c>
      <c r="B9968" s="4" t="s">
        <v>5</v>
      </c>
      <c r="C9968" s="4" t="s">
        <v>13</v>
      </c>
      <c r="D9968" s="4" t="s">
        <v>10</v>
      </c>
    </row>
    <row r="9969" spans="1:7">
      <c r="A9969" t="n">
        <v>87350</v>
      </c>
      <c r="B9969" s="40" t="n">
        <v>58</v>
      </c>
      <c r="C9969" s="7" t="n">
        <v>12</v>
      </c>
      <c r="D9969" s="7" t="n">
        <v>0</v>
      </c>
    </row>
    <row r="9970" spans="1:7">
      <c r="A9970" t="s">
        <v>4</v>
      </c>
      <c r="B9970" s="4" t="s">
        <v>5</v>
      </c>
      <c r="C9970" s="4" t="s">
        <v>10</v>
      </c>
    </row>
    <row r="9971" spans="1:7">
      <c r="A9971" t="n">
        <v>87354</v>
      </c>
      <c r="B9971" s="10" t="n">
        <v>12</v>
      </c>
      <c r="C9971" s="7" t="n">
        <v>8768</v>
      </c>
    </row>
    <row r="9972" spans="1:7">
      <c r="A9972" t="s">
        <v>4</v>
      </c>
      <c r="B9972" s="4" t="s">
        <v>5</v>
      </c>
      <c r="C9972" s="4" t="s">
        <v>10</v>
      </c>
      <c r="D9972" s="4" t="s">
        <v>13</v>
      </c>
      <c r="E9972" s="4" t="s">
        <v>10</v>
      </c>
    </row>
    <row r="9973" spans="1:7">
      <c r="A9973" t="n">
        <v>87357</v>
      </c>
      <c r="B9973" s="48" t="n">
        <v>104</v>
      </c>
      <c r="C9973" s="7" t="n">
        <v>7</v>
      </c>
      <c r="D9973" s="7" t="n">
        <v>1</v>
      </c>
      <c r="E9973" s="7" t="n">
        <v>2</v>
      </c>
    </row>
    <row r="9974" spans="1:7">
      <c r="A9974" t="s">
        <v>4</v>
      </c>
      <c r="B9974" s="4" t="s">
        <v>5</v>
      </c>
    </row>
    <row r="9975" spans="1:7">
      <c r="A9975" t="n">
        <v>87363</v>
      </c>
      <c r="B9975" s="5" t="n">
        <v>1</v>
      </c>
    </row>
    <row r="9976" spans="1:7">
      <c r="A9976" t="s">
        <v>4</v>
      </c>
      <c r="B9976" s="4" t="s">
        <v>5</v>
      </c>
      <c r="C9976" s="4" t="s">
        <v>10</v>
      </c>
      <c r="D9976" s="4" t="s">
        <v>27</v>
      </c>
      <c r="E9976" s="4" t="s">
        <v>27</v>
      </c>
      <c r="F9976" s="4" t="s">
        <v>27</v>
      </c>
      <c r="G9976" s="4" t="s">
        <v>10</v>
      </c>
      <c r="H9976" s="4" t="s">
        <v>10</v>
      </c>
    </row>
    <row r="9977" spans="1:7">
      <c r="A9977" t="n">
        <v>87364</v>
      </c>
      <c r="B9977" s="68" t="n">
        <v>60</v>
      </c>
      <c r="C9977" s="7" t="n">
        <v>61456</v>
      </c>
      <c r="D9977" s="7" t="n">
        <v>0</v>
      </c>
      <c r="E9977" s="7" t="n">
        <v>0</v>
      </c>
      <c r="F9977" s="7" t="n">
        <v>0</v>
      </c>
      <c r="G9977" s="7" t="n">
        <v>0</v>
      </c>
      <c r="H9977" s="7" t="n">
        <v>0</v>
      </c>
    </row>
    <row r="9978" spans="1:7">
      <c r="A9978" t="s">
        <v>4</v>
      </c>
      <c r="B9978" s="4" t="s">
        <v>5</v>
      </c>
      <c r="C9978" s="4" t="s">
        <v>10</v>
      </c>
      <c r="D9978" s="4" t="s">
        <v>13</v>
      </c>
    </row>
    <row r="9979" spans="1:7">
      <c r="A9979" t="n">
        <v>87383</v>
      </c>
      <c r="B9979" s="46" t="n">
        <v>89</v>
      </c>
      <c r="C9979" s="7" t="n">
        <v>65533</v>
      </c>
      <c r="D9979" s="7" t="n">
        <v>1</v>
      </c>
    </row>
    <row r="9980" spans="1:7">
      <c r="A9980" t="s">
        <v>4</v>
      </c>
      <c r="B9980" s="4" t="s">
        <v>5</v>
      </c>
      <c r="C9980" s="4" t="s">
        <v>13</v>
      </c>
      <c r="D9980" s="4" t="s">
        <v>10</v>
      </c>
      <c r="E9980" s="4" t="s">
        <v>10</v>
      </c>
      <c r="F9980" s="4" t="s">
        <v>13</v>
      </c>
    </row>
    <row r="9981" spans="1:7">
      <c r="A9981" t="n">
        <v>87387</v>
      </c>
      <c r="B9981" s="36" t="n">
        <v>25</v>
      </c>
      <c r="C9981" s="7" t="n">
        <v>1</v>
      </c>
      <c r="D9981" s="7" t="n">
        <v>65535</v>
      </c>
      <c r="E9981" s="7" t="n">
        <v>65535</v>
      </c>
      <c r="F9981" s="7" t="n">
        <v>0</v>
      </c>
    </row>
    <row r="9982" spans="1:7">
      <c r="A9982" t="s">
        <v>4</v>
      </c>
      <c r="B9982" s="4" t="s">
        <v>5</v>
      </c>
      <c r="C9982" s="4" t="s">
        <v>10</v>
      </c>
      <c r="D9982" s="4" t="s">
        <v>27</v>
      </c>
      <c r="E9982" s="4" t="s">
        <v>27</v>
      </c>
      <c r="F9982" s="4" t="s">
        <v>27</v>
      </c>
      <c r="G9982" s="4" t="s">
        <v>27</v>
      </c>
    </row>
    <row r="9983" spans="1:7">
      <c r="A9983" t="n">
        <v>87394</v>
      </c>
      <c r="B9983" s="57" t="n">
        <v>46</v>
      </c>
      <c r="C9983" s="7" t="n">
        <v>61456</v>
      </c>
      <c r="D9983" s="7" t="n">
        <v>-158.179992675781</v>
      </c>
      <c r="E9983" s="7" t="n">
        <v>-7.88000011444092</v>
      </c>
      <c r="F9983" s="7" t="n">
        <v>164.949996948242</v>
      </c>
      <c r="G9983" s="7" t="n">
        <v>88.1999969482422</v>
      </c>
    </row>
    <row r="9984" spans="1:7">
      <c r="A9984" t="s">
        <v>4</v>
      </c>
      <c r="B9984" s="4" t="s">
        <v>5</v>
      </c>
      <c r="C9984" s="4" t="s">
        <v>10</v>
      </c>
      <c r="D9984" s="4" t="s">
        <v>27</v>
      </c>
      <c r="E9984" s="4" t="s">
        <v>27</v>
      </c>
      <c r="F9984" s="4" t="s">
        <v>27</v>
      </c>
      <c r="G9984" s="4" t="s">
        <v>27</v>
      </c>
    </row>
    <row r="9985" spans="1:8">
      <c r="A9985" t="n">
        <v>87413</v>
      </c>
      <c r="B9985" s="57" t="n">
        <v>46</v>
      </c>
      <c r="C9985" s="7" t="n">
        <v>61457</v>
      </c>
      <c r="D9985" s="7" t="n">
        <v>-158.179992675781</v>
      </c>
      <c r="E9985" s="7" t="n">
        <v>-7.88000011444092</v>
      </c>
      <c r="F9985" s="7" t="n">
        <v>164.949996948242</v>
      </c>
      <c r="G9985" s="7" t="n">
        <v>88.1999969482422</v>
      </c>
    </row>
    <row r="9986" spans="1:8">
      <c r="A9986" t="s">
        <v>4</v>
      </c>
      <c r="B9986" s="4" t="s">
        <v>5</v>
      </c>
      <c r="C9986" s="4" t="s">
        <v>13</v>
      </c>
      <c r="D9986" s="4" t="s">
        <v>13</v>
      </c>
      <c r="E9986" s="4" t="s">
        <v>27</v>
      </c>
      <c r="F9986" s="4" t="s">
        <v>27</v>
      </c>
      <c r="G9986" s="4" t="s">
        <v>27</v>
      </c>
      <c r="H9986" s="4" t="s">
        <v>10</v>
      </c>
      <c r="I9986" s="4" t="s">
        <v>13</v>
      </c>
    </row>
    <row r="9987" spans="1:8">
      <c r="A9987" t="n">
        <v>87432</v>
      </c>
      <c r="B9987" s="34" t="n">
        <v>45</v>
      </c>
      <c r="C9987" s="7" t="n">
        <v>4</v>
      </c>
      <c r="D9987" s="7" t="n">
        <v>3</v>
      </c>
      <c r="E9987" s="7" t="n">
        <v>7.03999996185303</v>
      </c>
      <c r="F9987" s="7" t="n">
        <v>70.25</v>
      </c>
      <c r="G9987" s="7" t="n">
        <v>0</v>
      </c>
      <c r="H9987" s="7" t="n">
        <v>0</v>
      </c>
      <c r="I9987" s="7" t="n">
        <v>0</v>
      </c>
    </row>
    <row r="9988" spans="1:8">
      <c r="A9988" t="s">
        <v>4</v>
      </c>
      <c r="B9988" s="4" t="s">
        <v>5</v>
      </c>
      <c r="C9988" s="4" t="s">
        <v>13</v>
      </c>
      <c r="D9988" s="4" t="s">
        <v>6</v>
      </c>
    </row>
    <row r="9989" spans="1:8">
      <c r="A9989" t="n">
        <v>87450</v>
      </c>
      <c r="B9989" s="11" t="n">
        <v>2</v>
      </c>
      <c r="C9989" s="7" t="n">
        <v>10</v>
      </c>
      <c r="D9989" s="7" t="s">
        <v>370</v>
      </c>
    </row>
    <row r="9990" spans="1:8">
      <c r="A9990" t="s">
        <v>4</v>
      </c>
      <c r="B9990" s="4" t="s">
        <v>5</v>
      </c>
      <c r="C9990" s="4" t="s">
        <v>10</v>
      </c>
    </row>
    <row r="9991" spans="1:8">
      <c r="A9991" t="n">
        <v>87465</v>
      </c>
      <c r="B9991" s="43" t="n">
        <v>16</v>
      </c>
      <c r="C9991" s="7" t="n">
        <v>0</v>
      </c>
    </row>
    <row r="9992" spans="1:8">
      <c r="A9992" t="s">
        <v>4</v>
      </c>
      <c r="B9992" s="4" t="s">
        <v>5</v>
      </c>
      <c r="C9992" s="4" t="s">
        <v>13</v>
      </c>
      <c r="D9992" s="4" t="s">
        <v>10</v>
      </c>
    </row>
    <row r="9993" spans="1:8">
      <c r="A9993" t="n">
        <v>87468</v>
      </c>
      <c r="B9993" s="40" t="n">
        <v>58</v>
      </c>
      <c r="C9993" s="7" t="n">
        <v>105</v>
      </c>
      <c r="D9993" s="7" t="n">
        <v>300</v>
      </c>
    </row>
    <row r="9994" spans="1:8">
      <c r="A9994" t="s">
        <v>4</v>
      </c>
      <c r="B9994" s="4" t="s">
        <v>5</v>
      </c>
      <c r="C9994" s="4" t="s">
        <v>27</v>
      </c>
      <c r="D9994" s="4" t="s">
        <v>10</v>
      </c>
    </row>
    <row r="9995" spans="1:8">
      <c r="A9995" t="n">
        <v>87472</v>
      </c>
      <c r="B9995" s="41" t="n">
        <v>103</v>
      </c>
      <c r="C9995" s="7" t="n">
        <v>1</v>
      </c>
      <c r="D9995" s="7" t="n">
        <v>300</v>
      </c>
    </row>
    <row r="9996" spans="1:8">
      <c r="A9996" t="s">
        <v>4</v>
      </c>
      <c r="B9996" s="4" t="s">
        <v>5</v>
      </c>
      <c r="C9996" s="4" t="s">
        <v>13</v>
      </c>
      <c r="D9996" s="4" t="s">
        <v>10</v>
      </c>
    </row>
    <row r="9997" spans="1:8">
      <c r="A9997" t="n">
        <v>87479</v>
      </c>
      <c r="B9997" s="69" t="n">
        <v>72</v>
      </c>
      <c r="C9997" s="7" t="n">
        <v>4</v>
      </c>
      <c r="D9997" s="7" t="n">
        <v>0</v>
      </c>
    </row>
    <row r="9998" spans="1:8">
      <c r="A9998" t="s">
        <v>4</v>
      </c>
      <c r="B9998" s="4" t="s">
        <v>5</v>
      </c>
      <c r="C9998" s="4" t="s">
        <v>9</v>
      </c>
    </row>
    <row r="9999" spans="1:8">
      <c r="A9999" t="n">
        <v>87483</v>
      </c>
      <c r="B9999" s="45" t="n">
        <v>15</v>
      </c>
      <c r="C9999" s="7" t="n">
        <v>1073741824</v>
      </c>
    </row>
    <row r="10000" spans="1:8">
      <c r="A10000" t="s">
        <v>4</v>
      </c>
      <c r="B10000" s="4" t="s">
        <v>5</v>
      </c>
      <c r="C10000" s="4" t="s">
        <v>13</v>
      </c>
    </row>
    <row r="10001" spans="1:9">
      <c r="A10001" t="n">
        <v>87488</v>
      </c>
      <c r="B10001" s="32" t="n">
        <v>64</v>
      </c>
      <c r="C10001" s="7" t="n">
        <v>3</v>
      </c>
    </row>
    <row r="10002" spans="1:9">
      <c r="A10002" t="s">
        <v>4</v>
      </c>
      <c r="B10002" s="4" t="s">
        <v>5</v>
      </c>
      <c r="C10002" s="4" t="s">
        <v>13</v>
      </c>
    </row>
    <row r="10003" spans="1:9">
      <c r="A10003" t="n">
        <v>87490</v>
      </c>
      <c r="B10003" s="8" t="n">
        <v>74</v>
      </c>
      <c r="C10003" s="7" t="n">
        <v>67</v>
      </c>
    </row>
    <row r="10004" spans="1:9">
      <c r="A10004" t="s">
        <v>4</v>
      </c>
      <c r="B10004" s="4" t="s">
        <v>5</v>
      </c>
      <c r="C10004" s="4" t="s">
        <v>13</v>
      </c>
      <c r="D10004" s="4" t="s">
        <v>13</v>
      </c>
      <c r="E10004" s="4" t="s">
        <v>10</v>
      </c>
    </row>
    <row r="10005" spans="1:9">
      <c r="A10005" t="n">
        <v>87492</v>
      </c>
      <c r="B10005" s="34" t="n">
        <v>45</v>
      </c>
      <c r="C10005" s="7" t="n">
        <v>8</v>
      </c>
      <c r="D10005" s="7" t="n">
        <v>1</v>
      </c>
      <c r="E10005" s="7" t="n">
        <v>0</v>
      </c>
    </row>
    <row r="10006" spans="1:9">
      <c r="A10006" t="s">
        <v>4</v>
      </c>
      <c r="B10006" s="4" t="s">
        <v>5</v>
      </c>
      <c r="C10006" s="4" t="s">
        <v>10</v>
      </c>
    </row>
    <row r="10007" spans="1:9">
      <c r="A10007" t="n">
        <v>87497</v>
      </c>
      <c r="B10007" s="15" t="n">
        <v>13</v>
      </c>
      <c r="C10007" s="7" t="n">
        <v>6409</v>
      </c>
    </row>
    <row r="10008" spans="1:9">
      <c r="A10008" t="s">
        <v>4</v>
      </c>
      <c r="B10008" s="4" t="s">
        <v>5</v>
      </c>
      <c r="C10008" s="4" t="s">
        <v>10</v>
      </c>
    </row>
    <row r="10009" spans="1:9">
      <c r="A10009" t="n">
        <v>87500</v>
      </c>
      <c r="B10009" s="15" t="n">
        <v>13</v>
      </c>
      <c r="C10009" s="7" t="n">
        <v>6408</v>
      </c>
    </row>
    <row r="10010" spans="1:9">
      <c r="A10010" t="s">
        <v>4</v>
      </c>
      <c r="B10010" s="4" t="s">
        <v>5</v>
      </c>
      <c r="C10010" s="4" t="s">
        <v>10</v>
      </c>
    </row>
    <row r="10011" spans="1:9">
      <c r="A10011" t="n">
        <v>87503</v>
      </c>
      <c r="B10011" s="10" t="n">
        <v>12</v>
      </c>
      <c r="C10011" s="7" t="n">
        <v>6464</v>
      </c>
    </row>
    <row r="10012" spans="1:9">
      <c r="A10012" t="s">
        <v>4</v>
      </c>
      <c r="B10012" s="4" t="s">
        <v>5</v>
      </c>
      <c r="C10012" s="4" t="s">
        <v>10</v>
      </c>
    </row>
    <row r="10013" spans="1:9">
      <c r="A10013" t="n">
        <v>87506</v>
      </c>
      <c r="B10013" s="15" t="n">
        <v>13</v>
      </c>
      <c r="C10013" s="7" t="n">
        <v>6465</v>
      </c>
    </row>
    <row r="10014" spans="1:9">
      <c r="A10014" t="s">
        <v>4</v>
      </c>
      <c r="B10014" s="4" t="s">
        <v>5</v>
      </c>
      <c r="C10014" s="4" t="s">
        <v>10</v>
      </c>
    </row>
    <row r="10015" spans="1:9">
      <c r="A10015" t="n">
        <v>87509</v>
      </c>
      <c r="B10015" s="15" t="n">
        <v>13</v>
      </c>
      <c r="C10015" s="7" t="n">
        <v>6466</v>
      </c>
    </row>
    <row r="10016" spans="1:9">
      <c r="A10016" t="s">
        <v>4</v>
      </c>
      <c r="B10016" s="4" t="s">
        <v>5</v>
      </c>
      <c r="C10016" s="4" t="s">
        <v>10</v>
      </c>
    </row>
    <row r="10017" spans="1:5">
      <c r="A10017" t="n">
        <v>87512</v>
      </c>
      <c r="B10017" s="15" t="n">
        <v>13</v>
      </c>
      <c r="C10017" s="7" t="n">
        <v>6467</v>
      </c>
    </row>
    <row r="10018" spans="1:5">
      <c r="A10018" t="s">
        <v>4</v>
      </c>
      <c r="B10018" s="4" t="s">
        <v>5</v>
      </c>
      <c r="C10018" s="4" t="s">
        <v>10</v>
      </c>
    </row>
    <row r="10019" spans="1:5">
      <c r="A10019" t="n">
        <v>87515</v>
      </c>
      <c r="B10019" s="15" t="n">
        <v>13</v>
      </c>
      <c r="C10019" s="7" t="n">
        <v>6468</v>
      </c>
    </row>
    <row r="10020" spans="1:5">
      <c r="A10020" t="s">
        <v>4</v>
      </c>
      <c r="B10020" s="4" t="s">
        <v>5</v>
      </c>
      <c r="C10020" s="4" t="s">
        <v>10</v>
      </c>
    </row>
    <row r="10021" spans="1:5">
      <c r="A10021" t="n">
        <v>87518</v>
      </c>
      <c r="B10021" s="15" t="n">
        <v>13</v>
      </c>
      <c r="C10021" s="7" t="n">
        <v>6469</v>
      </c>
    </row>
    <row r="10022" spans="1:5">
      <c r="A10022" t="s">
        <v>4</v>
      </c>
      <c r="B10022" s="4" t="s">
        <v>5</v>
      </c>
      <c r="C10022" s="4" t="s">
        <v>10</v>
      </c>
    </row>
    <row r="10023" spans="1:5">
      <c r="A10023" t="n">
        <v>87521</v>
      </c>
      <c r="B10023" s="15" t="n">
        <v>13</v>
      </c>
      <c r="C10023" s="7" t="n">
        <v>6470</v>
      </c>
    </row>
    <row r="10024" spans="1:5">
      <c r="A10024" t="s">
        <v>4</v>
      </c>
      <c r="B10024" s="4" t="s">
        <v>5</v>
      </c>
      <c r="C10024" s="4" t="s">
        <v>10</v>
      </c>
    </row>
    <row r="10025" spans="1:5">
      <c r="A10025" t="n">
        <v>87524</v>
      </c>
      <c r="B10025" s="15" t="n">
        <v>13</v>
      </c>
      <c r="C10025" s="7" t="n">
        <v>6471</v>
      </c>
    </row>
    <row r="10026" spans="1:5">
      <c r="A10026" t="s">
        <v>4</v>
      </c>
      <c r="B10026" s="4" t="s">
        <v>5</v>
      </c>
      <c r="C10026" s="4" t="s">
        <v>13</v>
      </c>
    </row>
    <row r="10027" spans="1:5">
      <c r="A10027" t="n">
        <v>87527</v>
      </c>
      <c r="B10027" s="8" t="n">
        <v>74</v>
      </c>
      <c r="C10027" s="7" t="n">
        <v>18</v>
      </c>
    </row>
    <row r="10028" spans="1:5">
      <c r="A10028" t="s">
        <v>4</v>
      </c>
      <c r="B10028" s="4" t="s">
        <v>5</v>
      </c>
      <c r="C10028" s="4" t="s">
        <v>13</v>
      </c>
    </row>
    <row r="10029" spans="1:5">
      <c r="A10029" t="n">
        <v>87529</v>
      </c>
      <c r="B10029" s="8" t="n">
        <v>74</v>
      </c>
      <c r="C10029" s="7" t="n">
        <v>45</v>
      </c>
    </row>
    <row r="10030" spans="1:5">
      <c r="A10030" t="s">
        <v>4</v>
      </c>
      <c r="B10030" s="4" t="s">
        <v>5</v>
      </c>
      <c r="C10030" s="4" t="s">
        <v>10</v>
      </c>
    </row>
    <row r="10031" spans="1:5">
      <c r="A10031" t="n">
        <v>87531</v>
      </c>
      <c r="B10031" s="43" t="n">
        <v>16</v>
      </c>
      <c r="C10031" s="7" t="n">
        <v>0</v>
      </c>
    </row>
    <row r="10032" spans="1:5">
      <c r="A10032" t="s">
        <v>4</v>
      </c>
      <c r="B10032" s="4" t="s">
        <v>5</v>
      </c>
      <c r="C10032" s="4" t="s">
        <v>13</v>
      </c>
      <c r="D10032" s="4" t="s">
        <v>13</v>
      </c>
      <c r="E10032" s="4" t="s">
        <v>13</v>
      </c>
      <c r="F10032" s="4" t="s">
        <v>13</v>
      </c>
    </row>
    <row r="10033" spans="1:6">
      <c r="A10033" t="n">
        <v>87534</v>
      </c>
      <c r="B10033" s="9" t="n">
        <v>14</v>
      </c>
      <c r="C10033" s="7" t="n">
        <v>0</v>
      </c>
      <c r="D10033" s="7" t="n">
        <v>8</v>
      </c>
      <c r="E10033" s="7" t="n">
        <v>0</v>
      </c>
      <c r="F10033" s="7" t="n">
        <v>0</v>
      </c>
    </row>
    <row r="10034" spans="1:6">
      <c r="A10034" t="s">
        <v>4</v>
      </c>
      <c r="B10034" s="4" t="s">
        <v>5</v>
      </c>
      <c r="C10034" s="4" t="s">
        <v>13</v>
      </c>
      <c r="D10034" s="4" t="s">
        <v>6</v>
      </c>
    </row>
    <row r="10035" spans="1:6">
      <c r="A10035" t="n">
        <v>87539</v>
      </c>
      <c r="B10035" s="11" t="n">
        <v>2</v>
      </c>
      <c r="C10035" s="7" t="n">
        <v>11</v>
      </c>
      <c r="D10035" s="7" t="s">
        <v>50</v>
      </c>
    </row>
    <row r="10036" spans="1:6">
      <c r="A10036" t="s">
        <v>4</v>
      </c>
      <c r="B10036" s="4" t="s">
        <v>5</v>
      </c>
      <c r="C10036" s="4" t="s">
        <v>10</v>
      </c>
    </row>
    <row r="10037" spans="1:6">
      <c r="A10037" t="n">
        <v>87553</v>
      </c>
      <c r="B10037" s="43" t="n">
        <v>16</v>
      </c>
      <c r="C10037" s="7" t="n">
        <v>0</v>
      </c>
    </row>
    <row r="10038" spans="1:6">
      <c r="A10038" t="s">
        <v>4</v>
      </c>
      <c r="B10038" s="4" t="s">
        <v>5</v>
      </c>
      <c r="C10038" s="4" t="s">
        <v>13</v>
      </c>
      <c r="D10038" s="4" t="s">
        <v>6</v>
      </c>
    </row>
    <row r="10039" spans="1:6">
      <c r="A10039" t="n">
        <v>87556</v>
      </c>
      <c r="B10039" s="11" t="n">
        <v>2</v>
      </c>
      <c r="C10039" s="7" t="n">
        <v>11</v>
      </c>
      <c r="D10039" s="7" t="s">
        <v>371</v>
      </c>
    </row>
    <row r="10040" spans="1:6">
      <c r="A10040" t="s">
        <v>4</v>
      </c>
      <c r="B10040" s="4" t="s">
        <v>5</v>
      </c>
      <c r="C10040" s="4" t="s">
        <v>10</v>
      </c>
    </row>
    <row r="10041" spans="1:6">
      <c r="A10041" t="n">
        <v>87565</v>
      </c>
      <c r="B10041" s="43" t="n">
        <v>16</v>
      </c>
      <c r="C10041" s="7" t="n">
        <v>0</v>
      </c>
    </row>
    <row r="10042" spans="1:6">
      <c r="A10042" t="s">
        <v>4</v>
      </c>
      <c r="B10042" s="4" t="s">
        <v>5</v>
      </c>
      <c r="C10042" s="4" t="s">
        <v>9</v>
      </c>
    </row>
    <row r="10043" spans="1:6">
      <c r="A10043" t="n">
        <v>87568</v>
      </c>
      <c r="B10043" s="45" t="n">
        <v>15</v>
      </c>
      <c r="C10043" s="7" t="n">
        <v>2048</v>
      </c>
    </row>
    <row r="10044" spans="1:6">
      <c r="A10044" t="s">
        <v>4</v>
      </c>
      <c r="B10044" s="4" t="s">
        <v>5</v>
      </c>
      <c r="C10044" s="4" t="s">
        <v>13</v>
      </c>
      <c r="D10044" s="4" t="s">
        <v>6</v>
      </c>
    </row>
    <row r="10045" spans="1:6">
      <c r="A10045" t="n">
        <v>87573</v>
      </c>
      <c r="B10045" s="11" t="n">
        <v>2</v>
      </c>
      <c r="C10045" s="7" t="n">
        <v>10</v>
      </c>
      <c r="D10045" s="7" t="s">
        <v>126</v>
      </c>
    </row>
    <row r="10046" spans="1:6">
      <c r="A10046" t="s">
        <v>4</v>
      </c>
      <c r="B10046" s="4" t="s">
        <v>5</v>
      </c>
      <c r="C10046" s="4" t="s">
        <v>10</v>
      </c>
    </row>
    <row r="10047" spans="1:6">
      <c r="A10047" t="n">
        <v>87591</v>
      </c>
      <c r="B10047" s="43" t="n">
        <v>16</v>
      </c>
      <c r="C10047" s="7" t="n">
        <v>0</v>
      </c>
    </row>
    <row r="10048" spans="1:6">
      <c r="A10048" t="s">
        <v>4</v>
      </c>
      <c r="B10048" s="4" t="s">
        <v>5</v>
      </c>
      <c r="C10048" s="4" t="s">
        <v>13</v>
      </c>
      <c r="D10048" s="4" t="s">
        <v>6</v>
      </c>
    </row>
    <row r="10049" spans="1:6">
      <c r="A10049" t="n">
        <v>87594</v>
      </c>
      <c r="B10049" s="11" t="n">
        <v>2</v>
      </c>
      <c r="C10049" s="7" t="n">
        <v>10</v>
      </c>
      <c r="D10049" s="7" t="s">
        <v>127</v>
      </c>
    </row>
    <row r="10050" spans="1:6">
      <c r="A10050" t="s">
        <v>4</v>
      </c>
      <c r="B10050" s="4" t="s">
        <v>5</v>
      </c>
      <c r="C10050" s="4" t="s">
        <v>10</v>
      </c>
    </row>
    <row r="10051" spans="1:6">
      <c r="A10051" t="n">
        <v>87613</v>
      </c>
      <c r="B10051" s="43" t="n">
        <v>16</v>
      </c>
      <c r="C10051" s="7" t="n">
        <v>0</v>
      </c>
    </row>
    <row r="10052" spans="1:6">
      <c r="A10052" t="s">
        <v>4</v>
      </c>
      <c r="B10052" s="4" t="s">
        <v>5</v>
      </c>
      <c r="C10052" s="4" t="s">
        <v>13</v>
      </c>
      <c r="D10052" s="4" t="s">
        <v>10</v>
      </c>
      <c r="E10052" s="4" t="s">
        <v>27</v>
      </c>
    </row>
    <row r="10053" spans="1:6">
      <c r="A10053" t="n">
        <v>87616</v>
      </c>
      <c r="B10053" s="40" t="n">
        <v>58</v>
      </c>
      <c r="C10053" s="7" t="n">
        <v>100</v>
      </c>
      <c r="D10053" s="7" t="n">
        <v>300</v>
      </c>
      <c r="E10053" s="7" t="n">
        <v>1</v>
      </c>
    </row>
    <row r="10054" spans="1:6">
      <c r="A10054" t="s">
        <v>4</v>
      </c>
      <c r="B10054" s="4" t="s">
        <v>5</v>
      </c>
      <c r="C10054" s="4" t="s">
        <v>13</v>
      </c>
      <c r="D10054" s="4" t="s">
        <v>10</v>
      </c>
    </row>
    <row r="10055" spans="1:6">
      <c r="A10055" t="n">
        <v>87624</v>
      </c>
      <c r="B10055" s="40" t="n">
        <v>58</v>
      </c>
      <c r="C10055" s="7" t="n">
        <v>255</v>
      </c>
      <c r="D10055" s="7" t="n">
        <v>0</v>
      </c>
    </row>
    <row r="10056" spans="1:6">
      <c r="A10056" t="s">
        <v>4</v>
      </c>
      <c r="B10056" s="4" t="s">
        <v>5</v>
      </c>
      <c r="C10056" s="4" t="s">
        <v>13</v>
      </c>
    </row>
    <row r="10057" spans="1:6">
      <c r="A10057" t="n">
        <v>87628</v>
      </c>
      <c r="B10057" s="47" t="n">
        <v>23</v>
      </c>
      <c r="C10057" s="7" t="n">
        <v>0</v>
      </c>
    </row>
    <row r="10058" spans="1:6">
      <c r="A10058" t="s">
        <v>4</v>
      </c>
      <c r="B10058" s="4" t="s">
        <v>5</v>
      </c>
    </row>
    <row r="10059" spans="1:6">
      <c r="A10059" t="n">
        <v>87630</v>
      </c>
      <c r="B10059" s="5" t="n">
        <v>1</v>
      </c>
    </row>
    <row r="10060" spans="1:6" s="3" customFormat="1" customHeight="0">
      <c r="A10060" s="3" t="s">
        <v>2</v>
      </c>
      <c r="B10060" s="3" t="s">
        <v>738</v>
      </c>
    </row>
    <row r="10061" spans="1:6">
      <c r="A10061" t="s">
        <v>4</v>
      </c>
      <c r="B10061" s="4" t="s">
        <v>5</v>
      </c>
      <c r="C10061" s="4" t="s">
        <v>13</v>
      </c>
      <c r="D10061" s="4" t="s">
        <v>13</v>
      </c>
      <c r="E10061" s="4" t="s">
        <v>13</v>
      </c>
      <c r="F10061" s="4" t="s">
        <v>13</v>
      </c>
    </row>
    <row r="10062" spans="1:6">
      <c r="A10062" t="n">
        <v>87632</v>
      </c>
      <c r="B10062" s="9" t="n">
        <v>14</v>
      </c>
      <c r="C10062" s="7" t="n">
        <v>2</v>
      </c>
      <c r="D10062" s="7" t="n">
        <v>0</v>
      </c>
      <c r="E10062" s="7" t="n">
        <v>0</v>
      </c>
      <c r="F10062" s="7" t="n">
        <v>0</v>
      </c>
    </row>
    <row r="10063" spans="1:6">
      <c r="A10063" t="s">
        <v>4</v>
      </c>
      <c r="B10063" s="4" t="s">
        <v>5</v>
      </c>
      <c r="C10063" s="4" t="s">
        <v>13</v>
      </c>
      <c r="D10063" s="26" t="s">
        <v>67</v>
      </c>
      <c r="E10063" s="4" t="s">
        <v>5</v>
      </c>
      <c r="F10063" s="4" t="s">
        <v>13</v>
      </c>
      <c r="G10063" s="4" t="s">
        <v>10</v>
      </c>
      <c r="H10063" s="26" t="s">
        <v>68</v>
      </c>
      <c r="I10063" s="4" t="s">
        <v>13</v>
      </c>
      <c r="J10063" s="4" t="s">
        <v>9</v>
      </c>
      <c r="K10063" s="4" t="s">
        <v>13</v>
      </c>
      <c r="L10063" s="4" t="s">
        <v>13</v>
      </c>
      <c r="M10063" s="26" t="s">
        <v>67</v>
      </c>
      <c r="N10063" s="4" t="s">
        <v>5</v>
      </c>
      <c r="O10063" s="4" t="s">
        <v>13</v>
      </c>
      <c r="P10063" s="4" t="s">
        <v>10</v>
      </c>
      <c r="Q10063" s="26" t="s">
        <v>68</v>
      </c>
      <c r="R10063" s="4" t="s">
        <v>13</v>
      </c>
      <c r="S10063" s="4" t="s">
        <v>9</v>
      </c>
      <c r="T10063" s="4" t="s">
        <v>13</v>
      </c>
      <c r="U10063" s="4" t="s">
        <v>13</v>
      </c>
      <c r="V10063" s="4" t="s">
        <v>13</v>
      </c>
      <c r="W10063" s="4" t="s">
        <v>26</v>
      </c>
    </row>
    <row r="10064" spans="1:6">
      <c r="A10064" t="n">
        <v>87637</v>
      </c>
      <c r="B10064" s="13" t="n">
        <v>5</v>
      </c>
      <c r="C10064" s="7" t="n">
        <v>28</v>
      </c>
      <c r="D10064" s="26" t="s">
        <v>3</v>
      </c>
      <c r="E10064" s="12" t="n">
        <v>162</v>
      </c>
      <c r="F10064" s="7" t="n">
        <v>3</v>
      </c>
      <c r="G10064" s="7" t="n">
        <v>28706</v>
      </c>
      <c r="H10064" s="26" t="s">
        <v>3</v>
      </c>
      <c r="I10064" s="7" t="n">
        <v>0</v>
      </c>
      <c r="J10064" s="7" t="n">
        <v>1</v>
      </c>
      <c r="K10064" s="7" t="n">
        <v>2</v>
      </c>
      <c r="L10064" s="7" t="n">
        <v>28</v>
      </c>
      <c r="M10064" s="26" t="s">
        <v>3</v>
      </c>
      <c r="N10064" s="12" t="n">
        <v>162</v>
      </c>
      <c r="O10064" s="7" t="n">
        <v>3</v>
      </c>
      <c r="P10064" s="7" t="n">
        <v>28706</v>
      </c>
      <c r="Q10064" s="26" t="s">
        <v>3</v>
      </c>
      <c r="R10064" s="7" t="n">
        <v>0</v>
      </c>
      <c r="S10064" s="7" t="n">
        <v>2</v>
      </c>
      <c r="T10064" s="7" t="n">
        <v>2</v>
      </c>
      <c r="U10064" s="7" t="n">
        <v>11</v>
      </c>
      <c r="V10064" s="7" t="n">
        <v>1</v>
      </c>
      <c r="W10064" s="14" t="n">
        <f t="normal" ca="1">A10068</f>
        <v>0</v>
      </c>
    </row>
    <row r="10065" spans="1:23">
      <c r="A10065" t="s">
        <v>4</v>
      </c>
      <c r="B10065" s="4" t="s">
        <v>5</v>
      </c>
      <c r="C10065" s="4" t="s">
        <v>13</v>
      </c>
      <c r="D10065" s="4" t="s">
        <v>10</v>
      </c>
      <c r="E10065" s="4" t="s">
        <v>27</v>
      </c>
    </row>
    <row r="10066" spans="1:23">
      <c r="A10066" t="n">
        <v>87666</v>
      </c>
      <c r="B10066" s="40" t="n">
        <v>58</v>
      </c>
      <c r="C10066" s="7" t="n">
        <v>0</v>
      </c>
      <c r="D10066" s="7" t="n">
        <v>0</v>
      </c>
      <c r="E10066" s="7" t="n">
        <v>1</v>
      </c>
    </row>
    <row r="10067" spans="1:23">
      <c r="A10067" t="s">
        <v>4</v>
      </c>
      <c r="B10067" s="4" t="s">
        <v>5</v>
      </c>
      <c r="C10067" s="4" t="s">
        <v>13</v>
      </c>
      <c r="D10067" s="26" t="s">
        <v>67</v>
      </c>
      <c r="E10067" s="4" t="s">
        <v>5</v>
      </c>
      <c r="F10067" s="4" t="s">
        <v>13</v>
      </c>
      <c r="G10067" s="4" t="s">
        <v>10</v>
      </c>
      <c r="H10067" s="26" t="s">
        <v>68</v>
      </c>
      <c r="I10067" s="4" t="s">
        <v>13</v>
      </c>
      <c r="J10067" s="4" t="s">
        <v>9</v>
      </c>
      <c r="K10067" s="4" t="s">
        <v>13</v>
      </c>
      <c r="L10067" s="4" t="s">
        <v>13</v>
      </c>
      <c r="M10067" s="26" t="s">
        <v>67</v>
      </c>
      <c r="N10067" s="4" t="s">
        <v>5</v>
      </c>
      <c r="O10067" s="4" t="s">
        <v>13</v>
      </c>
      <c r="P10067" s="4" t="s">
        <v>10</v>
      </c>
      <c r="Q10067" s="26" t="s">
        <v>68</v>
      </c>
      <c r="R10067" s="4" t="s">
        <v>13</v>
      </c>
      <c r="S10067" s="4" t="s">
        <v>9</v>
      </c>
      <c r="T10067" s="4" t="s">
        <v>13</v>
      </c>
      <c r="U10067" s="4" t="s">
        <v>13</v>
      </c>
      <c r="V10067" s="4" t="s">
        <v>13</v>
      </c>
      <c r="W10067" s="4" t="s">
        <v>26</v>
      </c>
    </row>
    <row r="10068" spans="1:23">
      <c r="A10068" t="n">
        <v>87674</v>
      </c>
      <c r="B10068" s="13" t="n">
        <v>5</v>
      </c>
      <c r="C10068" s="7" t="n">
        <v>28</v>
      </c>
      <c r="D10068" s="26" t="s">
        <v>3</v>
      </c>
      <c r="E10068" s="12" t="n">
        <v>162</v>
      </c>
      <c r="F10068" s="7" t="n">
        <v>3</v>
      </c>
      <c r="G10068" s="7" t="n">
        <v>28706</v>
      </c>
      <c r="H10068" s="26" t="s">
        <v>3</v>
      </c>
      <c r="I10068" s="7" t="n">
        <v>0</v>
      </c>
      <c r="J10068" s="7" t="n">
        <v>1</v>
      </c>
      <c r="K10068" s="7" t="n">
        <v>3</v>
      </c>
      <c r="L10068" s="7" t="n">
        <v>28</v>
      </c>
      <c r="M10068" s="26" t="s">
        <v>3</v>
      </c>
      <c r="N10068" s="12" t="n">
        <v>162</v>
      </c>
      <c r="O10068" s="7" t="n">
        <v>3</v>
      </c>
      <c r="P10068" s="7" t="n">
        <v>28706</v>
      </c>
      <c r="Q10068" s="26" t="s">
        <v>3</v>
      </c>
      <c r="R10068" s="7" t="n">
        <v>0</v>
      </c>
      <c r="S10068" s="7" t="n">
        <v>2</v>
      </c>
      <c r="T10068" s="7" t="n">
        <v>3</v>
      </c>
      <c r="U10068" s="7" t="n">
        <v>9</v>
      </c>
      <c r="V10068" s="7" t="n">
        <v>1</v>
      </c>
      <c r="W10068" s="14" t="n">
        <f t="normal" ca="1">A10078</f>
        <v>0</v>
      </c>
    </row>
    <row r="10069" spans="1:23">
      <c r="A10069" t="s">
        <v>4</v>
      </c>
      <c r="B10069" s="4" t="s">
        <v>5</v>
      </c>
      <c r="C10069" s="4" t="s">
        <v>13</v>
      </c>
      <c r="D10069" s="26" t="s">
        <v>67</v>
      </c>
      <c r="E10069" s="4" t="s">
        <v>5</v>
      </c>
      <c r="F10069" s="4" t="s">
        <v>10</v>
      </c>
      <c r="G10069" s="4" t="s">
        <v>13</v>
      </c>
      <c r="H10069" s="4" t="s">
        <v>13</v>
      </c>
      <c r="I10069" s="4" t="s">
        <v>6</v>
      </c>
      <c r="J10069" s="26" t="s">
        <v>68</v>
      </c>
      <c r="K10069" s="4" t="s">
        <v>13</v>
      </c>
      <c r="L10069" s="4" t="s">
        <v>13</v>
      </c>
      <c r="M10069" s="26" t="s">
        <v>67</v>
      </c>
      <c r="N10069" s="4" t="s">
        <v>5</v>
      </c>
      <c r="O10069" s="4" t="s">
        <v>13</v>
      </c>
      <c r="P10069" s="26" t="s">
        <v>68</v>
      </c>
      <c r="Q10069" s="4" t="s">
        <v>13</v>
      </c>
      <c r="R10069" s="4" t="s">
        <v>9</v>
      </c>
      <c r="S10069" s="4" t="s">
        <v>13</v>
      </c>
      <c r="T10069" s="4" t="s">
        <v>13</v>
      </c>
      <c r="U10069" s="4" t="s">
        <v>13</v>
      </c>
      <c r="V10069" s="26" t="s">
        <v>67</v>
      </c>
      <c r="W10069" s="4" t="s">
        <v>5</v>
      </c>
      <c r="X10069" s="4" t="s">
        <v>13</v>
      </c>
      <c r="Y10069" s="26" t="s">
        <v>68</v>
      </c>
      <c r="Z10069" s="4" t="s">
        <v>13</v>
      </c>
      <c r="AA10069" s="4" t="s">
        <v>9</v>
      </c>
      <c r="AB10069" s="4" t="s">
        <v>13</v>
      </c>
      <c r="AC10069" s="4" t="s">
        <v>13</v>
      </c>
      <c r="AD10069" s="4" t="s">
        <v>13</v>
      </c>
      <c r="AE10069" s="4" t="s">
        <v>26</v>
      </c>
    </row>
    <row r="10070" spans="1:23">
      <c r="A10070" t="n">
        <v>87703</v>
      </c>
      <c r="B10070" s="13" t="n">
        <v>5</v>
      </c>
      <c r="C10070" s="7" t="n">
        <v>28</v>
      </c>
      <c r="D10070" s="26" t="s">
        <v>3</v>
      </c>
      <c r="E10070" s="67" t="n">
        <v>47</v>
      </c>
      <c r="F10070" s="7" t="n">
        <v>61456</v>
      </c>
      <c r="G10070" s="7" t="n">
        <v>2</v>
      </c>
      <c r="H10070" s="7" t="n">
        <v>0</v>
      </c>
      <c r="I10070" s="7" t="s">
        <v>313</v>
      </c>
      <c r="J10070" s="26" t="s">
        <v>3</v>
      </c>
      <c r="K10070" s="7" t="n">
        <v>8</v>
      </c>
      <c r="L10070" s="7" t="n">
        <v>28</v>
      </c>
      <c r="M10070" s="26" t="s">
        <v>3</v>
      </c>
      <c r="N10070" s="8" t="n">
        <v>74</v>
      </c>
      <c r="O10070" s="7" t="n">
        <v>65</v>
      </c>
      <c r="P10070" s="26" t="s">
        <v>3</v>
      </c>
      <c r="Q10070" s="7" t="n">
        <v>0</v>
      </c>
      <c r="R10070" s="7" t="n">
        <v>1</v>
      </c>
      <c r="S10070" s="7" t="n">
        <v>3</v>
      </c>
      <c r="T10070" s="7" t="n">
        <v>9</v>
      </c>
      <c r="U10070" s="7" t="n">
        <v>28</v>
      </c>
      <c r="V10070" s="26" t="s">
        <v>3</v>
      </c>
      <c r="W10070" s="8" t="n">
        <v>74</v>
      </c>
      <c r="X10070" s="7" t="n">
        <v>65</v>
      </c>
      <c r="Y10070" s="26" t="s">
        <v>3</v>
      </c>
      <c r="Z10070" s="7" t="n">
        <v>0</v>
      </c>
      <c r="AA10070" s="7" t="n">
        <v>2</v>
      </c>
      <c r="AB10070" s="7" t="n">
        <v>3</v>
      </c>
      <c r="AC10070" s="7" t="n">
        <v>9</v>
      </c>
      <c r="AD10070" s="7" t="n">
        <v>1</v>
      </c>
      <c r="AE10070" s="14" t="n">
        <f t="normal" ca="1">A10074</f>
        <v>0</v>
      </c>
    </row>
    <row r="10071" spans="1:23">
      <c r="A10071" t="s">
        <v>4</v>
      </c>
      <c r="B10071" s="4" t="s">
        <v>5</v>
      </c>
      <c r="C10071" s="4" t="s">
        <v>10</v>
      </c>
      <c r="D10071" s="4" t="s">
        <v>13</v>
      </c>
      <c r="E10071" s="4" t="s">
        <v>13</v>
      </c>
      <c r="F10071" s="4" t="s">
        <v>6</v>
      </c>
    </row>
    <row r="10072" spans="1:23">
      <c r="A10072" t="n">
        <v>87751</v>
      </c>
      <c r="B10072" s="67" t="n">
        <v>47</v>
      </c>
      <c r="C10072" s="7" t="n">
        <v>61456</v>
      </c>
      <c r="D10072" s="7" t="n">
        <v>0</v>
      </c>
      <c r="E10072" s="7" t="n">
        <v>0</v>
      </c>
      <c r="F10072" s="7" t="s">
        <v>314</v>
      </c>
    </row>
    <row r="10073" spans="1:23">
      <c r="A10073" t="s">
        <v>4</v>
      </c>
      <c r="B10073" s="4" t="s">
        <v>5</v>
      </c>
      <c r="C10073" s="4" t="s">
        <v>13</v>
      </c>
      <c r="D10073" s="4" t="s">
        <v>10</v>
      </c>
      <c r="E10073" s="4" t="s">
        <v>27</v>
      </c>
    </row>
    <row r="10074" spans="1:23">
      <c r="A10074" t="n">
        <v>87764</v>
      </c>
      <c r="B10074" s="40" t="n">
        <v>58</v>
      </c>
      <c r="C10074" s="7" t="n">
        <v>0</v>
      </c>
      <c r="D10074" s="7" t="n">
        <v>300</v>
      </c>
      <c r="E10074" s="7" t="n">
        <v>1</v>
      </c>
    </row>
    <row r="10075" spans="1:23">
      <c r="A10075" t="s">
        <v>4</v>
      </c>
      <c r="B10075" s="4" t="s">
        <v>5</v>
      </c>
      <c r="C10075" s="4" t="s">
        <v>13</v>
      </c>
      <c r="D10075" s="4" t="s">
        <v>10</v>
      </c>
    </row>
    <row r="10076" spans="1:23">
      <c r="A10076" t="n">
        <v>87772</v>
      </c>
      <c r="B10076" s="40" t="n">
        <v>58</v>
      </c>
      <c r="C10076" s="7" t="n">
        <v>255</v>
      </c>
      <c r="D10076" s="7" t="n">
        <v>0</v>
      </c>
    </row>
    <row r="10077" spans="1:23">
      <c r="A10077" t="s">
        <v>4</v>
      </c>
      <c r="B10077" s="4" t="s">
        <v>5</v>
      </c>
      <c r="C10077" s="4" t="s">
        <v>13</v>
      </c>
      <c r="D10077" s="4" t="s">
        <v>13</v>
      </c>
      <c r="E10077" s="4" t="s">
        <v>13</v>
      </c>
      <c r="F10077" s="4" t="s">
        <v>13</v>
      </c>
    </row>
    <row r="10078" spans="1:23">
      <c r="A10078" t="n">
        <v>87776</v>
      </c>
      <c r="B10078" s="9" t="n">
        <v>14</v>
      </c>
      <c r="C10078" s="7" t="n">
        <v>0</v>
      </c>
      <c r="D10078" s="7" t="n">
        <v>0</v>
      </c>
      <c r="E10078" s="7" t="n">
        <v>0</v>
      </c>
      <c r="F10078" s="7" t="n">
        <v>64</v>
      </c>
    </row>
    <row r="10079" spans="1:23">
      <c r="A10079" t="s">
        <v>4</v>
      </c>
      <c r="B10079" s="4" t="s">
        <v>5</v>
      </c>
      <c r="C10079" s="4" t="s">
        <v>13</v>
      </c>
      <c r="D10079" s="4" t="s">
        <v>10</v>
      </c>
    </row>
    <row r="10080" spans="1:23">
      <c r="A10080" t="n">
        <v>87781</v>
      </c>
      <c r="B10080" s="35" t="n">
        <v>22</v>
      </c>
      <c r="C10080" s="7" t="n">
        <v>0</v>
      </c>
      <c r="D10080" s="7" t="n">
        <v>28706</v>
      </c>
    </row>
    <row r="10081" spans="1:31">
      <c r="A10081" t="s">
        <v>4</v>
      </c>
      <c r="B10081" s="4" t="s">
        <v>5</v>
      </c>
      <c r="C10081" s="4" t="s">
        <v>13</v>
      </c>
      <c r="D10081" s="4" t="s">
        <v>10</v>
      </c>
    </row>
    <row r="10082" spans="1:31">
      <c r="A10082" t="n">
        <v>87785</v>
      </c>
      <c r="B10082" s="40" t="n">
        <v>58</v>
      </c>
      <c r="C10082" s="7" t="n">
        <v>5</v>
      </c>
      <c r="D10082" s="7" t="n">
        <v>300</v>
      </c>
    </row>
    <row r="10083" spans="1:31">
      <c r="A10083" t="s">
        <v>4</v>
      </c>
      <c r="B10083" s="4" t="s">
        <v>5</v>
      </c>
      <c r="C10083" s="4" t="s">
        <v>27</v>
      </c>
      <c r="D10083" s="4" t="s">
        <v>10</v>
      </c>
    </row>
    <row r="10084" spans="1:31">
      <c r="A10084" t="n">
        <v>87789</v>
      </c>
      <c r="B10084" s="41" t="n">
        <v>103</v>
      </c>
      <c r="C10084" s="7" t="n">
        <v>0</v>
      </c>
      <c r="D10084" s="7" t="n">
        <v>300</v>
      </c>
    </row>
    <row r="10085" spans="1:31">
      <c r="A10085" t="s">
        <v>4</v>
      </c>
      <c r="B10085" s="4" t="s">
        <v>5</v>
      </c>
      <c r="C10085" s="4" t="s">
        <v>13</v>
      </c>
    </row>
    <row r="10086" spans="1:31">
      <c r="A10086" t="n">
        <v>87796</v>
      </c>
      <c r="B10086" s="32" t="n">
        <v>64</v>
      </c>
      <c r="C10086" s="7" t="n">
        <v>7</v>
      </c>
    </row>
    <row r="10087" spans="1:31">
      <c r="A10087" t="s">
        <v>4</v>
      </c>
      <c r="B10087" s="4" t="s">
        <v>5</v>
      </c>
      <c r="C10087" s="4" t="s">
        <v>13</v>
      </c>
      <c r="D10087" s="4" t="s">
        <v>10</v>
      </c>
    </row>
    <row r="10088" spans="1:31">
      <c r="A10088" t="n">
        <v>87798</v>
      </c>
      <c r="B10088" s="69" t="n">
        <v>72</v>
      </c>
      <c r="C10088" s="7" t="n">
        <v>5</v>
      </c>
      <c r="D10088" s="7" t="n">
        <v>0</v>
      </c>
    </row>
    <row r="10089" spans="1:31">
      <c r="A10089" t="s">
        <v>4</v>
      </c>
      <c r="B10089" s="4" t="s">
        <v>5</v>
      </c>
      <c r="C10089" s="4" t="s">
        <v>13</v>
      </c>
      <c r="D10089" s="26" t="s">
        <v>67</v>
      </c>
      <c r="E10089" s="4" t="s">
        <v>5</v>
      </c>
      <c r="F10089" s="4" t="s">
        <v>13</v>
      </c>
      <c r="G10089" s="4" t="s">
        <v>10</v>
      </c>
      <c r="H10089" s="26" t="s">
        <v>68</v>
      </c>
      <c r="I10089" s="4" t="s">
        <v>13</v>
      </c>
      <c r="J10089" s="4" t="s">
        <v>9</v>
      </c>
      <c r="K10089" s="4" t="s">
        <v>13</v>
      </c>
      <c r="L10089" s="4" t="s">
        <v>13</v>
      </c>
      <c r="M10089" s="4" t="s">
        <v>26</v>
      </c>
    </row>
    <row r="10090" spans="1:31">
      <c r="A10090" t="n">
        <v>87802</v>
      </c>
      <c r="B10090" s="13" t="n">
        <v>5</v>
      </c>
      <c r="C10090" s="7" t="n">
        <v>28</v>
      </c>
      <c r="D10090" s="26" t="s">
        <v>3</v>
      </c>
      <c r="E10090" s="12" t="n">
        <v>162</v>
      </c>
      <c r="F10090" s="7" t="n">
        <v>4</v>
      </c>
      <c r="G10090" s="7" t="n">
        <v>28706</v>
      </c>
      <c r="H10090" s="26" t="s">
        <v>3</v>
      </c>
      <c r="I10090" s="7" t="n">
        <v>0</v>
      </c>
      <c r="J10090" s="7" t="n">
        <v>1</v>
      </c>
      <c r="K10090" s="7" t="n">
        <v>2</v>
      </c>
      <c r="L10090" s="7" t="n">
        <v>1</v>
      </c>
      <c r="M10090" s="14" t="n">
        <f t="normal" ca="1">A10096</f>
        <v>0</v>
      </c>
    </row>
    <row r="10091" spans="1:31">
      <c r="A10091" t="s">
        <v>4</v>
      </c>
      <c r="B10091" s="4" t="s">
        <v>5</v>
      </c>
      <c r="C10091" s="4" t="s">
        <v>13</v>
      </c>
      <c r="D10091" s="4" t="s">
        <v>6</v>
      </c>
    </row>
    <row r="10092" spans="1:31">
      <c r="A10092" t="n">
        <v>87819</v>
      </c>
      <c r="B10092" s="11" t="n">
        <v>2</v>
      </c>
      <c r="C10092" s="7" t="n">
        <v>10</v>
      </c>
      <c r="D10092" s="7" t="s">
        <v>315</v>
      </c>
    </row>
    <row r="10093" spans="1:31">
      <c r="A10093" t="s">
        <v>4</v>
      </c>
      <c r="B10093" s="4" t="s">
        <v>5</v>
      </c>
      <c r="C10093" s="4" t="s">
        <v>10</v>
      </c>
    </row>
    <row r="10094" spans="1:31">
      <c r="A10094" t="n">
        <v>87836</v>
      </c>
      <c r="B10094" s="43" t="n">
        <v>16</v>
      </c>
      <c r="C10094" s="7" t="n">
        <v>0</v>
      </c>
    </row>
    <row r="10095" spans="1:31">
      <c r="A10095" t="s">
        <v>4</v>
      </c>
      <c r="B10095" s="4" t="s">
        <v>5</v>
      </c>
      <c r="C10095" s="4" t="s">
        <v>13</v>
      </c>
      <c r="D10095" s="4" t="s">
        <v>13</v>
      </c>
      <c r="E10095" s="4" t="s">
        <v>13</v>
      </c>
      <c r="F10095" s="4" t="s">
        <v>9</v>
      </c>
      <c r="G10095" s="4" t="s">
        <v>13</v>
      </c>
      <c r="H10095" s="4" t="s">
        <v>13</v>
      </c>
      <c r="I10095" s="4" t="s">
        <v>26</v>
      </c>
    </row>
    <row r="10096" spans="1:31">
      <c r="A10096" t="n">
        <v>87839</v>
      </c>
      <c r="B10096" s="13" t="n">
        <v>5</v>
      </c>
      <c r="C10096" s="7" t="n">
        <v>32</v>
      </c>
      <c r="D10096" s="7" t="n">
        <v>7</v>
      </c>
      <c r="E10096" s="7" t="n">
        <v>0</v>
      </c>
      <c r="F10096" s="7" t="n">
        <v>1</v>
      </c>
      <c r="G10096" s="7" t="n">
        <v>3</v>
      </c>
      <c r="H10096" s="7" t="n">
        <v>1</v>
      </c>
      <c r="I10096" s="14" t="n">
        <f t="normal" ca="1">A10100</f>
        <v>0</v>
      </c>
    </row>
    <row r="10097" spans="1:13">
      <c r="A10097" t="s">
        <v>4</v>
      </c>
      <c r="B10097" s="4" t="s">
        <v>5</v>
      </c>
      <c r="C10097" s="4" t="s">
        <v>13</v>
      </c>
      <c r="D10097" s="4" t="s">
        <v>6</v>
      </c>
    </row>
    <row r="10098" spans="1:13">
      <c r="A10098" t="n">
        <v>87853</v>
      </c>
      <c r="B10098" s="11" t="n">
        <v>2</v>
      </c>
      <c r="C10098" s="7" t="n">
        <v>10</v>
      </c>
      <c r="D10098" s="7" t="s">
        <v>725</v>
      </c>
    </row>
    <row r="10099" spans="1:13">
      <c r="A10099" t="s">
        <v>4</v>
      </c>
      <c r="B10099" s="4" t="s">
        <v>5</v>
      </c>
      <c r="C10099" s="4" t="s">
        <v>10</v>
      </c>
      <c r="D10099" s="4" t="s">
        <v>13</v>
      </c>
      <c r="E10099" s="4" t="s">
        <v>13</v>
      </c>
      <c r="F10099" s="4" t="s">
        <v>6</v>
      </c>
    </row>
    <row r="10100" spans="1:13">
      <c r="A10100" t="n">
        <v>87874</v>
      </c>
      <c r="B10100" s="18" t="n">
        <v>20</v>
      </c>
      <c r="C10100" s="7" t="n">
        <v>61456</v>
      </c>
      <c r="D10100" s="7" t="n">
        <v>3</v>
      </c>
      <c r="E10100" s="7" t="n">
        <v>10</v>
      </c>
      <c r="F10100" s="7" t="s">
        <v>322</v>
      </c>
    </row>
    <row r="10101" spans="1:13">
      <c r="A10101" t="s">
        <v>4</v>
      </c>
      <c r="B10101" s="4" t="s">
        <v>5</v>
      </c>
      <c r="C10101" s="4" t="s">
        <v>10</v>
      </c>
    </row>
    <row r="10102" spans="1:13">
      <c r="A10102" t="n">
        <v>87892</v>
      </c>
      <c r="B10102" s="43" t="n">
        <v>16</v>
      </c>
      <c r="C10102" s="7" t="n">
        <v>0</v>
      </c>
    </row>
    <row r="10103" spans="1:13">
      <c r="A10103" t="s">
        <v>4</v>
      </c>
      <c r="B10103" s="4" t="s">
        <v>5</v>
      </c>
      <c r="C10103" s="4" t="s">
        <v>13</v>
      </c>
    </row>
    <row r="10104" spans="1:13">
      <c r="A10104" t="n">
        <v>87895</v>
      </c>
      <c r="B10104" s="70" t="n">
        <v>116</v>
      </c>
      <c r="C10104" s="7" t="n">
        <v>0</v>
      </c>
    </row>
    <row r="10105" spans="1:13">
      <c r="A10105" t="s">
        <v>4</v>
      </c>
      <c r="B10105" s="4" t="s">
        <v>5</v>
      </c>
      <c r="C10105" s="4" t="s">
        <v>13</v>
      </c>
      <c r="D10105" s="4" t="s">
        <v>10</v>
      </c>
    </row>
    <row r="10106" spans="1:13">
      <c r="A10106" t="n">
        <v>87897</v>
      </c>
      <c r="B10106" s="70" t="n">
        <v>116</v>
      </c>
      <c r="C10106" s="7" t="n">
        <v>2</v>
      </c>
      <c r="D10106" s="7" t="n">
        <v>1</v>
      </c>
    </row>
    <row r="10107" spans="1:13">
      <c r="A10107" t="s">
        <v>4</v>
      </c>
      <c r="B10107" s="4" t="s">
        <v>5</v>
      </c>
      <c r="C10107" s="4" t="s">
        <v>13</v>
      </c>
      <c r="D10107" s="4" t="s">
        <v>9</v>
      </c>
    </row>
    <row r="10108" spans="1:13">
      <c r="A10108" t="n">
        <v>87901</v>
      </c>
      <c r="B10108" s="70" t="n">
        <v>116</v>
      </c>
      <c r="C10108" s="7" t="n">
        <v>5</v>
      </c>
      <c r="D10108" s="7" t="n">
        <v>1106247680</v>
      </c>
    </row>
    <row r="10109" spans="1:13">
      <c r="A10109" t="s">
        <v>4</v>
      </c>
      <c r="B10109" s="4" t="s">
        <v>5</v>
      </c>
      <c r="C10109" s="4" t="s">
        <v>13</v>
      </c>
      <c r="D10109" s="4" t="s">
        <v>10</v>
      </c>
    </row>
    <row r="10110" spans="1:13">
      <c r="A10110" t="n">
        <v>87907</v>
      </c>
      <c r="B10110" s="70" t="n">
        <v>116</v>
      </c>
      <c r="C10110" s="7" t="n">
        <v>6</v>
      </c>
      <c r="D10110" s="7" t="n">
        <v>1</v>
      </c>
    </row>
    <row r="10111" spans="1:13">
      <c r="A10111" t="s">
        <v>4</v>
      </c>
      <c r="B10111" s="4" t="s">
        <v>5</v>
      </c>
      <c r="C10111" s="4" t="s">
        <v>13</v>
      </c>
    </row>
    <row r="10112" spans="1:13">
      <c r="A10112" t="n">
        <v>87911</v>
      </c>
      <c r="B10112" s="8" t="n">
        <v>74</v>
      </c>
      <c r="C10112" s="7" t="n">
        <v>18</v>
      </c>
    </row>
    <row r="10113" spans="1:6">
      <c r="A10113" t="s">
        <v>4</v>
      </c>
      <c r="B10113" s="4" t="s">
        <v>5</v>
      </c>
      <c r="C10113" s="4" t="s">
        <v>10</v>
      </c>
      <c r="D10113" s="4" t="s">
        <v>27</v>
      </c>
      <c r="E10113" s="4" t="s">
        <v>27</v>
      </c>
      <c r="F10113" s="4" t="s">
        <v>27</v>
      </c>
      <c r="G10113" s="4" t="s">
        <v>27</v>
      </c>
    </row>
    <row r="10114" spans="1:6">
      <c r="A10114" t="n">
        <v>87913</v>
      </c>
      <c r="B10114" s="57" t="n">
        <v>46</v>
      </c>
      <c r="C10114" s="7" t="n">
        <v>61456</v>
      </c>
      <c r="D10114" s="7" t="n">
        <v>-7.30999994277954</v>
      </c>
      <c r="E10114" s="7" t="n">
        <v>0.119999997317791</v>
      </c>
      <c r="F10114" s="7" t="n">
        <v>279.029998779297</v>
      </c>
      <c r="G10114" s="7" t="n">
        <v>19.3999996185303</v>
      </c>
    </row>
    <row r="10115" spans="1:6">
      <c r="A10115" t="s">
        <v>4</v>
      </c>
      <c r="B10115" s="4" t="s">
        <v>5</v>
      </c>
      <c r="C10115" s="4" t="s">
        <v>10</v>
      </c>
      <c r="D10115" s="4" t="s">
        <v>27</v>
      </c>
      <c r="E10115" s="4" t="s">
        <v>27</v>
      </c>
      <c r="F10115" s="4" t="s">
        <v>27</v>
      </c>
      <c r="G10115" s="4" t="s">
        <v>27</v>
      </c>
    </row>
    <row r="10116" spans="1:6">
      <c r="A10116" t="n">
        <v>87932</v>
      </c>
      <c r="B10116" s="57" t="n">
        <v>46</v>
      </c>
      <c r="C10116" s="7" t="n">
        <v>61457</v>
      </c>
      <c r="D10116" s="7" t="n">
        <v>-7.30999994277954</v>
      </c>
      <c r="E10116" s="7" t="n">
        <v>0.119999997317791</v>
      </c>
      <c r="F10116" s="7" t="n">
        <v>279.029998779297</v>
      </c>
      <c r="G10116" s="7" t="n">
        <v>19.3999996185303</v>
      </c>
    </row>
    <row r="10117" spans="1:6">
      <c r="A10117" t="s">
        <v>4</v>
      </c>
      <c r="B10117" s="4" t="s">
        <v>5</v>
      </c>
      <c r="C10117" s="4" t="s">
        <v>10</v>
      </c>
      <c r="D10117" s="4" t="s">
        <v>27</v>
      </c>
      <c r="E10117" s="4" t="s">
        <v>27</v>
      </c>
      <c r="F10117" s="4" t="s">
        <v>27</v>
      </c>
      <c r="G10117" s="4" t="s">
        <v>10</v>
      </c>
      <c r="H10117" s="4" t="s">
        <v>10</v>
      </c>
    </row>
    <row r="10118" spans="1:6">
      <c r="A10118" t="n">
        <v>87951</v>
      </c>
      <c r="B10118" s="68" t="n">
        <v>60</v>
      </c>
      <c r="C10118" s="7" t="n">
        <v>61456</v>
      </c>
      <c r="D10118" s="7" t="n">
        <v>0</v>
      </c>
      <c r="E10118" s="7" t="n">
        <v>-25</v>
      </c>
      <c r="F10118" s="7" t="n">
        <v>0</v>
      </c>
      <c r="G10118" s="7" t="n">
        <v>0</v>
      </c>
      <c r="H10118" s="7" t="n">
        <v>0</v>
      </c>
    </row>
    <row r="10119" spans="1:6">
      <c r="A10119" t="s">
        <v>4</v>
      </c>
      <c r="B10119" s="4" t="s">
        <v>5</v>
      </c>
      <c r="C10119" s="4" t="s">
        <v>13</v>
      </c>
      <c r="D10119" s="4" t="s">
        <v>13</v>
      </c>
      <c r="E10119" s="4" t="s">
        <v>27</v>
      </c>
      <c r="F10119" s="4" t="s">
        <v>27</v>
      </c>
      <c r="G10119" s="4" t="s">
        <v>27</v>
      </c>
      <c r="H10119" s="4" t="s">
        <v>10</v>
      </c>
    </row>
    <row r="10120" spans="1:6">
      <c r="A10120" t="n">
        <v>87970</v>
      </c>
      <c r="B10120" s="34" t="n">
        <v>45</v>
      </c>
      <c r="C10120" s="7" t="n">
        <v>2</v>
      </c>
      <c r="D10120" s="7" t="n">
        <v>3</v>
      </c>
      <c r="E10120" s="7" t="n">
        <v>-6.98999977111816</v>
      </c>
      <c r="F10120" s="7" t="n">
        <v>1.22000002861023</v>
      </c>
      <c r="G10120" s="7" t="n">
        <v>279.480010986328</v>
      </c>
      <c r="H10120" s="7" t="n">
        <v>0</v>
      </c>
    </row>
    <row r="10121" spans="1:6">
      <c r="A10121" t="s">
        <v>4</v>
      </c>
      <c r="B10121" s="4" t="s">
        <v>5</v>
      </c>
      <c r="C10121" s="4" t="s">
        <v>13</v>
      </c>
      <c r="D10121" s="4" t="s">
        <v>13</v>
      </c>
      <c r="E10121" s="4" t="s">
        <v>27</v>
      </c>
      <c r="F10121" s="4" t="s">
        <v>27</v>
      </c>
      <c r="G10121" s="4" t="s">
        <v>27</v>
      </c>
      <c r="H10121" s="4" t="s">
        <v>10</v>
      </c>
      <c r="I10121" s="4" t="s">
        <v>13</v>
      </c>
    </row>
    <row r="10122" spans="1:6">
      <c r="A10122" t="n">
        <v>87987</v>
      </c>
      <c r="B10122" s="34" t="n">
        <v>45</v>
      </c>
      <c r="C10122" s="7" t="n">
        <v>4</v>
      </c>
      <c r="D10122" s="7" t="n">
        <v>3</v>
      </c>
      <c r="E10122" s="7" t="n">
        <v>16.9200000762939</v>
      </c>
      <c r="F10122" s="7" t="n">
        <v>161</v>
      </c>
      <c r="G10122" s="7" t="n">
        <v>0</v>
      </c>
      <c r="H10122" s="7" t="n">
        <v>0</v>
      </c>
      <c r="I10122" s="7" t="n">
        <v>0</v>
      </c>
    </row>
    <row r="10123" spans="1:6">
      <c r="A10123" t="s">
        <v>4</v>
      </c>
      <c r="B10123" s="4" t="s">
        <v>5</v>
      </c>
      <c r="C10123" s="4" t="s">
        <v>13</v>
      </c>
      <c r="D10123" s="4" t="s">
        <v>13</v>
      </c>
      <c r="E10123" s="4" t="s">
        <v>27</v>
      </c>
      <c r="F10123" s="4" t="s">
        <v>10</v>
      </c>
    </row>
    <row r="10124" spans="1:6">
      <c r="A10124" t="n">
        <v>88005</v>
      </c>
      <c r="B10124" s="34" t="n">
        <v>45</v>
      </c>
      <c r="C10124" s="7" t="n">
        <v>11</v>
      </c>
      <c r="D10124" s="7" t="n">
        <v>3</v>
      </c>
      <c r="E10124" s="7" t="n">
        <v>43</v>
      </c>
      <c r="F10124" s="7" t="n">
        <v>0</v>
      </c>
    </row>
    <row r="10125" spans="1:6">
      <c r="A10125" t="s">
        <v>4</v>
      </c>
      <c r="B10125" s="4" t="s">
        <v>5</v>
      </c>
      <c r="C10125" s="4" t="s">
        <v>13</v>
      </c>
      <c r="D10125" s="4" t="s">
        <v>10</v>
      </c>
      <c r="E10125" s="4" t="s">
        <v>13</v>
      </c>
      <c r="F10125" s="4" t="s">
        <v>13</v>
      </c>
      <c r="G10125" s="4" t="s">
        <v>26</v>
      </c>
    </row>
    <row r="10126" spans="1:6">
      <c r="A10126" t="n">
        <v>88014</v>
      </c>
      <c r="B10126" s="13" t="n">
        <v>5</v>
      </c>
      <c r="C10126" s="7" t="n">
        <v>30</v>
      </c>
      <c r="D10126" s="7" t="n">
        <v>8769</v>
      </c>
      <c r="E10126" s="7" t="n">
        <v>8</v>
      </c>
      <c r="F10126" s="7" t="n">
        <v>1</v>
      </c>
      <c r="G10126" s="14" t="n">
        <f t="normal" ca="1">A10134</f>
        <v>0</v>
      </c>
    </row>
    <row r="10127" spans="1:6">
      <c r="A10127" t="s">
        <v>4</v>
      </c>
      <c r="B10127" s="4" t="s">
        <v>5</v>
      </c>
      <c r="C10127" s="4" t="s">
        <v>13</v>
      </c>
      <c r="D10127" s="4" t="s">
        <v>13</v>
      </c>
      <c r="E10127" s="4" t="s">
        <v>27</v>
      </c>
      <c r="F10127" s="4" t="s">
        <v>10</v>
      </c>
    </row>
    <row r="10128" spans="1:6">
      <c r="A10128" t="n">
        <v>88024</v>
      </c>
      <c r="B10128" s="34" t="n">
        <v>45</v>
      </c>
      <c r="C10128" s="7" t="n">
        <v>5</v>
      </c>
      <c r="D10128" s="7" t="n">
        <v>3</v>
      </c>
      <c r="E10128" s="7" t="n">
        <v>3.59999990463257</v>
      </c>
      <c r="F10128" s="7" t="n">
        <v>0</v>
      </c>
    </row>
    <row r="10129" spans="1:9">
      <c r="A10129" t="s">
        <v>4</v>
      </c>
      <c r="B10129" s="4" t="s">
        <v>5</v>
      </c>
      <c r="C10129" s="4" t="s">
        <v>13</v>
      </c>
      <c r="D10129" s="4" t="s">
        <v>13</v>
      </c>
      <c r="E10129" s="4" t="s">
        <v>27</v>
      </c>
      <c r="F10129" s="4" t="s">
        <v>10</v>
      </c>
    </row>
    <row r="10130" spans="1:9">
      <c r="A10130" t="n">
        <v>88033</v>
      </c>
      <c r="B10130" s="34" t="n">
        <v>45</v>
      </c>
      <c r="C10130" s="7" t="n">
        <v>5</v>
      </c>
      <c r="D10130" s="7" t="n">
        <v>3</v>
      </c>
      <c r="E10130" s="7" t="n">
        <v>3.09999990463257</v>
      </c>
      <c r="F10130" s="7" t="n">
        <v>2000</v>
      </c>
    </row>
    <row r="10131" spans="1:9">
      <c r="A10131" t="s">
        <v>4</v>
      </c>
      <c r="B10131" s="4" t="s">
        <v>5</v>
      </c>
      <c r="C10131" s="4" t="s">
        <v>26</v>
      </c>
    </row>
    <row r="10132" spans="1:9">
      <c r="A10132" t="n">
        <v>88042</v>
      </c>
      <c r="B10132" s="16" t="n">
        <v>3</v>
      </c>
      <c r="C10132" s="14" t="n">
        <f t="normal" ca="1">A10136</f>
        <v>0</v>
      </c>
    </row>
    <row r="10133" spans="1:9">
      <c r="A10133" t="s">
        <v>4</v>
      </c>
      <c r="B10133" s="4" t="s">
        <v>5</v>
      </c>
      <c r="C10133" s="4" t="s">
        <v>13</v>
      </c>
      <c r="D10133" s="4" t="s">
        <v>13</v>
      </c>
      <c r="E10133" s="4" t="s">
        <v>27</v>
      </c>
      <c r="F10133" s="4" t="s">
        <v>10</v>
      </c>
    </row>
    <row r="10134" spans="1:9">
      <c r="A10134" t="n">
        <v>88047</v>
      </c>
      <c r="B10134" s="34" t="n">
        <v>45</v>
      </c>
      <c r="C10134" s="7" t="n">
        <v>5</v>
      </c>
      <c r="D10134" s="7" t="n">
        <v>3</v>
      </c>
      <c r="E10134" s="7" t="n">
        <v>3.09999990463257</v>
      </c>
      <c r="F10134" s="7" t="n">
        <v>0</v>
      </c>
    </row>
    <row r="10135" spans="1:9">
      <c r="A10135" t="s">
        <v>4</v>
      </c>
      <c r="B10135" s="4" t="s">
        <v>5</v>
      </c>
      <c r="C10135" s="4" t="s">
        <v>13</v>
      </c>
      <c r="D10135" s="4" t="s">
        <v>10</v>
      </c>
      <c r="E10135" s="4" t="s">
        <v>27</v>
      </c>
    </row>
    <row r="10136" spans="1:9">
      <c r="A10136" t="n">
        <v>88056</v>
      </c>
      <c r="B10136" s="40" t="n">
        <v>58</v>
      </c>
      <c r="C10136" s="7" t="n">
        <v>100</v>
      </c>
      <c r="D10136" s="7" t="n">
        <v>1000</v>
      </c>
      <c r="E10136" s="7" t="n">
        <v>1</v>
      </c>
    </row>
    <row r="10137" spans="1:9">
      <c r="A10137" t="s">
        <v>4</v>
      </c>
      <c r="B10137" s="4" t="s">
        <v>5</v>
      </c>
      <c r="C10137" s="4" t="s">
        <v>13</v>
      </c>
      <c r="D10137" s="4" t="s">
        <v>10</v>
      </c>
    </row>
    <row r="10138" spans="1:9">
      <c r="A10138" t="n">
        <v>88064</v>
      </c>
      <c r="B10138" s="40" t="n">
        <v>58</v>
      </c>
      <c r="C10138" s="7" t="n">
        <v>255</v>
      </c>
      <c r="D10138" s="7" t="n">
        <v>0</v>
      </c>
    </row>
    <row r="10139" spans="1:9">
      <c r="A10139" t="s">
        <v>4</v>
      </c>
      <c r="B10139" s="4" t="s">
        <v>5</v>
      </c>
      <c r="C10139" s="4" t="s">
        <v>13</v>
      </c>
      <c r="D10139" s="4" t="s">
        <v>10</v>
      </c>
      <c r="E10139" s="4" t="s">
        <v>13</v>
      </c>
      <c r="F10139" s="4" t="s">
        <v>13</v>
      </c>
      <c r="G10139" s="4" t="s">
        <v>26</v>
      </c>
    </row>
    <row r="10140" spans="1:9">
      <c r="A10140" t="n">
        <v>88068</v>
      </c>
      <c r="B10140" s="13" t="n">
        <v>5</v>
      </c>
      <c r="C10140" s="7" t="n">
        <v>30</v>
      </c>
      <c r="D10140" s="7" t="n">
        <v>8769</v>
      </c>
      <c r="E10140" s="7" t="n">
        <v>8</v>
      </c>
      <c r="F10140" s="7" t="n">
        <v>1</v>
      </c>
      <c r="G10140" s="14" t="n">
        <f t="normal" ca="1">A10156</f>
        <v>0</v>
      </c>
    </row>
    <row r="10141" spans="1:9">
      <c r="A10141" t="s">
        <v>4</v>
      </c>
      <c r="B10141" s="4" t="s">
        <v>5</v>
      </c>
      <c r="C10141" s="4" t="s">
        <v>13</v>
      </c>
      <c r="D10141" s="4" t="s">
        <v>10</v>
      </c>
    </row>
    <row r="10142" spans="1:9">
      <c r="A10142" t="n">
        <v>88078</v>
      </c>
      <c r="B10142" s="34" t="n">
        <v>45</v>
      </c>
      <c r="C10142" s="7" t="n">
        <v>7</v>
      </c>
      <c r="D10142" s="7" t="n">
        <v>255</v>
      </c>
    </row>
    <row r="10143" spans="1:9">
      <c r="A10143" t="s">
        <v>4</v>
      </c>
      <c r="B10143" s="4" t="s">
        <v>5</v>
      </c>
      <c r="C10143" s="4" t="s">
        <v>13</v>
      </c>
      <c r="D10143" s="4" t="s">
        <v>27</v>
      </c>
      <c r="E10143" s="4" t="s">
        <v>10</v>
      </c>
      <c r="F10143" s="4" t="s">
        <v>13</v>
      </c>
    </row>
    <row r="10144" spans="1:9">
      <c r="A10144" t="n">
        <v>88082</v>
      </c>
      <c r="B10144" s="19" t="n">
        <v>49</v>
      </c>
      <c r="C10144" s="7" t="n">
        <v>3</v>
      </c>
      <c r="D10144" s="7" t="n">
        <v>0.699999988079071</v>
      </c>
      <c r="E10144" s="7" t="n">
        <v>500</v>
      </c>
      <c r="F10144" s="7" t="n">
        <v>0</v>
      </c>
    </row>
    <row r="10145" spans="1:7">
      <c r="A10145" t="s">
        <v>4</v>
      </c>
      <c r="B10145" s="4" t="s">
        <v>5</v>
      </c>
      <c r="C10145" s="4" t="s">
        <v>13</v>
      </c>
      <c r="D10145" s="4" t="s">
        <v>10</v>
      </c>
      <c r="E10145" s="4" t="s">
        <v>27</v>
      </c>
    </row>
    <row r="10146" spans="1:7">
      <c r="A10146" t="n">
        <v>88091</v>
      </c>
      <c r="B10146" s="40" t="n">
        <v>58</v>
      </c>
      <c r="C10146" s="7" t="n">
        <v>0</v>
      </c>
      <c r="D10146" s="7" t="n">
        <v>300</v>
      </c>
      <c r="E10146" s="7" t="n">
        <v>0.300000011920929</v>
      </c>
    </row>
    <row r="10147" spans="1:7">
      <c r="A10147" t="s">
        <v>4</v>
      </c>
      <c r="B10147" s="4" t="s">
        <v>5</v>
      </c>
      <c r="C10147" s="4" t="s">
        <v>13</v>
      </c>
      <c r="D10147" s="4" t="s">
        <v>10</v>
      </c>
    </row>
    <row r="10148" spans="1:7">
      <c r="A10148" t="n">
        <v>88099</v>
      </c>
      <c r="B10148" s="40" t="n">
        <v>58</v>
      </c>
      <c r="C10148" s="7" t="n">
        <v>10</v>
      </c>
      <c r="D10148" s="7" t="n">
        <v>300</v>
      </c>
    </row>
    <row r="10149" spans="1:7">
      <c r="A10149" t="s">
        <v>4</v>
      </c>
      <c r="B10149" s="4" t="s">
        <v>5</v>
      </c>
      <c r="C10149" s="4" t="s">
        <v>13</v>
      </c>
      <c r="D10149" s="4" t="s">
        <v>10</v>
      </c>
    </row>
    <row r="10150" spans="1:7">
      <c r="A10150" t="n">
        <v>88103</v>
      </c>
      <c r="B10150" s="40" t="n">
        <v>58</v>
      </c>
      <c r="C10150" s="7" t="n">
        <v>12</v>
      </c>
      <c r="D10150" s="7" t="n">
        <v>0</v>
      </c>
    </row>
    <row r="10151" spans="1:7">
      <c r="A10151" t="s">
        <v>4</v>
      </c>
      <c r="B10151" s="4" t="s">
        <v>5</v>
      </c>
      <c r="C10151" s="4" t="s">
        <v>13</v>
      </c>
      <c r="D10151" s="4" t="s">
        <v>10</v>
      </c>
    </row>
    <row r="10152" spans="1:7">
      <c r="A10152" t="n">
        <v>88107</v>
      </c>
      <c r="B10152" s="40" t="n">
        <v>58</v>
      </c>
      <c r="C10152" s="7" t="n">
        <v>255</v>
      </c>
      <c r="D10152" s="7" t="n">
        <v>0</v>
      </c>
    </row>
    <row r="10153" spans="1:7">
      <c r="A10153" t="s">
        <v>4</v>
      </c>
      <c r="B10153" s="4" t="s">
        <v>5</v>
      </c>
      <c r="C10153" s="4" t="s">
        <v>26</v>
      </c>
    </row>
    <row r="10154" spans="1:7">
      <c r="A10154" t="n">
        <v>88111</v>
      </c>
      <c r="B10154" s="16" t="n">
        <v>3</v>
      </c>
      <c r="C10154" s="14" t="n">
        <f t="normal" ca="1">A10160</f>
        <v>0</v>
      </c>
    </row>
    <row r="10155" spans="1:7">
      <c r="A10155" t="s">
        <v>4</v>
      </c>
      <c r="B10155" s="4" t="s">
        <v>5</v>
      </c>
      <c r="C10155" s="4" t="s">
        <v>13</v>
      </c>
      <c r="D10155" s="4" t="s">
        <v>10</v>
      </c>
      <c r="E10155" s="4" t="s">
        <v>27</v>
      </c>
    </row>
    <row r="10156" spans="1:7">
      <c r="A10156" t="n">
        <v>88116</v>
      </c>
      <c r="B10156" s="40" t="n">
        <v>58</v>
      </c>
      <c r="C10156" s="7" t="n">
        <v>0</v>
      </c>
      <c r="D10156" s="7" t="n">
        <v>300</v>
      </c>
      <c r="E10156" s="7" t="n">
        <v>0.300000011920929</v>
      </c>
    </row>
    <row r="10157" spans="1:7">
      <c r="A10157" t="s">
        <v>4</v>
      </c>
      <c r="B10157" s="4" t="s">
        <v>5</v>
      </c>
      <c r="C10157" s="4" t="s">
        <v>13</v>
      </c>
      <c r="D10157" s="4" t="s">
        <v>10</v>
      </c>
    </row>
    <row r="10158" spans="1:7">
      <c r="A10158" t="n">
        <v>88124</v>
      </c>
      <c r="B10158" s="40" t="n">
        <v>58</v>
      </c>
      <c r="C10158" s="7" t="n">
        <v>255</v>
      </c>
      <c r="D10158" s="7" t="n">
        <v>0</v>
      </c>
    </row>
    <row r="10159" spans="1:7">
      <c r="A10159" t="s">
        <v>4</v>
      </c>
      <c r="B10159" s="4" t="s">
        <v>5</v>
      </c>
      <c r="C10159" s="4" t="s">
        <v>13</v>
      </c>
      <c r="D10159" s="4" t="s">
        <v>10</v>
      </c>
      <c r="E10159" s="4" t="s">
        <v>10</v>
      </c>
      <c r="F10159" s="4" t="s">
        <v>10</v>
      </c>
      <c r="G10159" s="4" t="s">
        <v>10</v>
      </c>
      <c r="H10159" s="4" t="s">
        <v>13</v>
      </c>
    </row>
    <row r="10160" spans="1:7">
      <c r="A10160" t="n">
        <v>88128</v>
      </c>
      <c r="B10160" s="36" t="n">
        <v>25</v>
      </c>
      <c r="C10160" s="7" t="n">
        <v>5</v>
      </c>
      <c r="D10160" s="7" t="n">
        <v>65535</v>
      </c>
      <c r="E10160" s="7" t="n">
        <v>500</v>
      </c>
      <c r="F10160" s="7" t="n">
        <v>800</v>
      </c>
      <c r="G10160" s="7" t="n">
        <v>140</v>
      </c>
      <c r="H10160" s="7" t="n">
        <v>0</v>
      </c>
    </row>
    <row r="10161" spans="1:8">
      <c r="A10161" t="s">
        <v>4</v>
      </c>
      <c r="B10161" s="4" t="s">
        <v>5</v>
      </c>
      <c r="C10161" s="4" t="s">
        <v>10</v>
      </c>
      <c r="D10161" s="4" t="s">
        <v>13</v>
      </c>
      <c r="E10161" s="4" t="s">
        <v>104</v>
      </c>
      <c r="F10161" s="4" t="s">
        <v>13</v>
      </c>
      <c r="G10161" s="4" t="s">
        <v>13</v>
      </c>
    </row>
    <row r="10162" spans="1:8">
      <c r="A10162" t="n">
        <v>88139</v>
      </c>
      <c r="B10162" s="37" t="n">
        <v>24</v>
      </c>
      <c r="C10162" s="7" t="n">
        <v>65533</v>
      </c>
      <c r="D10162" s="7" t="n">
        <v>11</v>
      </c>
      <c r="E10162" s="7" t="s">
        <v>726</v>
      </c>
      <c r="F10162" s="7" t="n">
        <v>2</v>
      </c>
      <c r="G10162" s="7" t="n">
        <v>0</v>
      </c>
    </row>
    <row r="10163" spans="1:8">
      <c r="A10163" t="s">
        <v>4</v>
      </c>
      <c r="B10163" s="4" t="s">
        <v>5</v>
      </c>
    </row>
    <row r="10164" spans="1:8">
      <c r="A10164" t="n">
        <v>88190</v>
      </c>
      <c r="B10164" s="38" t="n">
        <v>28</v>
      </c>
    </row>
    <row r="10165" spans="1:8">
      <c r="A10165" t="s">
        <v>4</v>
      </c>
      <c r="B10165" s="4" t="s">
        <v>5</v>
      </c>
      <c r="C10165" s="4" t="s">
        <v>10</v>
      </c>
      <c r="D10165" s="4" t="s">
        <v>13</v>
      </c>
      <c r="E10165" s="4" t="s">
        <v>104</v>
      </c>
      <c r="F10165" s="4" t="s">
        <v>13</v>
      </c>
      <c r="G10165" s="4" t="s">
        <v>13</v>
      </c>
    </row>
    <row r="10166" spans="1:8">
      <c r="A10166" t="n">
        <v>88191</v>
      </c>
      <c r="B10166" s="37" t="n">
        <v>24</v>
      </c>
      <c r="C10166" s="7" t="n">
        <v>65533</v>
      </c>
      <c r="D10166" s="7" t="n">
        <v>11</v>
      </c>
      <c r="E10166" s="7" t="s">
        <v>739</v>
      </c>
      <c r="F10166" s="7" t="n">
        <v>2</v>
      </c>
      <c r="G10166" s="7" t="n">
        <v>0</v>
      </c>
    </row>
    <row r="10167" spans="1:8">
      <c r="A10167" t="s">
        <v>4</v>
      </c>
      <c r="B10167" s="4" t="s">
        <v>5</v>
      </c>
    </row>
    <row r="10168" spans="1:8">
      <c r="A10168" t="n">
        <v>88219</v>
      </c>
      <c r="B10168" s="38" t="n">
        <v>28</v>
      </c>
    </row>
    <row r="10169" spans="1:8">
      <c r="A10169" t="s">
        <v>4</v>
      </c>
      <c r="B10169" s="4" t="s">
        <v>5</v>
      </c>
      <c r="C10169" s="4" t="s">
        <v>13</v>
      </c>
    </row>
    <row r="10170" spans="1:8">
      <c r="A10170" t="n">
        <v>88220</v>
      </c>
      <c r="B10170" s="39" t="n">
        <v>27</v>
      </c>
      <c r="C10170" s="7" t="n">
        <v>0</v>
      </c>
    </row>
    <row r="10171" spans="1:8">
      <c r="A10171" t="s">
        <v>4</v>
      </c>
      <c r="B10171" s="4" t="s">
        <v>5</v>
      </c>
      <c r="C10171" s="4" t="s">
        <v>13</v>
      </c>
    </row>
    <row r="10172" spans="1:8">
      <c r="A10172" t="n">
        <v>88222</v>
      </c>
      <c r="B10172" s="39" t="n">
        <v>27</v>
      </c>
      <c r="C10172" s="7" t="n">
        <v>1</v>
      </c>
    </row>
    <row r="10173" spans="1:8">
      <c r="A10173" t="s">
        <v>4</v>
      </c>
      <c r="B10173" s="4" t="s">
        <v>5</v>
      </c>
      <c r="C10173" s="4" t="s">
        <v>13</v>
      </c>
      <c r="D10173" s="4" t="s">
        <v>10</v>
      </c>
      <c r="E10173" s="4" t="s">
        <v>10</v>
      </c>
      <c r="F10173" s="4" t="s">
        <v>10</v>
      </c>
      <c r="G10173" s="4" t="s">
        <v>10</v>
      </c>
      <c r="H10173" s="4" t="s">
        <v>13</v>
      </c>
    </row>
    <row r="10174" spans="1:8">
      <c r="A10174" t="n">
        <v>88224</v>
      </c>
      <c r="B10174" s="36" t="n">
        <v>25</v>
      </c>
      <c r="C10174" s="7" t="n">
        <v>5</v>
      </c>
      <c r="D10174" s="7" t="n">
        <v>65535</v>
      </c>
      <c r="E10174" s="7" t="n">
        <v>65535</v>
      </c>
      <c r="F10174" s="7" t="n">
        <v>65535</v>
      </c>
      <c r="G10174" s="7" t="n">
        <v>65535</v>
      </c>
      <c r="H10174" s="7" t="n">
        <v>0</v>
      </c>
    </row>
    <row r="10175" spans="1:8">
      <c r="A10175" t="s">
        <v>4</v>
      </c>
      <c r="B10175" s="4" t="s">
        <v>5</v>
      </c>
      <c r="C10175" s="4" t="s">
        <v>13</v>
      </c>
      <c r="D10175" s="4" t="s">
        <v>10</v>
      </c>
      <c r="E10175" s="4" t="s">
        <v>13</v>
      </c>
      <c r="F10175" s="4" t="s">
        <v>13</v>
      </c>
      <c r="G10175" s="4" t="s">
        <v>26</v>
      </c>
    </row>
    <row r="10176" spans="1:8">
      <c r="A10176" t="n">
        <v>88235</v>
      </c>
      <c r="B10176" s="13" t="n">
        <v>5</v>
      </c>
      <c r="C10176" s="7" t="n">
        <v>30</v>
      </c>
      <c r="D10176" s="7" t="n">
        <v>8769</v>
      </c>
      <c r="E10176" s="7" t="n">
        <v>8</v>
      </c>
      <c r="F10176" s="7" t="n">
        <v>1</v>
      </c>
      <c r="G10176" s="14" t="n">
        <f t="normal" ca="1">A10272</f>
        <v>0</v>
      </c>
    </row>
    <row r="10177" spans="1:8">
      <c r="A10177" t="s">
        <v>4</v>
      </c>
      <c r="B10177" s="4" t="s">
        <v>5</v>
      </c>
      <c r="C10177" s="4" t="s">
        <v>13</v>
      </c>
      <c r="D10177" s="4" t="s">
        <v>10</v>
      </c>
      <c r="E10177" s="4" t="s">
        <v>27</v>
      </c>
    </row>
    <row r="10178" spans="1:8">
      <c r="A10178" t="n">
        <v>88245</v>
      </c>
      <c r="B10178" s="40" t="n">
        <v>58</v>
      </c>
      <c r="C10178" s="7" t="n">
        <v>100</v>
      </c>
      <c r="D10178" s="7" t="n">
        <v>300</v>
      </c>
      <c r="E10178" s="7" t="n">
        <v>0.300000011920929</v>
      </c>
    </row>
    <row r="10179" spans="1:8">
      <c r="A10179" t="s">
        <v>4</v>
      </c>
      <c r="B10179" s="4" t="s">
        <v>5</v>
      </c>
      <c r="C10179" s="4" t="s">
        <v>13</v>
      </c>
      <c r="D10179" s="4" t="s">
        <v>10</v>
      </c>
    </row>
    <row r="10180" spans="1:8">
      <c r="A10180" t="n">
        <v>88253</v>
      </c>
      <c r="B10180" s="40" t="n">
        <v>58</v>
      </c>
      <c r="C10180" s="7" t="n">
        <v>255</v>
      </c>
      <c r="D10180" s="7" t="n">
        <v>0</v>
      </c>
    </row>
    <row r="10181" spans="1:8">
      <c r="A10181" t="s">
        <v>4</v>
      </c>
      <c r="B10181" s="4" t="s">
        <v>5</v>
      </c>
      <c r="C10181" s="4" t="s">
        <v>13</v>
      </c>
      <c r="D10181" s="26" t="s">
        <v>67</v>
      </c>
      <c r="E10181" s="4" t="s">
        <v>5</v>
      </c>
      <c r="F10181" s="4" t="s">
        <v>13</v>
      </c>
      <c r="G10181" s="4" t="s">
        <v>10</v>
      </c>
      <c r="H10181" s="26" t="s">
        <v>68</v>
      </c>
      <c r="I10181" s="4" t="s">
        <v>13</v>
      </c>
      <c r="J10181" s="4" t="s">
        <v>26</v>
      </c>
    </row>
    <row r="10182" spans="1:8">
      <c r="A10182" t="n">
        <v>88257</v>
      </c>
      <c r="B10182" s="13" t="n">
        <v>5</v>
      </c>
      <c r="C10182" s="7" t="n">
        <v>28</v>
      </c>
      <c r="D10182" s="26" t="s">
        <v>3</v>
      </c>
      <c r="E10182" s="32" t="n">
        <v>64</v>
      </c>
      <c r="F10182" s="7" t="n">
        <v>5</v>
      </c>
      <c r="G10182" s="7" t="n">
        <v>7</v>
      </c>
      <c r="H10182" s="26" t="s">
        <v>3</v>
      </c>
      <c r="I10182" s="7" t="n">
        <v>1</v>
      </c>
      <c r="J10182" s="14" t="n">
        <f t="normal" ca="1">A10196</f>
        <v>0</v>
      </c>
    </row>
    <row r="10183" spans="1:8">
      <c r="A10183" t="s">
        <v>4</v>
      </c>
      <c r="B10183" s="4" t="s">
        <v>5</v>
      </c>
      <c r="C10183" s="4" t="s">
        <v>13</v>
      </c>
      <c r="D10183" s="4" t="s">
        <v>10</v>
      </c>
      <c r="E10183" s="4" t="s">
        <v>10</v>
      </c>
      <c r="F10183" s="4" t="s">
        <v>13</v>
      </c>
    </row>
    <row r="10184" spans="1:8">
      <c r="A10184" t="n">
        <v>88268</v>
      </c>
      <c r="B10184" s="36" t="n">
        <v>25</v>
      </c>
      <c r="C10184" s="7" t="n">
        <v>1</v>
      </c>
      <c r="D10184" s="7" t="n">
        <v>60</v>
      </c>
      <c r="E10184" s="7" t="n">
        <v>420</v>
      </c>
      <c r="F10184" s="7" t="n">
        <v>2</v>
      </c>
    </row>
    <row r="10185" spans="1:8">
      <c r="A10185" t="s">
        <v>4</v>
      </c>
      <c r="B10185" s="4" t="s">
        <v>5</v>
      </c>
      <c r="C10185" s="4" t="s">
        <v>13</v>
      </c>
      <c r="D10185" s="4" t="s">
        <v>10</v>
      </c>
      <c r="E10185" s="4" t="s">
        <v>6</v>
      </c>
    </row>
    <row r="10186" spans="1:8">
      <c r="A10186" t="n">
        <v>88275</v>
      </c>
      <c r="B10186" s="42" t="n">
        <v>51</v>
      </c>
      <c r="C10186" s="7" t="n">
        <v>4</v>
      </c>
      <c r="D10186" s="7" t="n">
        <v>7</v>
      </c>
      <c r="E10186" s="7" t="s">
        <v>106</v>
      </c>
    </row>
    <row r="10187" spans="1:8">
      <c r="A10187" t="s">
        <v>4</v>
      </c>
      <c r="B10187" s="4" t="s">
        <v>5</v>
      </c>
      <c r="C10187" s="4" t="s">
        <v>10</v>
      </c>
    </row>
    <row r="10188" spans="1:8">
      <c r="A10188" t="n">
        <v>88288</v>
      </c>
      <c r="B10188" s="43" t="n">
        <v>16</v>
      </c>
      <c r="C10188" s="7" t="n">
        <v>0</v>
      </c>
    </row>
    <row r="10189" spans="1:8">
      <c r="A10189" t="s">
        <v>4</v>
      </c>
      <c r="B10189" s="4" t="s">
        <v>5</v>
      </c>
      <c r="C10189" s="4" t="s">
        <v>10</v>
      </c>
      <c r="D10189" s="4" t="s">
        <v>104</v>
      </c>
      <c r="E10189" s="4" t="s">
        <v>13</v>
      </c>
      <c r="F10189" s="4" t="s">
        <v>13</v>
      </c>
    </row>
    <row r="10190" spans="1:8">
      <c r="A10190" t="n">
        <v>88291</v>
      </c>
      <c r="B10190" s="44" t="n">
        <v>26</v>
      </c>
      <c r="C10190" s="7" t="n">
        <v>7</v>
      </c>
      <c r="D10190" s="7" t="s">
        <v>740</v>
      </c>
      <c r="E10190" s="7" t="n">
        <v>2</v>
      </c>
      <c r="F10190" s="7" t="n">
        <v>0</v>
      </c>
    </row>
    <row r="10191" spans="1:8">
      <c r="A10191" t="s">
        <v>4</v>
      </c>
      <c r="B10191" s="4" t="s">
        <v>5</v>
      </c>
    </row>
    <row r="10192" spans="1:8">
      <c r="A10192" t="n">
        <v>88326</v>
      </c>
      <c r="B10192" s="38" t="n">
        <v>28</v>
      </c>
    </row>
    <row r="10193" spans="1:10">
      <c r="A10193" t="s">
        <v>4</v>
      </c>
      <c r="B10193" s="4" t="s">
        <v>5</v>
      </c>
      <c r="C10193" s="4" t="s">
        <v>26</v>
      </c>
    </row>
    <row r="10194" spans="1:10">
      <c r="A10194" t="n">
        <v>88327</v>
      </c>
      <c r="B10194" s="16" t="n">
        <v>3</v>
      </c>
      <c r="C10194" s="14" t="n">
        <f t="normal" ca="1">A10208</f>
        <v>0</v>
      </c>
    </row>
    <row r="10195" spans="1:10">
      <c r="A10195" t="s">
        <v>4</v>
      </c>
      <c r="B10195" s="4" t="s">
        <v>5</v>
      </c>
      <c r="C10195" s="4" t="s">
        <v>13</v>
      </c>
      <c r="D10195" s="26" t="s">
        <v>67</v>
      </c>
      <c r="E10195" s="4" t="s">
        <v>5</v>
      </c>
      <c r="F10195" s="4" t="s">
        <v>13</v>
      </c>
      <c r="G10195" s="4" t="s">
        <v>10</v>
      </c>
      <c r="H10195" s="26" t="s">
        <v>68</v>
      </c>
      <c r="I10195" s="4" t="s">
        <v>13</v>
      </c>
      <c r="J10195" s="4" t="s">
        <v>26</v>
      </c>
    </row>
    <row r="10196" spans="1:10">
      <c r="A10196" t="n">
        <v>88332</v>
      </c>
      <c r="B10196" s="13" t="n">
        <v>5</v>
      </c>
      <c r="C10196" s="7" t="n">
        <v>28</v>
      </c>
      <c r="D10196" s="26" t="s">
        <v>3</v>
      </c>
      <c r="E10196" s="32" t="n">
        <v>64</v>
      </c>
      <c r="F10196" s="7" t="n">
        <v>5</v>
      </c>
      <c r="G10196" s="7" t="n">
        <v>4</v>
      </c>
      <c r="H10196" s="26" t="s">
        <v>3</v>
      </c>
      <c r="I10196" s="7" t="n">
        <v>1</v>
      </c>
      <c r="J10196" s="14" t="n">
        <f t="normal" ca="1">A10208</f>
        <v>0</v>
      </c>
    </row>
    <row r="10197" spans="1:10">
      <c r="A10197" t="s">
        <v>4</v>
      </c>
      <c r="B10197" s="4" t="s">
        <v>5</v>
      </c>
      <c r="C10197" s="4" t="s">
        <v>13</v>
      </c>
      <c r="D10197" s="4" t="s">
        <v>10</v>
      </c>
      <c r="E10197" s="4" t="s">
        <v>10</v>
      </c>
      <c r="F10197" s="4" t="s">
        <v>13</v>
      </c>
    </row>
    <row r="10198" spans="1:10">
      <c r="A10198" t="n">
        <v>88343</v>
      </c>
      <c r="B10198" s="36" t="n">
        <v>25</v>
      </c>
      <c r="C10198" s="7" t="n">
        <v>1</v>
      </c>
      <c r="D10198" s="7" t="n">
        <v>60</v>
      </c>
      <c r="E10198" s="7" t="n">
        <v>420</v>
      </c>
      <c r="F10198" s="7" t="n">
        <v>2</v>
      </c>
    </row>
    <row r="10199" spans="1:10">
      <c r="A10199" t="s">
        <v>4</v>
      </c>
      <c r="B10199" s="4" t="s">
        <v>5</v>
      </c>
      <c r="C10199" s="4" t="s">
        <v>13</v>
      </c>
      <c r="D10199" s="4" t="s">
        <v>10</v>
      </c>
      <c r="E10199" s="4" t="s">
        <v>6</v>
      </c>
    </row>
    <row r="10200" spans="1:10">
      <c r="A10200" t="n">
        <v>88350</v>
      </c>
      <c r="B10200" s="42" t="n">
        <v>51</v>
      </c>
      <c r="C10200" s="7" t="n">
        <v>4</v>
      </c>
      <c r="D10200" s="7" t="n">
        <v>4</v>
      </c>
      <c r="E10200" s="7" t="s">
        <v>106</v>
      </c>
    </row>
    <row r="10201" spans="1:10">
      <c r="A10201" t="s">
        <v>4</v>
      </c>
      <c r="B10201" s="4" t="s">
        <v>5</v>
      </c>
      <c r="C10201" s="4" t="s">
        <v>10</v>
      </c>
    </row>
    <row r="10202" spans="1:10">
      <c r="A10202" t="n">
        <v>88363</v>
      </c>
      <c r="B10202" s="43" t="n">
        <v>16</v>
      </c>
      <c r="C10202" s="7" t="n">
        <v>0</v>
      </c>
    </row>
    <row r="10203" spans="1:10">
      <c r="A10203" t="s">
        <v>4</v>
      </c>
      <c r="B10203" s="4" t="s">
        <v>5</v>
      </c>
      <c r="C10203" s="4" t="s">
        <v>10</v>
      </c>
      <c r="D10203" s="4" t="s">
        <v>104</v>
      </c>
      <c r="E10203" s="4" t="s">
        <v>13</v>
      </c>
      <c r="F10203" s="4" t="s">
        <v>13</v>
      </c>
      <c r="G10203" s="4" t="s">
        <v>104</v>
      </c>
      <c r="H10203" s="4" t="s">
        <v>13</v>
      </c>
      <c r="I10203" s="4" t="s">
        <v>13</v>
      </c>
    </row>
    <row r="10204" spans="1:10">
      <c r="A10204" t="n">
        <v>88366</v>
      </c>
      <c r="B10204" s="44" t="n">
        <v>26</v>
      </c>
      <c r="C10204" s="7" t="n">
        <v>4</v>
      </c>
      <c r="D10204" s="7" t="s">
        <v>741</v>
      </c>
      <c r="E10204" s="7" t="n">
        <v>2</v>
      </c>
      <c r="F10204" s="7" t="n">
        <v>3</v>
      </c>
      <c r="G10204" s="7" t="s">
        <v>742</v>
      </c>
      <c r="H10204" s="7" t="n">
        <v>2</v>
      </c>
      <c r="I10204" s="7" t="n">
        <v>0</v>
      </c>
    </row>
    <row r="10205" spans="1:10">
      <c r="A10205" t="s">
        <v>4</v>
      </c>
      <c r="B10205" s="4" t="s">
        <v>5</v>
      </c>
    </row>
    <row r="10206" spans="1:10">
      <c r="A10206" t="n">
        <v>88468</v>
      </c>
      <c r="B10206" s="38" t="n">
        <v>28</v>
      </c>
    </row>
    <row r="10207" spans="1:10">
      <c r="A10207" t="s">
        <v>4</v>
      </c>
      <c r="B10207" s="4" t="s">
        <v>5</v>
      </c>
      <c r="C10207" s="4" t="s">
        <v>13</v>
      </c>
      <c r="D10207" s="26" t="s">
        <v>67</v>
      </c>
      <c r="E10207" s="4" t="s">
        <v>5</v>
      </c>
      <c r="F10207" s="4" t="s">
        <v>13</v>
      </c>
      <c r="G10207" s="4" t="s">
        <v>10</v>
      </c>
      <c r="H10207" s="26" t="s">
        <v>68</v>
      </c>
      <c r="I10207" s="4" t="s">
        <v>13</v>
      </c>
      <c r="J10207" s="4" t="s">
        <v>26</v>
      </c>
    </row>
    <row r="10208" spans="1:10">
      <c r="A10208" t="n">
        <v>88469</v>
      </c>
      <c r="B10208" s="13" t="n">
        <v>5</v>
      </c>
      <c r="C10208" s="7" t="n">
        <v>28</v>
      </c>
      <c r="D10208" s="26" t="s">
        <v>3</v>
      </c>
      <c r="E10208" s="32" t="n">
        <v>64</v>
      </c>
      <c r="F10208" s="7" t="n">
        <v>5</v>
      </c>
      <c r="G10208" s="7" t="n">
        <v>2</v>
      </c>
      <c r="H10208" s="26" t="s">
        <v>3</v>
      </c>
      <c r="I10208" s="7" t="n">
        <v>1</v>
      </c>
      <c r="J10208" s="14" t="n">
        <f t="normal" ca="1">A10222</f>
        <v>0</v>
      </c>
    </row>
    <row r="10209" spans="1:10">
      <c r="A10209" t="s">
        <v>4</v>
      </c>
      <c r="B10209" s="4" t="s">
        <v>5</v>
      </c>
      <c r="C10209" s="4" t="s">
        <v>13</v>
      </c>
      <c r="D10209" s="4" t="s">
        <v>10</v>
      </c>
      <c r="E10209" s="4" t="s">
        <v>10</v>
      </c>
      <c r="F10209" s="4" t="s">
        <v>13</v>
      </c>
    </row>
    <row r="10210" spans="1:10">
      <c r="A10210" t="n">
        <v>88480</v>
      </c>
      <c r="B10210" s="36" t="n">
        <v>25</v>
      </c>
      <c r="C10210" s="7" t="n">
        <v>1</v>
      </c>
      <c r="D10210" s="7" t="n">
        <v>260</v>
      </c>
      <c r="E10210" s="7" t="n">
        <v>280</v>
      </c>
      <c r="F10210" s="7" t="n">
        <v>2</v>
      </c>
    </row>
    <row r="10211" spans="1:10">
      <c r="A10211" t="s">
        <v>4</v>
      </c>
      <c r="B10211" s="4" t="s">
        <v>5</v>
      </c>
      <c r="C10211" s="4" t="s">
        <v>13</v>
      </c>
      <c r="D10211" s="4" t="s">
        <v>10</v>
      </c>
      <c r="E10211" s="4" t="s">
        <v>6</v>
      </c>
    </row>
    <row r="10212" spans="1:10">
      <c r="A10212" t="n">
        <v>88487</v>
      </c>
      <c r="B10212" s="42" t="n">
        <v>51</v>
      </c>
      <c r="C10212" s="7" t="n">
        <v>4</v>
      </c>
      <c r="D10212" s="7" t="n">
        <v>2</v>
      </c>
      <c r="E10212" s="7" t="s">
        <v>743</v>
      </c>
    </row>
    <row r="10213" spans="1:10">
      <c r="A10213" t="s">
        <v>4</v>
      </c>
      <c r="B10213" s="4" t="s">
        <v>5</v>
      </c>
      <c r="C10213" s="4" t="s">
        <v>10</v>
      </c>
    </row>
    <row r="10214" spans="1:10">
      <c r="A10214" t="n">
        <v>88501</v>
      </c>
      <c r="B10214" s="43" t="n">
        <v>16</v>
      </c>
      <c r="C10214" s="7" t="n">
        <v>0</v>
      </c>
    </row>
    <row r="10215" spans="1:10">
      <c r="A10215" t="s">
        <v>4</v>
      </c>
      <c r="B10215" s="4" t="s">
        <v>5</v>
      </c>
      <c r="C10215" s="4" t="s">
        <v>10</v>
      </c>
      <c r="D10215" s="4" t="s">
        <v>104</v>
      </c>
      <c r="E10215" s="4" t="s">
        <v>13</v>
      </c>
      <c r="F10215" s="4" t="s">
        <v>13</v>
      </c>
    </row>
    <row r="10216" spans="1:10">
      <c r="A10216" t="n">
        <v>88504</v>
      </c>
      <c r="B10216" s="44" t="n">
        <v>26</v>
      </c>
      <c r="C10216" s="7" t="n">
        <v>2</v>
      </c>
      <c r="D10216" s="7" t="s">
        <v>744</v>
      </c>
      <c r="E10216" s="7" t="n">
        <v>2</v>
      </c>
      <c r="F10216" s="7" t="n">
        <v>0</v>
      </c>
    </row>
    <row r="10217" spans="1:10">
      <c r="A10217" t="s">
        <v>4</v>
      </c>
      <c r="B10217" s="4" t="s">
        <v>5</v>
      </c>
    </row>
    <row r="10218" spans="1:10">
      <c r="A10218" t="n">
        <v>88540</v>
      </c>
      <c r="B10218" s="38" t="n">
        <v>28</v>
      </c>
    </row>
    <row r="10219" spans="1:10">
      <c r="A10219" t="s">
        <v>4</v>
      </c>
      <c r="B10219" s="4" t="s">
        <v>5</v>
      </c>
      <c r="C10219" s="4" t="s">
        <v>26</v>
      </c>
    </row>
    <row r="10220" spans="1:10">
      <c r="A10220" t="n">
        <v>88541</v>
      </c>
      <c r="B10220" s="16" t="n">
        <v>3</v>
      </c>
      <c r="C10220" s="14" t="n">
        <f t="normal" ca="1">A10234</f>
        <v>0</v>
      </c>
    </row>
    <row r="10221" spans="1:10">
      <c r="A10221" t="s">
        <v>4</v>
      </c>
      <c r="B10221" s="4" t="s">
        <v>5</v>
      </c>
      <c r="C10221" s="4" t="s">
        <v>13</v>
      </c>
      <c r="D10221" s="26" t="s">
        <v>67</v>
      </c>
      <c r="E10221" s="4" t="s">
        <v>5</v>
      </c>
      <c r="F10221" s="4" t="s">
        <v>13</v>
      </c>
      <c r="G10221" s="4" t="s">
        <v>10</v>
      </c>
      <c r="H10221" s="26" t="s">
        <v>68</v>
      </c>
      <c r="I10221" s="4" t="s">
        <v>13</v>
      </c>
      <c r="J10221" s="4" t="s">
        <v>26</v>
      </c>
    </row>
    <row r="10222" spans="1:10">
      <c r="A10222" t="n">
        <v>88546</v>
      </c>
      <c r="B10222" s="13" t="n">
        <v>5</v>
      </c>
      <c r="C10222" s="7" t="n">
        <v>28</v>
      </c>
      <c r="D10222" s="26" t="s">
        <v>3</v>
      </c>
      <c r="E10222" s="32" t="n">
        <v>64</v>
      </c>
      <c r="F10222" s="7" t="n">
        <v>5</v>
      </c>
      <c r="G10222" s="7" t="n">
        <v>4</v>
      </c>
      <c r="H10222" s="26" t="s">
        <v>3</v>
      </c>
      <c r="I10222" s="7" t="n">
        <v>1</v>
      </c>
      <c r="J10222" s="14" t="n">
        <f t="normal" ca="1">A10234</f>
        <v>0</v>
      </c>
    </row>
    <row r="10223" spans="1:10">
      <c r="A10223" t="s">
        <v>4</v>
      </c>
      <c r="B10223" s="4" t="s">
        <v>5</v>
      </c>
      <c r="C10223" s="4" t="s">
        <v>13</v>
      </c>
      <c r="D10223" s="4" t="s">
        <v>10</v>
      </c>
      <c r="E10223" s="4" t="s">
        <v>10</v>
      </c>
      <c r="F10223" s="4" t="s">
        <v>13</v>
      </c>
    </row>
    <row r="10224" spans="1:10">
      <c r="A10224" t="n">
        <v>88557</v>
      </c>
      <c r="B10224" s="36" t="n">
        <v>25</v>
      </c>
      <c r="C10224" s="7" t="n">
        <v>1</v>
      </c>
      <c r="D10224" s="7" t="n">
        <v>260</v>
      </c>
      <c r="E10224" s="7" t="n">
        <v>280</v>
      </c>
      <c r="F10224" s="7" t="n">
        <v>2</v>
      </c>
    </row>
    <row r="10225" spans="1:10">
      <c r="A10225" t="s">
        <v>4</v>
      </c>
      <c r="B10225" s="4" t="s">
        <v>5</v>
      </c>
      <c r="C10225" s="4" t="s">
        <v>13</v>
      </c>
      <c r="D10225" s="4" t="s">
        <v>10</v>
      </c>
      <c r="E10225" s="4" t="s">
        <v>6</v>
      </c>
    </row>
    <row r="10226" spans="1:10">
      <c r="A10226" t="n">
        <v>88564</v>
      </c>
      <c r="B10226" s="42" t="n">
        <v>51</v>
      </c>
      <c r="C10226" s="7" t="n">
        <v>4</v>
      </c>
      <c r="D10226" s="7" t="n">
        <v>4</v>
      </c>
      <c r="E10226" s="7" t="s">
        <v>530</v>
      </c>
    </row>
    <row r="10227" spans="1:10">
      <c r="A10227" t="s">
        <v>4</v>
      </c>
      <c r="B10227" s="4" t="s">
        <v>5</v>
      </c>
      <c r="C10227" s="4" t="s">
        <v>10</v>
      </c>
    </row>
    <row r="10228" spans="1:10">
      <c r="A10228" t="n">
        <v>88578</v>
      </c>
      <c r="B10228" s="43" t="n">
        <v>16</v>
      </c>
      <c r="C10228" s="7" t="n">
        <v>0</v>
      </c>
    </row>
    <row r="10229" spans="1:10">
      <c r="A10229" t="s">
        <v>4</v>
      </c>
      <c r="B10229" s="4" t="s">
        <v>5</v>
      </c>
      <c r="C10229" s="4" t="s">
        <v>10</v>
      </c>
      <c r="D10229" s="4" t="s">
        <v>104</v>
      </c>
      <c r="E10229" s="4" t="s">
        <v>13</v>
      </c>
      <c r="F10229" s="4" t="s">
        <v>13</v>
      </c>
    </row>
    <row r="10230" spans="1:10">
      <c r="A10230" t="n">
        <v>88581</v>
      </c>
      <c r="B10230" s="44" t="n">
        <v>26</v>
      </c>
      <c r="C10230" s="7" t="n">
        <v>4</v>
      </c>
      <c r="D10230" s="7" t="s">
        <v>745</v>
      </c>
      <c r="E10230" s="7" t="n">
        <v>2</v>
      </c>
      <c r="F10230" s="7" t="n">
        <v>0</v>
      </c>
    </row>
    <row r="10231" spans="1:10">
      <c r="A10231" t="s">
        <v>4</v>
      </c>
      <c r="B10231" s="4" t="s">
        <v>5</v>
      </c>
    </row>
    <row r="10232" spans="1:10">
      <c r="A10232" t="n">
        <v>88633</v>
      </c>
      <c r="B10232" s="38" t="n">
        <v>28</v>
      </c>
    </row>
    <row r="10233" spans="1:10">
      <c r="A10233" t="s">
        <v>4</v>
      </c>
      <c r="B10233" s="4" t="s">
        <v>5</v>
      </c>
      <c r="C10233" s="4" t="s">
        <v>13</v>
      </c>
      <c r="D10233" s="26" t="s">
        <v>67</v>
      </c>
      <c r="E10233" s="4" t="s">
        <v>5</v>
      </c>
      <c r="F10233" s="4" t="s">
        <v>13</v>
      </c>
      <c r="G10233" s="4" t="s">
        <v>10</v>
      </c>
      <c r="H10233" s="26" t="s">
        <v>68</v>
      </c>
      <c r="I10233" s="4" t="s">
        <v>13</v>
      </c>
      <c r="J10233" s="4" t="s">
        <v>26</v>
      </c>
    </row>
    <row r="10234" spans="1:10">
      <c r="A10234" t="n">
        <v>88634</v>
      </c>
      <c r="B10234" s="13" t="n">
        <v>5</v>
      </c>
      <c r="C10234" s="7" t="n">
        <v>28</v>
      </c>
      <c r="D10234" s="26" t="s">
        <v>3</v>
      </c>
      <c r="E10234" s="32" t="n">
        <v>64</v>
      </c>
      <c r="F10234" s="7" t="n">
        <v>5</v>
      </c>
      <c r="G10234" s="7" t="n">
        <v>16</v>
      </c>
      <c r="H10234" s="26" t="s">
        <v>3</v>
      </c>
      <c r="I10234" s="7" t="n">
        <v>1</v>
      </c>
      <c r="J10234" s="14" t="n">
        <f t="normal" ca="1">A10248</f>
        <v>0</v>
      </c>
    </row>
    <row r="10235" spans="1:10">
      <c r="A10235" t="s">
        <v>4</v>
      </c>
      <c r="B10235" s="4" t="s">
        <v>5</v>
      </c>
      <c r="C10235" s="4" t="s">
        <v>13</v>
      </c>
      <c r="D10235" s="4" t="s">
        <v>10</v>
      </c>
      <c r="E10235" s="4" t="s">
        <v>10</v>
      </c>
      <c r="F10235" s="4" t="s">
        <v>13</v>
      </c>
    </row>
    <row r="10236" spans="1:10">
      <c r="A10236" t="n">
        <v>88645</v>
      </c>
      <c r="B10236" s="36" t="n">
        <v>25</v>
      </c>
      <c r="C10236" s="7" t="n">
        <v>1</v>
      </c>
      <c r="D10236" s="7" t="n">
        <v>160</v>
      </c>
      <c r="E10236" s="7" t="n">
        <v>350</v>
      </c>
      <c r="F10236" s="7" t="n">
        <v>1</v>
      </c>
    </row>
    <row r="10237" spans="1:10">
      <c r="A10237" t="s">
        <v>4</v>
      </c>
      <c r="B10237" s="4" t="s">
        <v>5</v>
      </c>
      <c r="C10237" s="4" t="s">
        <v>13</v>
      </c>
      <c r="D10237" s="4" t="s">
        <v>10</v>
      </c>
      <c r="E10237" s="4" t="s">
        <v>6</v>
      </c>
    </row>
    <row r="10238" spans="1:10">
      <c r="A10238" t="n">
        <v>88652</v>
      </c>
      <c r="B10238" s="42" t="n">
        <v>51</v>
      </c>
      <c r="C10238" s="7" t="n">
        <v>4</v>
      </c>
      <c r="D10238" s="7" t="n">
        <v>16</v>
      </c>
      <c r="E10238" s="7" t="s">
        <v>746</v>
      </c>
    </row>
    <row r="10239" spans="1:10">
      <c r="A10239" t="s">
        <v>4</v>
      </c>
      <c r="B10239" s="4" t="s">
        <v>5</v>
      </c>
      <c r="C10239" s="4" t="s">
        <v>10</v>
      </c>
    </row>
    <row r="10240" spans="1:10">
      <c r="A10240" t="n">
        <v>88666</v>
      </c>
      <c r="B10240" s="43" t="n">
        <v>16</v>
      </c>
      <c r="C10240" s="7" t="n">
        <v>0</v>
      </c>
    </row>
    <row r="10241" spans="1:10">
      <c r="A10241" t="s">
        <v>4</v>
      </c>
      <c r="B10241" s="4" t="s">
        <v>5</v>
      </c>
      <c r="C10241" s="4" t="s">
        <v>10</v>
      </c>
      <c r="D10241" s="4" t="s">
        <v>104</v>
      </c>
      <c r="E10241" s="4" t="s">
        <v>13</v>
      </c>
      <c r="F10241" s="4" t="s">
        <v>13</v>
      </c>
      <c r="G10241" s="4" t="s">
        <v>104</v>
      </c>
      <c r="H10241" s="4" t="s">
        <v>13</v>
      </c>
      <c r="I10241" s="4" t="s">
        <v>13</v>
      </c>
    </row>
    <row r="10242" spans="1:10">
      <c r="A10242" t="n">
        <v>88669</v>
      </c>
      <c r="B10242" s="44" t="n">
        <v>26</v>
      </c>
      <c r="C10242" s="7" t="n">
        <v>16</v>
      </c>
      <c r="D10242" s="7" t="s">
        <v>747</v>
      </c>
      <c r="E10242" s="7" t="n">
        <v>2</v>
      </c>
      <c r="F10242" s="7" t="n">
        <v>3</v>
      </c>
      <c r="G10242" s="7" t="s">
        <v>748</v>
      </c>
      <c r="H10242" s="7" t="n">
        <v>2</v>
      </c>
      <c r="I10242" s="7" t="n">
        <v>0</v>
      </c>
    </row>
    <row r="10243" spans="1:10">
      <c r="A10243" t="s">
        <v>4</v>
      </c>
      <c r="B10243" s="4" t="s">
        <v>5</v>
      </c>
    </row>
    <row r="10244" spans="1:10">
      <c r="A10244" t="n">
        <v>88765</v>
      </c>
      <c r="B10244" s="38" t="n">
        <v>28</v>
      </c>
    </row>
    <row r="10245" spans="1:10">
      <c r="A10245" t="s">
        <v>4</v>
      </c>
      <c r="B10245" s="4" t="s">
        <v>5</v>
      </c>
      <c r="C10245" s="4" t="s">
        <v>26</v>
      </c>
    </row>
    <row r="10246" spans="1:10">
      <c r="A10246" t="n">
        <v>88766</v>
      </c>
      <c r="B10246" s="16" t="n">
        <v>3</v>
      </c>
      <c r="C10246" s="14" t="n">
        <f t="normal" ca="1">A10260</f>
        <v>0</v>
      </c>
    </row>
    <row r="10247" spans="1:10">
      <c r="A10247" t="s">
        <v>4</v>
      </c>
      <c r="B10247" s="4" t="s">
        <v>5</v>
      </c>
      <c r="C10247" s="4" t="s">
        <v>13</v>
      </c>
      <c r="D10247" s="26" t="s">
        <v>67</v>
      </c>
      <c r="E10247" s="4" t="s">
        <v>5</v>
      </c>
      <c r="F10247" s="4" t="s">
        <v>13</v>
      </c>
      <c r="G10247" s="4" t="s">
        <v>10</v>
      </c>
      <c r="H10247" s="26" t="s">
        <v>68</v>
      </c>
      <c r="I10247" s="4" t="s">
        <v>13</v>
      </c>
      <c r="J10247" s="4" t="s">
        <v>26</v>
      </c>
    </row>
    <row r="10248" spans="1:10">
      <c r="A10248" t="n">
        <v>88771</v>
      </c>
      <c r="B10248" s="13" t="n">
        <v>5</v>
      </c>
      <c r="C10248" s="7" t="n">
        <v>28</v>
      </c>
      <c r="D10248" s="26" t="s">
        <v>3</v>
      </c>
      <c r="E10248" s="32" t="n">
        <v>64</v>
      </c>
      <c r="F10248" s="7" t="n">
        <v>5</v>
      </c>
      <c r="G10248" s="7" t="n">
        <v>15</v>
      </c>
      <c r="H10248" s="26" t="s">
        <v>3</v>
      </c>
      <c r="I10248" s="7" t="n">
        <v>1</v>
      </c>
      <c r="J10248" s="14" t="n">
        <f t="normal" ca="1">A10260</f>
        <v>0</v>
      </c>
    </row>
    <row r="10249" spans="1:10">
      <c r="A10249" t="s">
        <v>4</v>
      </c>
      <c r="B10249" s="4" t="s">
        <v>5</v>
      </c>
      <c r="C10249" s="4" t="s">
        <v>13</v>
      </c>
      <c r="D10249" s="4" t="s">
        <v>10</v>
      </c>
      <c r="E10249" s="4" t="s">
        <v>10</v>
      </c>
      <c r="F10249" s="4" t="s">
        <v>13</v>
      </c>
    </row>
    <row r="10250" spans="1:10">
      <c r="A10250" t="n">
        <v>88782</v>
      </c>
      <c r="B10250" s="36" t="n">
        <v>25</v>
      </c>
      <c r="C10250" s="7" t="n">
        <v>1</v>
      </c>
      <c r="D10250" s="7" t="n">
        <v>160</v>
      </c>
      <c r="E10250" s="7" t="n">
        <v>350</v>
      </c>
      <c r="F10250" s="7" t="n">
        <v>1</v>
      </c>
    </row>
    <row r="10251" spans="1:10">
      <c r="A10251" t="s">
        <v>4</v>
      </c>
      <c r="B10251" s="4" t="s">
        <v>5</v>
      </c>
      <c r="C10251" s="4" t="s">
        <v>13</v>
      </c>
      <c r="D10251" s="4" t="s">
        <v>10</v>
      </c>
      <c r="E10251" s="4" t="s">
        <v>6</v>
      </c>
    </row>
    <row r="10252" spans="1:10">
      <c r="A10252" t="n">
        <v>88789</v>
      </c>
      <c r="B10252" s="42" t="n">
        <v>51</v>
      </c>
      <c r="C10252" s="7" t="n">
        <v>4</v>
      </c>
      <c r="D10252" s="7" t="n">
        <v>15</v>
      </c>
      <c r="E10252" s="7" t="s">
        <v>121</v>
      </c>
    </row>
    <row r="10253" spans="1:10">
      <c r="A10253" t="s">
        <v>4</v>
      </c>
      <c r="B10253" s="4" t="s">
        <v>5</v>
      </c>
      <c r="C10253" s="4" t="s">
        <v>10</v>
      </c>
    </row>
    <row r="10254" spans="1:10">
      <c r="A10254" t="n">
        <v>88802</v>
      </c>
      <c r="B10254" s="43" t="n">
        <v>16</v>
      </c>
      <c r="C10254" s="7" t="n">
        <v>0</v>
      </c>
    </row>
    <row r="10255" spans="1:10">
      <c r="A10255" t="s">
        <v>4</v>
      </c>
      <c r="B10255" s="4" t="s">
        <v>5</v>
      </c>
      <c r="C10255" s="4" t="s">
        <v>10</v>
      </c>
      <c r="D10255" s="4" t="s">
        <v>104</v>
      </c>
      <c r="E10255" s="4" t="s">
        <v>13</v>
      </c>
      <c r="F10255" s="4" t="s">
        <v>13</v>
      </c>
      <c r="G10255" s="4" t="s">
        <v>104</v>
      </c>
      <c r="H10255" s="4" t="s">
        <v>13</v>
      </c>
      <c r="I10255" s="4" t="s">
        <v>13</v>
      </c>
    </row>
    <row r="10256" spans="1:10">
      <c r="A10256" t="n">
        <v>88805</v>
      </c>
      <c r="B10256" s="44" t="n">
        <v>26</v>
      </c>
      <c r="C10256" s="7" t="n">
        <v>15</v>
      </c>
      <c r="D10256" s="7" t="s">
        <v>749</v>
      </c>
      <c r="E10256" s="7" t="n">
        <v>2</v>
      </c>
      <c r="F10256" s="7" t="n">
        <v>3</v>
      </c>
      <c r="G10256" s="7" t="s">
        <v>750</v>
      </c>
      <c r="H10256" s="7" t="n">
        <v>2</v>
      </c>
      <c r="I10256" s="7" t="n">
        <v>0</v>
      </c>
    </row>
    <row r="10257" spans="1:10">
      <c r="A10257" t="s">
        <v>4</v>
      </c>
      <c r="B10257" s="4" t="s">
        <v>5</v>
      </c>
    </row>
    <row r="10258" spans="1:10">
      <c r="A10258" t="n">
        <v>88896</v>
      </c>
      <c r="B10258" s="38" t="n">
        <v>28</v>
      </c>
    </row>
    <row r="10259" spans="1:10">
      <c r="A10259" t="s">
        <v>4</v>
      </c>
      <c r="B10259" s="4" t="s">
        <v>5</v>
      </c>
      <c r="C10259" s="4" t="s">
        <v>13</v>
      </c>
      <c r="D10259" s="4" t="s">
        <v>10</v>
      </c>
      <c r="E10259" s="4" t="s">
        <v>10</v>
      </c>
      <c r="F10259" s="4" t="s">
        <v>13</v>
      </c>
    </row>
    <row r="10260" spans="1:10">
      <c r="A10260" t="n">
        <v>88897</v>
      </c>
      <c r="B10260" s="36" t="n">
        <v>25</v>
      </c>
      <c r="C10260" s="7" t="n">
        <v>1</v>
      </c>
      <c r="D10260" s="7" t="n">
        <v>160</v>
      </c>
      <c r="E10260" s="7" t="n">
        <v>570</v>
      </c>
      <c r="F10260" s="7" t="n">
        <v>2</v>
      </c>
    </row>
    <row r="10261" spans="1:10">
      <c r="A10261" t="s">
        <v>4</v>
      </c>
      <c r="B10261" s="4" t="s">
        <v>5</v>
      </c>
      <c r="C10261" s="4" t="s">
        <v>13</v>
      </c>
      <c r="D10261" s="4" t="s">
        <v>10</v>
      </c>
      <c r="E10261" s="4" t="s">
        <v>6</v>
      </c>
    </row>
    <row r="10262" spans="1:10">
      <c r="A10262" t="n">
        <v>88904</v>
      </c>
      <c r="B10262" s="42" t="n">
        <v>51</v>
      </c>
      <c r="C10262" s="7" t="n">
        <v>4</v>
      </c>
      <c r="D10262" s="7" t="n">
        <v>0</v>
      </c>
      <c r="E10262" s="7" t="s">
        <v>106</v>
      </c>
    </row>
    <row r="10263" spans="1:10">
      <c r="A10263" t="s">
        <v>4</v>
      </c>
      <c r="B10263" s="4" t="s">
        <v>5</v>
      </c>
      <c r="C10263" s="4" t="s">
        <v>10</v>
      </c>
    </row>
    <row r="10264" spans="1:10">
      <c r="A10264" t="n">
        <v>88917</v>
      </c>
      <c r="B10264" s="43" t="n">
        <v>16</v>
      </c>
      <c r="C10264" s="7" t="n">
        <v>0</v>
      </c>
    </row>
    <row r="10265" spans="1:10">
      <c r="A10265" t="s">
        <v>4</v>
      </c>
      <c r="B10265" s="4" t="s">
        <v>5</v>
      </c>
      <c r="C10265" s="4" t="s">
        <v>10</v>
      </c>
      <c r="D10265" s="4" t="s">
        <v>104</v>
      </c>
      <c r="E10265" s="4" t="s">
        <v>13</v>
      </c>
      <c r="F10265" s="4" t="s">
        <v>13</v>
      </c>
    </row>
    <row r="10266" spans="1:10">
      <c r="A10266" t="n">
        <v>88920</v>
      </c>
      <c r="B10266" s="44" t="n">
        <v>26</v>
      </c>
      <c r="C10266" s="7" t="n">
        <v>0</v>
      </c>
      <c r="D10266" s="7" t="s">
        <v>751</v>
      </c>
      <c r="E10266" s="7" t="n">
        <v>2</v>
      </c>
      <c r="F10266" s="7" t="n">
        <v>0</v>
      </c>
    </row>
    <row r="10267" spans="1:10">
      <c r="A10267" t="s">
        <v>4</v>
      </c>
      <c r="B10267" s="4" t="s">
        <v>5</v>
      </c>
    </row>
    <row r="10268" spans="1:10">
      <c r="A10268" t="n">
        <v>88949</v>
      </c>
      <c r="B10268" s="38" t="n">
        <v>28</v>
      </c>
    </row>
    <row r="10269" spans="1:10">
      <c r="A10269" t="s">
        <v>4</v>
      </c>
      <c r="B10269" s="4" t="s">
        <v>5</v>
      </c>
      <c r="C10269" s="4" t="s">
        <v>13</v>
      </c>
      <c r="D10269" s="4" t="s">
        <v>10</v>
      </c>
      <c r="E10269" s="4" t="s">
        <v>10</v>
      </c>
      <c r="F10269" s="4" t="s">
        <v>13</v>
      </c>
    </row>
    <row r="10270" spans="1:10">
      <c r="A10270" t="n">
        <v>88950</v>
      </c>
      <c r="B10270" s="36" t="n">
        <v>25</v>
      </c>
      <c r="C10270" s="7" t="n">
        <v>1</v>
      </c>
      <c r="D10270" s="7" t="n">
        <v>65535</v>
      </c>
      <c r="E10270" s="7" t="n">
        <v>65535</v>
      </c>
      <c r="F10270" s="7" t="n">
        <v>0</v>
      </c>
    </row>
    <row r="10271" spans="1:10">
      <c r="A10271" t="s">
        <v>4</v>
      </c>
      <c r="B10271" s="4" t="s">
        <v>5</v>
      </c>
      <c r="C10271" s="4" t="s">
        <v>13</v>
      </c>
      <c r="D10271" s="4" t="s">
        <v>10</v>
      </c>
      <c r="E10271" s="4" t="s">
        <v>27</v>
      </c>
    </row>
    <row r="10272" spans="1:10">
      <c r="A10272" t="n">
        <v>88957</v>
      </c>
      <c r="B10272" s="40" t="n">
        <v>58</v>
      </c>
      <c r="C10272" s="7" t="n">
        <v>0</v>
      </c>
      <c r="D10272" s="7" t="n">
        <v>1000</v>
      </c>
      <c r="E10272" s="7" t="n">
        <v>1</v>
      </c>
    </row>
    <row r="10273" spans="1:6">
      <c r="A10273" t="s">
        <v>4</v>
      </c>
      <c r="B10273" s="4" t="s">
        <v>5</v>
      </c>
      <c r="C10273" s="4" t="s">
        <v>13</v>
      </c>
      <c r="D10273" s="4" t="s">
        <v>10</v>
      </c>
    </row>
    <row r="10274" spans="1:6">
      <c r="A10274" t="n">
        <v>88965</v>
      </c>
      <c r="B10274" s="40" t="n">
        <v>58</v>
      </c>
      <c r="C10274" s="7" t="n">
        <v>255</v>
      </c>
      <c r="D10274" s="7" t="n">
        <v>0</v>
      </c>
    </row>
    <row r="10275" spans="1:6">
      <c r="A10275" t="s">
        <v>4</v>
      </c>
      <c r="B10275" s="4" t="s">
        <v>5</v>
      </c>
      <c r="C10275" s="4" t="s">
        <v>13</v>
      </c>
      <c r="D10275" s="4" t="s">
        <v>10</v>
      </c>
      <c r="E10275" s="4" t="s">
        <v>13</v>
      </c>
      <c r="F10275" s="4" t="s">
        <v>13</v>
      </c>
      <c r="G10275" s="4" t="s">
        <v>26</v>
      </c>
    </row>
    <row r="10276" spans="1:6">
      <c r="A10276" t="n">
        <v>88969</v>
      </c>
      <c r="B10276" s="13" t="n">
        <v>5</v>
      </c>
      <c r="C10276" s="7" t="n">
        <v>30</v>
      </c>
      <c r="D10276" s="7" t="n">
        <v>8769</v>
      </c>
      <c r="E10276" s="7" t="n">
        <v>8</v>
      </c>
      <c r="F10276" s="7" t="n">
        <v>1</v>
      </c>
      <c r="G10276" s="14" t="n">
        <f t="normal" ca="1">A10284</f>
        <v>0</v>
      </c>
    </row>
    <row r="10277" spans="1:6">
      <c r="A10277" t="s">
        <v>4</v>
      </c>
      <c r="B10277" s="4" t="s">
        <v>5</v>
      </c>
      <c r="C10277" s="4" t="s">
        <v>13</v>
      </c>
      <c r="D10277" s="4" t="s">
        <v>27</v>
      </c>
      <c r="E10277" s="4" t="s">
        <v>10</v>
      </c>
      <c r="F10277" s="4" t="s">
        <v>13</v>
      </c>
    </row>
    <row r="10278" spans="1:6">
      <c r="A10278" t="n">
        <v>88979</v>
      </c>
      <c r="B10278" s="19" t="n">
        <v>49</v>
      </c>
      <c r="C10278" s="7" t="n">
        <v>3</v>
      </c>
      <c r="D10278" s="7" t="n">
        <v>1</v>
      </c>
      <c r="E10278" s="7" t="n">
        <v>500</v>
      </c>
      <c r="F10278" s="7" t="n">
        <v>0</v>
      </c>
    </row>
    <row r="10279" spans="1:6">
      <c r="A10279" t="s">
        <v>4</v>
      </c>
      <c r="B10279" s="4" t="s">
        <v>5</v>
      </c>
      <c r="C10279" s="4" t="s">
        <v>13</v>
      </c>
      <c r="D10279" s="4" t="s">
        <v>10</v>
      </c>
    </row>
    <row r="10280" spans="1:6">
      <c r="A10280" t="n">
        <v>88988</v>
      </c>
      <c r="B10280" s="40" t="n">
        <v>58</v>
      </c>
      <c r="C10280" s="7" t="n">
        <v>11</v>
      </c>
      <c r="D10280" s="7" t="n">
        <v>300</v>
      </c>
    </row>
    <row r="10281" spans="1:6">
      <c r="A10281" t="s">
        <v>4</v>
      </c>
      <c r="B10281" s="4" t="s">
        <v>5</v>
      </c>
      <c r="C10281" s="4" t="s">
        <v>13</v>
      </c>
      <c r="D10281" s="4" t="s">
        <v>10</v>
      </c>
    </row>
    <row r="10282" spans="1:6">
      <c r="A10282" t="n">
        <v>88992</v>
      </c>
      <c r="B10282" s="40" t="n">
        <v>58</v>
      </c>
      <c r="C10282" s="7" t="n">
        <v>12</v>
      </c>
      <c r="D10282" s="7" t="n">
        <v>0</v>
      </c>
    </row>
    <row r="10283" spans="1:6">
      <c r="A10283" t="s">
        <v>4</v>
      </c>
      <c r="B10283" s="4" t="s">
        <v>5</v>
      </c>
      <c r="C10283" s="4" t="s">
        <v>10</v>
      </c>
    </row>
    <row r="10284" spans="1:6">
      <c r="A10284" t="n">
        <v>88996</v>
      </c>
      <c r="B10284" s="10" t="n">
        <v>12</v>
      </c>
      <c r="C10284" s="7" t="n">
        <v>8769</v>
      </c>
    </row>
    <row r="10285" spans="1:6">
      <c r="A10285" t="s">
        <v>4</v>
      </c>
      <c r="B10285" s="4" t="s">
        <v>5</v>
      </c>
      <c r="C10285" s="4" t="s">
        <v>10</v>
      </c>
      <c r="D10285" s="4" t="s">
        <v>13</v>
      </c>
      <c r="E10285" s="4" t="s">
        <v>10</v>
      </c>
    </row>
    <row r="10286" spans="1:6">
      <c r="A10286" t="n">
        <v>88999</v>
      </c>
      <c r="B10286" s="48" t="n">
        <v>104</v>
      </c>
      <c r="C10286" s="7" t="n">
        <v>7</v>
      </c>
      <c r="D10286" s="7" t="n">
        <v>1</v>
      </c>
      <c r="E10286" s="7" t="n">
        <v>3</v>
      </c>
    </row>
    <row r="10287" spans="1:6">
      <c r="A10287" t="s">
        <v>4</v>
      </c>
      <c r="B10287" s="4" t="s">
        <v>5</v>
      </c>
    </row>
    <row r="10288" spans="1:6">
      <c r="A10288" t="n">
        <v>89005</v>
      </c>
      <c r="B10288" s="5" t="n">
        <v>1</v>
      </c>
    </row>
    <row r="10289" spans="1:7">
      <c r="A10289" t="s">
        <v>4</v>
      </c>
      <c r="B10289" s="4" t="s">
        <v>5</v>
      </c>
      <c r="C10289" s="4" t="s">
        <v>10</v>
      </c>
      <c r="D10289" s="4" t="s">
        <v>27</v>
      </c>
      <c r="E10289" s="4" t="s">
        <v>27</v>
      </c>
      <c r="F10289" s="4" t="s">
        <v>27</v>
      </c>
      <c r="G10289" s="4" t="s">
        <v>10</v>
      </c>
      <c r="H10289" s="4" t="s">
        <v>10</v>
      </c>
    </row>
    <row r="10290" spans="1:7">
      <c r="A10290" t="n">
        <v>89006</v>
      </c>
      <c r="B10290" s="68" t="n">
        <v>60</v>
      </c>
      <c r="C10290" s="7" t="n">
        <v>61456</v>
      </c>
      <c r="D10290" s="7" t="n">
        <v>0</v>
      </c>
      <c r="E10290" s="7" t="n">
        <v>0</v>
      </c>
      <c r="F10290" s="7" t="n">
        <v>0</v>
      </c>
      <c r="G10290" s="7" t="n">
        <v>0</v>
      </c>
      <c r="H10290" s="7" t="n">
        <v>0</v>
      </c>
    </row>
    <row r="10291" spans="1:7">
      <c r="A10291" t="s">
        <v>4</v>
      </c>
      <c r="B10291" s="4" t="s">
        <v>5</v>
      </c>
      <c r="C10291" s="4" t="s">
        <v>10</v>
      </c>
      <c r="D10291" s="4" t="s">
        <v>13</v>
      </c>
    </row>
    <row r="10292" spans="1:7">
      <c r="A10292" t="n">
        <v>89025</v>
      </c>
      <c r="B10292" s="46" t="n">
        <v>89</v>
      </c>
      <c r="C10292" s="7" t="n">
        <v>65533</v>
      </c>
      <c r="D10292" s="7" t="n">
        <v>1</v>
      </c>
    </row>
    <row r="10293" spans="1:7">
      <c r="A10293" t="s">
        <v>4</v>
      </c>
      <c r="B10293" s="4" t="s">
        <v>5</v>
      </c>
      <c r="C10293" s="4" t="s">
        <v>13</v>
      </c>
      <c r="D10293" s="4" t="s">
        <v>10</v>
      </c>
      <c r="E10293" s="4" t="s">
        <v>10</v>
      </c>
      <c r="F10293" s="4" t="s">
        <v>13</v>
      </c>
    </row>
    <row r="10294" spans="1:7">
      <c r="A10294" t="n">
        <v>89029</v>
      </c>
      <c r="B10294" s="36" t="n">
        <v>25</v>
      </c>
      <c r="C10294" s="7" t="n">
        <v>1</v>
      </c>
      <c r="D10294" s="7" t="n">
        <v>65535</v>
      </c>
      <c r="E10294" s="7" t="n">
        <v>65535</v>
      </c>
      <c r="F10294" s="7" t="n">
        <v>0</v>
      </c>
    </row>
    <row r="10295" spans="1:7">
      <c r="A10295" t="s">
        <v>4</v>
      </c>
      <c r="B10295" s="4" t="s">
        <v>5</v>
      </c>
      <c r="C10295" s="4" t="s">
        <v>10</v>
      </c>
      <c r="D10295" s="4" t="s">
        <v>27</v>
      </c>
      <c r="E10295" s="4" t="s">
        <v>27</v>
      </c>
      <c r="F10295" s="4" t="s">
        <v>27</v>
      </c>
      <c r="G10295" s="4" t="s">
        <v>27</v>
      </c>
    </row>
    <row r="10296" spans="1:7">
      <c r="A10296" t="n">
        <v>89036</v>
      </c>
      <c r="B10296" s="57" t="n">
        <v>46</v>
      </c>
      <c r="C10296" s="7" t="n">
        <v>61456</v>
      </c>
      <c r="D10296" s="7" t="n">
        <v>-7.03000020980835</v>
      </c>
      <c r="E10296" s="7" t="n">
        <v>0.00999999977648258</v>
      </c>
      <c r="F10296" s="7" t="n">
        <v>278.140014648438</v>
      </c>
      <c r="G10296" s="7" t="n">
        <v>167</v>
      </c>
    </row>
    <row r="10297" spans="1:7">
      <c r="A10297" t="s">
        <v>4</v>
      </c>
      <c r="B10297" s="4" t="s">
        <v>5</v>
      </c>
      <c r="C10297" s="4" t="s">
        <v>10</v>
      </c>
      <c r="D10297" s="4" t="s">
        <v>27</v>
      </c>
      <c r="E10297" s="4" t="s">
        <v>27</v>
      </c>
      <c r="F10297" s="4" t="s">
        <v>27</v>
      </c>
      <c r="G10297" s="4" t="s">
        <v>27</v>
      </c>
    </row>
    <row r="10298" spans="1:7">
      <c r="A10298" t="n">
        <v>89055</v>
      </c>
      <c r="B10298" s="57" t="n">
        <v>46</v>
      </c>
      <c r="C10298" s="7" t="n">
        <v>61457</v>
      </c>
      <c r="D10298" s="7" t="n">
        <v>-7.03000020980835</v>
      </c>
      <c r="E10298" s="7" t="n">
        <v>0.00999999977648258</v>
      </c>
      <c r="F10298" s="7" t="n">
        <v>278.140014648438</v>
      </c>
      <c r="G10298" s="7" t="n">
        <v>167</v>
      </c>
    </row>
    <row r="10299" spans="1:7">
      <c r="A10299" t="s">
        <v>4</v>
      </c>
      <c r="B10299" s="4" t="s">
        <v>5</v>
      </c>
      <c r="C10299" s="4" t="s">
        <v>13</v>
      </c>
      <c r="D10299" s="4" t="s">
        <v>13</v>
      </c>
      <c r="E10299" s="4" t="s">
        <v>27</v>
      </c>
      <c r="F10299" s="4" t="s">
        <v>27</v>
      </c>
      <c r="G10299" s="4" t="s">
        <v>27</v>
      </c>
      <c r="H10299" s="4" t="s">
        <v>10</v>
      </c>
      <c r="I10299" s="4" t="s">
        <v>13</v>
      </c>
    </row>
    <row r="10300" spans="1:7">
      <c r="A10300" t="n">
        <v>89074</v>
      </c>
      <c r="B10300" s="34" t="n">
        <v>45</v>
      </c>
      <c r="C10300" s="7" t="n">
        <v>4</v>
      </c>
      <c r="D10300" s="7" t="n">
        <v>3</v>
      </c>
      <c r="E10300" s="7" t="n">
        <v>4.6100001335144</v>
      </c>
      <c r="F10300" s="7" t="n">
        <v>161</v>
      </c>
      <c r="G10300" s="7" t="n">
        <v>0</v>
      </c>
      <c r="H10300" s="7" t="n">
        <v>0</v>
      </c>
      <c r="I10300" s="7" t="n">
        <v>0</v>
      </c>
    </row>
    <row r="10301" spans="1:7">
      <c r="A10301" t="s">
        <v>4</v>
      </c>
      <c r="B10301" s="4" t="s">
        <v>5</v>
      </c>
      <c r="C10301" s="4" t="s">
        <v>13</v>
      </c>
      <c r="D10301" s="4" t="s">
        <v>6</v>
      </c>
    </row>
    <row r="10302" spans="1:7">
      <c r="A10302" t="n">
        <v>89092</v>
      </c>
      <c r="B10302" s="11" t="n">
        <v>2</v>
      </c>
      <c r="C10302" s="7" t="n">
        <v>10</v>
      </c>
      <c r="D10302" s="7" t="s">
        <v>370</v>
      </c>
    </row>
    <row r="10303" spans="1:7">
      <c r="A10303" t="s">
        <v>4</v>
      </c>
      <c r="B10303" s="4" t="s">
        <v>5</v>
      </c>
      <c r="C10303" s="4" t="s">
        <v>10</v>
      </c>
    </row>
    <row r="10304" spans="1:7">
      <c r="A10304" t="n">
        <v>89107</v>
      </c>
      <c r="B10304" s="43" t="n">
        <v>16</v>
      </c>
      <c r="C10304" s="7" t="n">
        <v>0</v>
      </c>
    </row>
    <row r="10305" spans="1:9">
      <c r="A10305" t="s">
        <v>4</v>
      </c>
      <c r="B10305" s="4" t="s">
        <v>5</v>
      </c>
      <c r="C10305" s="4" t="s">
        <v>13</v>
      </c>
      <c r="D10305" s="4" t="s">
        <v>10</v>
      </c>
    </row>
    <row r="10306" spans="1:9">
      <c r="A10306" t="n">
        <v>89110</v>
      </c>
      <c r="B10306" s="40" t="n">
        <v>58</v>
      </c>
      <c r="C10306" s="7" t="n">
        <v>105</v>
      </c>
      <c r="D10306" s="7" t="n">
        <v>300</v>
      </c>
    </row>
    <row r="10307" spans="1:9">
      <c r="A10307" t="s">
        <v>4</v>
      </c>
      <c r="B10307" s="4" t="s">
        <v>5</v>
      </c>
      <c r="C10307" s="4" t="s">
        <v>27</v>
      </c>
      <c r="D10307" s="4" t="s">
        <v>10</v>
      </c>
    </row>
    <row r="10308" spans="1:9">
      <c r="A10308" t="n">
        <v>89114</v>
      </c>
      <c r="B10308" s="41" t="n">
        <v>103</v>
      </c>
      <c r="C10308" s="7" t="n">
        <v>1</v>
      </c>
      <c r="D10308" s="7" t="n">
        <v>300</v>
      </c>
    </row>
    <row r="10309" spans="1:9">
      <c r="A10309" t="s">
        <v>4</v>
      </c>
      <c r="B10309" s="4" t="s">
        <v>5</v>
      </c>
      <c r="C10309" s="4" t="s">
        <v>13</v>
      </c>
      <c r="D10309" s="4" t="s">
        <v>10</v>
      </c>
    </row>
    <row r="10310" spans="1:9">
      <c r="A10310" t="n">
        <v>89121</v>
      </c>
      <c r="B10310" s="69" t="n">
        <v>72</v>
      </c>
      <c r="C10310" s="7" t="n">
        <v>4</v>
      </c>
      <c r="D10310" s="7" t="n">
        <v>0</v>
      </c>
    </row>
    <row r="10311" spans="1:9">
      <c r="A10311" t="s">
        <v>4</v>
      </c>
      <c r="B10311" s="4" t="s">
        <v>5</v>
      </c>
      <c r="C10311" s="4" t="s">
        <v>9</v>
      </c>
    </row>
    <row r="10312" spans="1:9">
      <c r="A10312" t="n">
        <v>89125</v>
      </c>
      <c r="B10312" s="45" t="n">
        <v>15</v>
      </c>
      <c r="C10312" s="7" t="n">
        <v>1073741824</v>
      </c>
    </row>
    <row r="10313" spans="1:9">
      <c r="A10313" t="s">
        <v>4</v>
      </c>
      <c r="B10313" s="4" t="s">
        <v>5</v>
      </c>
      <c r="C10313" s="4" t="s">
        <v>13</v>
      </c>
    </row>
    <row r="10314" spans="1:9">
      <c r="A10314" t="n">
        <v>89130</v>
      </c>
      <c r="B10314" s="32" t="n">
        <v>64</v>
      </c>
      <c r="C10314" s="7" t="n">
        <v>3</v>
      </c>
    </row>
    <row r="10315" spans="1:9">
      <c r="A10315" t="s">
        <v>4</v>
      </c>
      <c r="B10315" s="4" t="s">
        <v>5</v>
      </c>
      <c r="C10315" s="4" t="s">
        <v>13</v>
      </c>
    </row>
    <row r="10316" spans="1:9">
      <c r="A10316" t="n">
        <v>89132</v>
      </c>
      <c r="B10316" s="8" t="n">
        <v>74</v>
      </c>
      <c r="C10316" s="7" t="n">
        <v>67</v>
      </c>
    </row>
    <row r="10317" spans="1:9">
      <c r="A10317" t="s">
        <v>4</v>
      </c>
      <c r="B10317" s="4" t="s">
        <v>5</v>
      </c>
      <c r="C10317" s="4" t="s">
        <v>13</v>
      </c>
      <c r="D10317" s="4" t="s">
        <v>13</v>
      </c>
      <c r="E10317" s="4" t="s">
        <v>10</v>
      </c>
    </row>
    <row r="10318" spans="1:9">
      <c r="A10318" t="n">
        <v>89134</v>
      </c>
      <c r="B10318" s="34" t="n">
        <v>45</v>
      </c>
      <c r="C10318" s="7" t="n">
        <v>8</v>
      </c>
      <c r="D10318" s="7" t="n">
        <v>1</v>
      </c>
      <c r="E10318" s="7" t="n">
        <v>0</v>
      </c>
    </row>
    <row r="10319" spans="1:9">
      <c r="A10319" t="s">
        <v>4</v>
      </c>
      <c r="B10319" s="4" t="s">
        <v>5</v>
      </c>
      <c r="C10319" s="4" t="s">
        <v>10</v>
      </c>
    </row>
    <row r="10320" spans="1:9">
      <c r="A10320" t="n">
        <v>89139</v>
      </c>
      <c r="B10320" s="15" t="n">
        <v>13</v>
      </c>
      <c r="C10320" s="7" t="n">
        <v>6409</v>
      </c>
    </row>
    <row r="10321" spans="1:5">
      <c r="A10321" t="s">
        <v>4</v>
      </c>
      <c r="B10321" s="4" t="s">
        <v>5</v>
      </c>
      <c r="C10321" s="4" t="s">
        <v>10</v>
      </c>
    </row>
    <row r="10322" spans="1:5">
      <c r="A10322" t="n">
        <v>89142</v>
      </c>
      <c r="B10322" s="15" t="n">
        <v>13</v>
      </c>
      <c r="C10322" s="7" t="n">
        <v>6408</v>
      </c>
    </row>
    <row r="10323" spans="1:5">
      <c r="A10323" t="s">
        <v>4</v>
      </c>
      <c r="B10323" s="4" t="s">
        <v>5</v>
      </c>
      <c r="C10323" s="4" t="s">
        <v>10</v>
      </c>
    </row>
    <row r="10324" spans="1:5">
      <c r="A10324" t="n">
        <v>89145</v>
      </c>
      <c r="B10324" s="10" t="n">
        <v>12</v>
      </c>
      <c r="C10324" s="7" t="n">
        <v>6464</v>
      </c>
    </row>
    <row r="10325" spans="1:5">
      <c r="A10325" t="s">
        <v>4</v>
      </c>
      <c r="B10325" s="4" t="s">
        <v>5</v>
      </c>
      <c r="C10325" s="4" t="s">
        <v>10</v>
      </c>
    </row>
    <row r="10326" spans="1:5">
      <c r="A10326" t="n">
        <v>89148</v>
      </c>
      <c r="B10326" s="15" t="n">
        <v>13</v>
      </c>
      <c r="C10326" s="7" t="n">
        <v>6465</v>
      </c>
    </row>
    <row r="10327" spans="1:5">
      <c r="A10327" t="s">
        <v>4</v>
      </c>
      <c r="B10327" s="4" t="s">
        <v>5</v>
      </c>
      <c r="C10327" s="4" t="s">
        <v>10</v>
      </c>
    </row>
    <row r="10328" spans="1:5">
      <c r="A10328" t="n">
        <v>89151</v>
      </c>
      <c r="B10328" s="15" t="n">
        <v>13</v>
      </c>
      <c r="C10328" s="7" t="n">
        <v>6466</v>
      </c>
    </row>
    <row r="10329" spans="1:5">
      <c r="A10329" t="s">
        <v>4</v>
      </c>
      <c r="B10329" s="4" t="s">
        <v>5</v>
      </c>
      <c r="C10329" s="4" t="s">
        <v>10</v>
      </c>
    </row>
    <row r="10330" spans="1:5">
      <c r="A10330" t="n">
        <v>89154</v>
      </c>
      <c r="B10330" s="15" t="n">
        <v>13</v>
      </c>
      <c r="C10330" s="7" t="n">
        <v>6467</v>
      </c>
    </row>
    <row r="10331" spans="1:5">
      <c r="A10331" t="s">
        <v>4</v>
      </c>
      <c r="B10331" s="4" t="s">
        <v>5</v>
      </c>
      <c r="C10331" s="4" t="s">
        <v>10</v>
      </c>
    </row>
    <row r="10332" spans="1:5">
      <c r="A10332" t="n">
        <v>89157</v>
      </c>
      <c r="B10332" s="15" t="n">
        <v>13</v>
      </c>
      <c r="C10332" s="7" t="n">
        <v>6468</v>
      </c>
    </row>
    <row r="10333" spans="1:5">
      <c r="A10333" t="s">
        <v>4</v>
      </c>
      <c r="B10333" s="4" t="s">
        <v>5</v>
      </c>
      <c r="C10333" s="4" t="s">
        <v>10</v>
      </c>
    </row>
    <row r="10334" spans="1:5">
      <c r="A10334" t="n">
        <v>89160</v>
      </c>
      <c r="B10334" s="15" t="n">
        <v>13</v>
      </c>
      <c r="C10334" s="7" t="n">
        <v>6469</v>
      </c>
    </row>
    <row r="10335" spans="1:5">
      <c r="A10335" t="s">
        <v>4</v>
      </c>
      <c r="B10335" s="4" t="s">
        <v>5</v>
      </c>
      <c r="C10335" s="4" t="s">
        <v>10</v>
      </c>
    </row>
    <row r="10336" spans="1:5">
      <c r="A10336" t="n">
        <v>89163</v>
      </c>
      <c r="B10336" s="15" t="n">
        <v>13</v>
      </c>
      <c r="C10336" s="7" t="n">
        <v>6470</v>
      </c>
    </row>
    <row r="10337" spans="1:3">
      <c r="A10337" t="s">
        <v>4</v>
      </c>
      <c r="B10337" s="4" t="s">
        <v>5</v>
      </c>
      <c r="C10337" s="4" t="s">
        <v>10</v>
      </c>
    </row>
    <row r="10338" spans="1:3">
      <c r="A10338" t="n">
        <v>89166</v>
      </c>
      <c r="B10338" s="15" t="n">
        <v>13</v>
      </c>
      <c r="C10338" s="7" t="n">
        <v>6471</v>
      </c>
    </row>
    <row r="10339" spans="1:3">
      <c r="A10339" t="s">
        <v>4</v>
      </c>
      <c r="B10339" s="4" t="s">
        <v>5</v>
      </c>
      <c r="C10339" s="4" t="s">
        <v>13</v>
      </c>
    </row>
    <row r="10340" spans="1:3">
      <c r="A10340" t="n">
        <v>89169</v>
      </c>
      <c r="B10340" s="8" t="n">
        <v>74</v>
      </c>
      <c r="C10340" s="7" t="n">
        <v>18</v>
      </c>
    </row>
    <row r="10341" spans="1:3">
      <c r="A10341" t="s">
        <v>4</v>
      </c>
      <c r="B10341" s="4" t="s">
        <v>5</v>
      </c>
      <c r="C10341" s="4" t="s">
        <v>13</v>
      </c>
    </row>
    <row r="10342" spans="1:3">
      <c r="A10342" t="n">
        <v>89171</v>
      </c>
      <c r="B10342" s="8" t="n">
        <v>74</v>
      </c>
      <c r="C10342" s="7" t="n">
        <v>45</v>
      </c>
    </row>
    <row r="10343" spans="1:3">
      <c r="A10343" t="s">
        <v>4</v>
      </c>
      <c r="B10343" s="4" t="s">
        <v>5</v>
      </c>
      <c r="C10343" s="4" t="s">
        <v>10</v>
      </c>
    </row>
    <row r="10344" spans="1:3">
      <c r="A10344" t="n">
        <v>89173</v>
      </c>
      <c r="B10344" s="43" t="n">
        <v>16</v>
      </c>
      <c r="C10344" s="7" t="n">
        <v>0</v>
      </c>
    </row>
    <row r="10345" spans="1:3">
      <c r="A10345" t="s">
        <v>4</v>
      </c>
      <c r="B10345" s="4" t="s">
        <v>5</v>
      </c>
      <c r="C10345" s="4" t="s">
        <v>13</v>
      </c>
      <c r="D10345" s="4" t="s">
        <v>13</v>
      </c>
      <c r="E10345" s="4" t="s">
        <v>13</v>
      </c>
      <c r="F10345" s="4" t="s">
        <v>13</v>
      </c>
    </row>
    <row r="10346" spans="1:3">
      <c r="A10346" t="n">
        <v>89176</v>
      </c>
      <c r="B10346" s="9" t="n">
        <v>14</v>
      </c>
      <c r="C10346" s="7" t="n">
        <v>0</v>
      </c>
      <c r="D10346" s="7" t="n">
        <v>8</v>
      </c>
      <c r="E10346" s="7" t="n">
        <v>0</v>
      </c>
      <c r="F10346" s="7" t="n">
        <v>0</v>
      </c>
    </row>
    <row r="10347" spans="1:3">
      <c r="A10347" t="s">
        <v>4</v>
      </c>
      <c r="B10347" s="4" t="s">
        <v>5</v>
      </c>
      <c r="C10347" s="4" t="s">
        <v>13</v>
      </c>
      <c r="D10347" s="4" t="s">
        <v>6</v>
      </c>
    </row>
    <row r="10348" spans="1:3">
      <c r="A10348" t="n">
        <v>89181</v>
      </c>
      <c r="B10348" s="11" t="n">
        <v>2</v>
      </c>
      <c r="C10348" s="7" t="n">
        <v>11</v>
      </c>
      <c r="D10348" s="7" t="s">
        <v>50</v>
      </c>
    </row>
    <row r="10349" spans="1:3">
      <c r="A10349" t="s">
        <v>4</v>
      </c>
      <c r="B10349" s="4" t="s">
        <v>5</v>
      </c>
      <c r="C10349" s="4" t="s">
        <v>10</v>
      </c>
    </row>
    <row r="10350" spans="1:3">
      <c r="A10350" t="n">
        <v>89195</v>
      </c>
      <c r="B10350" s="43" t="n">
        <v>16</v>
      </c>
      <c r="C10350" s="7" t="n">
        <v>0</v>
      </c>
    </row>
    <row r="10351" spans="1:3">
      <c r="A10351" t="s">
        <v>4</v>
      </c>
      <c r="B10351" s="4" t="s">
        <v>5</v>
      </c>
      <c r="C10351" s="4" t="s">
        <v>13</v>
      </c>
      <c r="D10351" s="4" t="s">
        <v>6</v>
      </c>
    </row>
    <row r="10352" spans="1:3">
      <c r="A10352" t="n">
        <v>89198</v>
      </c>
      <c r="B10352" s="11" t="n">
        <v>2</v>
      </c>
      <c r="C10352" s="7" t="n">
        <v>11</v>
      </c>
      <c r="D10352" s="7" t="s">
        <v>371</v>
      </c>
    </row>
    <row r="10353" spans="1:6">
      <c r="A10353" t="s">
        <v>4</v>
      </c>
      <c r="B10353" s="4" t="s">
        <v>5</v>
      </c>
      <c r="C10353" s="4" t="s">
        <v>10</v>
      </c>
    </row>
    <row r="10354" spans="1:6">
      <c r="A10354" t="n">
        <v>89207</v>
      </c>
      <c r="B10354" s="43" t="n">
        <v>16</v>
      </c>
      <c r="C10354" s="7" t="n">
        <v>0</v>
      </c>
    </row>
    <row r="10355" spans="1:6">
      <c r="A10355" t="s">
        <v>4</v>
      </c>
      <c r="B10355" s="4" t="s">
        <v>5</v>
      </c>
      <c r="C10355" s="4" t="s">
        <v>9</v>
      </c>
    </row>
    <row r="10356" spans="1:6">
      <c r="A10356" t="n">
        <v>89210</v>
      </c>
      <c r="B10356" s="45" t="n">
        <v>15</v>
      </c>
      <c r="C10356" s="7" t="n">
        <v>2048</v>
      </c>
    </row>
    <row r="10357" spans="1:6">
      <c r="A10357" t="s">
        <v>4</v>
      </c>
      <c r="B10357" s="4" t="s">
        <v>5</v>
      </c>
      <c r="C10357" s="4" t="s">
        <v>13</v>
      </c>
      <c r="D10357" s="4" t="s">
        <v>6</v>
      </c>
    </row>
    <row r="10358" spans="1:6">
      <c r="A10358" t="n">
        <v>89215</v>
      </c>
      <c r="B10358" s="11" t="n">
        <v>2</v>
      </c>
      <c r="C10358" s="7" t="n">
        <v>10</v>
      </c>
      <c r="D10358" s="7" t="s">
        <v>126</v>
      </c>
    </row>
    <row r="10359" spans="1:6">
      <c r="A10359" t="s">
        <v>4</v>
      </c>
      <c r="B10359" s="4" t="s">
        <v>5</v>
      </c>
      <c r="C10359" s="4" t="s">
        <v>10</v>
      </c>
    </row>
    <row r="10360" spans="1:6">
      <c r="A10360" t="n">
        <v>89233</v>
      </c>
      <c r="B10360" s="43" t="n">
        <v>16</v>
      </c>
      <c r="C10360" s="7" t="n">
        <v>0</v>
      </c>
    </row>
    <row r="10361" spans="1:6">
      <c r="A10361" t="s">
        <v>4</v>
      </c>
      <c r="B10361" s="4" t="s">
        <v>5</v>
      </c>
      <c r="C10361" s="4" t="s">
        <v>13</v>
      </c>
      <c r="D10361" s="4" t="s">
        <v>6</v>
      </c>
    </row>
    <row r="10362" spans="1:6">
      <c r="A10362" t="n">
        <v>89236</v>
      </c>
      <c r="B10362" s="11" t="n">
        <v>2</v>
      </c>
      <c r="C10362" s="7" t="n">
        <v>10</v>
      </c>
      <c r="D10362" s="7" t="s">
        <v>127</v>
      </c>
    </row>
    <row r="10363" spans="1:6">
      <c r="A10363" t="s">
        <v>4</v>
      </c>
      <c r="B10363" s="4" t="s">
        <v>5</v>
      </c>
      <c r="C10363" s="4" t="s">
        <v>10</v>
      </c>
    </row>
    <row r="10364" spans="1:6">
      <c r="A10364" t="n">
        <v>89255</v>
      </c>
      <c r="B10364" s="43" t="n">
        <v>16</v>
      </c>
      <c r="C10364" s="7" t="n">
        <v>0</v>
      </c>
    </row>
    <row r="10365" spans="1:6">
      <c r="A10365" t="s">
        <v>4</v>
      </c>
      <c r="B10365" s="4" t="s">
        <v>5</v>
      </c>
      <c r="C10365" s="4" t="s">
        <v>13</v>
      </c>
      <c r="D10365" s="4" t="s">
        <v>10</v>
      </c>
      <c r="E10365" s="4" t="s">
        <v>27</v>
      </c>
    </row>
    <row r="10366" spans="1:6">
      <c r="A10366" t="n">
        <v>89258</v>
      </c>
      <c r="B10366" s="40" t="n">
        <v>58</v>
      </c>
      <c r="C10366" s="7" t="n">
        <v>100</v>
      </c>
      <c r="D10366" s="7" t="n">
        <v>300</v>
      </c>
      <c r="E10366" s="7" t="n">
        <v>1</v>
      </c>
    </row>
    <row r="10367" spans="1:6">
      <c r="A10367" t="s">
        <v>4</v>
      </c>
      <c r="B10367" s="4" t="s">
        <v>5</v>
      </c>
      <c r="C10367" s="4" t="s">
        <v>13</v>
      </c>
      <c r="D10367" s="4" t="s">
        <v>10</v>
      </c>
    </row>
    <row r="10368" spans="1:6">
      <c r="A10368" t="n">
        <v>89266</v>
      </c>
      <c r="B10368" s="40" t="n">
        <v>58</v>
      </c>
      <c r="C10368" s="7" t="n">
        <v>255</v>
      </c>
      <c r="D10368" s="7" t="n">
        <v>0</v>
      </c>
    </row>
    <row r="10369" spans="1:5">
      <c r="A10369" t="s">
        <v>4</v>
      </c>
      <c r="B10369" s="4" t="s">
        <v>5</v>
      </c>
      <c r="C10369" s="4" t="s">
        <v>13</v>
      </c>
    </row>
    <row r="10370" spans="1:5">
      <c r="A10370" t="n">
        <v>89270</v>
      </c>
      <c r="B10370" s="47" t="n">
        <v>23</v>
      </c>
      <c r="C10370" s="7" t="n">
        <v>0</v>
      </c>
    </row>
    <row r="10371" spans="1:5">
      <c r="A10371" t="s">
        <v>4</v>
      </c>
      <c r="B10371" s="4" t="s">
        <v>5</v>
      </c>
    </row>
    <row r="10372" spans="1:5">
      <c r="A10372" t="n">
        <v>89272</v>
      </c>
      <c r="B10372" s="5" t="n">
        <v>1</v>
      </c>
    </row>
    <row r="10373" spans="1:5" s="3" customFormat="1" customHeight="0">
      <c r="A10373" s="3" t="s">
        <v>2</v>
      </c>
      <c r="B10373" s="3" t="s">
        <v>752</v>
      </c>
    </row>
    <row r="10374" spans="1:5">
      <c r="A10374" t="s">
        <v>4</v>
      </c>
      <c r="B10374" s="4" t="s">
        <v>5</v>
      </c>
      <c r="C10374" s="4" t="s">
        <v>13</v>
      </c>
      <c r="D10374" s="4" t="s">
        <v>13</v>
      </c>
      <c r="E10374" s="4" t="s">
        <v>13</v>
      </c>
      <c r="F10374" s="4" t="s">
        <v>13</v>
      </c>
    </row>
    <row r="10375" spans="1:5">
      <c r="A10375" t="n">
        <v>89276</v>
      </c>
      <c r="B10375" s="9" t="n">
        <v>14</v>
      </c>
      <c r="C10375" s="7" t="n">
        <v>2</v>
      </c>
      <c r="D10375" s="7" t="n">
        <v>0</v>
      </c>
      <c r="E10375" s="7" t="n">
        <v>0</v>
      </c>
      <c r="F10375" s="7" t="n">
        <v>0</v>
      </c>
    </row>
    <row r="10376" spans="1:5">
      <c r="A10376" t="s">
        <v>4</v>
      </c>
      <c r="B10376" s="4" t="s">
        <v>5</v>
      </c>
      <c r="C10376" s="4" t="s">
        <v>13</v>
      </c>
      <c r="D10376" s="26" t="s">
        <v>67</v>
      </c>
      <c r="E10376" s="4" t="s">
        <v>5</v>
      </c>
      <c r="F10376" s="4" t="s">
        <v>13</v>
      </c>
      <c r="G10376" s="4" t="s">
        <v>10</v>
      </c>
      <c r="H10376" s="26" t="s">
        <v>68</v>
      </c>
      <c r="I10376" s="4" t="s">
        <v>13</v>
      </c>
      <c r="J10376" s="4" t="s">
        <v>9</v>
      </c>
      <c r="K10376" s="4" t="s">
        <v>13</v>
      </c>
      <c r="L10376" s="4" t="s">
        <v>13</v>
      </c>
      <c r="M10376" s="26" t="s">
        <v>67</v>
      </c>
      <c r="N10376" s="4" t="s">
        <v>5</v>
      </c>
      <c r="O10376" s="4" t="s">
        <v>13</v>
      </c>
      <c r="P10376" s="4" t="s">
        <v>10</v>
      </c>
      <c r="Q10376" s="26" t="s">
        <v>68</v>
      </c>
      <c r="R10376" s="4" t="s">
        <v>13</v>
      </c>
      <c r="S10376" s="4" t="s">
        <v>9</v>
      </c>
      <c r="T10376" s="4" t="s">
        <v>13</v>
      </c>
      <c r="U10376" s="4" t="s">
        <v>13</v>
      </c>
      <c r="V10376" s="4" t="s">
        <v>13</v>
      </c>
      <c r="W10376" s="4" t="s">
        <v>26</v>
      </c>
    </row>
    <row r="10377" spans="1:5">
      <c r="A10377" t="n">
        <v>89281</v>
      </c>
      <c r="B10377" s="13" t="n">
        <v>5</v>
      </c>
      <c r="C10377" s="7" t="n">
        <v>28</v>
      </c>
      <c r="D10377" s="26" t="s">
        <v>3</v>
      </c>
      <c r="E10377" s="12" t="n">
        <v>162</v>
      </c>
      <c r="F10377" s="7" t="n">
        <v>3</v>
      </c>
      <c r="G10377" s="7" t="n">
        <v>28707</v>
      </c>
      <c r="H10377" s="26" t="s">
        <v>3</v>
      </c>
      <c r="I10377" s="7" t="n">
        <v>0</v>
      </c>
      <c r="J10377" s="7" t="n">
        <v>1</v>
      </c>
      <c r="K10377" s="7" t="n">
        <v>2</v>
      </c>
      <c r="L10377" s="7" t="n">
        <v>28</v>
      </c>
      <c r="M10377" s="26" t="s">
        <v>3</v>
      </c>
      <c r="N10377" s="12" t="n">
        <v>162</v>
      </c>
      <c r="O10377" s="7" t="n">
        <v>3</v>
      </c>
      <c r="P10377" s="7" t="n">
        <v>28707</v>
      </c>
      <c r="Q10377" s="26" t="s">
        <v>3</v>
      </c>
      <c r="R10377" s="7" t="n">
        <v>0</v>
      </c>
      <c r="S10377" s="7" t="n">
        <v>2</v>
      </c>
      <c r="T10377" s="7" t="n">
        <v>2</v>
      </c>
      <c r="U10377" s="7" t="n">
        <v>11</v>
      </c>
      <c r="V10377" s="7" t="n">
        <v>1</v>
      </c>
      <c r="W10377" s="14" t="n">
        <f t="normal" ca="1">A10381</f>
        <v>0</v>
      </c>
    </row>
    <row r="10378" spans="1:5">
      <c r="A10378" t="s">
        <v>4</v>
      </c>
      <c r="B10378" s="4" t="s">
        <v>5</v>
      </c>
      <c r="C10378" s="4" t="s">
        <v>13</v>
      </c>
      <c r="D10378" s="4" t="s">
        <v>10</v>
      </c>
      <c r="E10378" s="4" t="s">
        <v>27</v>
      </c>
    </row>
    <row r="10379" spans="1:5">
      <c r="A10379" t="n">
        <v>89310</v>
      </c>
      <c r="B10379" s="40" t="n">
        <v>58</v>
      </c>
      <c r="C10379" s="7" t="n">
        <v>0</v>
      </c>
      <c r="D10379" s="7" t="n">
        <v>0</v>
      </c>
      <c r="E10379" s="7" t="n">
        <v>1</v>
      </c>
    </row>
    <row r="10380" spans="1:5">
      <c r="A10380" t="s">
        <v>4</v>
      </c>
      <c r="B10380" s="4" t="s">
        <v>5</v>
      </c>
      <c r="C10380" s="4" t="s">
        <v>13</v>
      </c>
      <c r="D10380" s="26" t="s">
        <v>67</v>
      </c>
      <c r="E10380" s="4" t="s">
        <v>5</v>
      </c>
      <c r="F10380" s="4" t="s">
        <v>13</v>
      </c>
      <c r="G10380" s="4" t="s">
        <v>10</v>
      </c>
      <c r="H10380" s="26" t="s">
        <v>68</v>
      </c>
      <c r="I10380" s="4" t="s">
        <v>13</v>
      </c>
      <c r="J10380" s="4" t="s">
        <v>9</v>
      </c>
      <c r="K10380" s="4" t="s">
        <v>13</v>
      </c>
      <c r="L10380" s="4" t="s">
        <v>13</v>
      </c>
      <c r="M10380" s="26" t="s">
        <v>67</v>
      </c>
      <c r="N10380" s="4" t="s">
        <v>5</v>
      </c>
      <c r="O10380" s="4" t="s">
        <v>13</v>
      </c>
      <c r="P10380" s="4" t="s">
        <v>10</v>
      </c>
      <c r="Q10380" s="26" t="s">
        <v>68</v>
      </c>
      <c r="R10380" s="4" t="s">
        <v>13</v>
      </c>
      <c r="S10380" s="4" t="s">
        <v>9</v>
      </c>
      <c r="T10380" s="4" t="s">
        <v>13</v>
      </c>
      <c r="U10380" s="4" t="s">
        <v>13</v>
      </c>
      <c r="V10380" s="4" t="s">
        <v>13</v>
      </c>
      <c r="W10380" s="4" t="s">
        <v>26</v>
      </c>
    </row>
    <row r="10381" spans="1:5">
      <c r="A10381" t="n">
        <v>89318</v>
      </c>
      <c r="B10381" s="13" t="n">
        <v>5</v>
      </c>
      <c r="C10381" s="7" t="n">
        <v>28</v>
      </c>
      <c r="D10381" s="26" t="s">
        <v>3</v>
      </c>
      <c r="E10381" s="12" t="n">
        <v>162</v>
      </c>
      <c r="F10381" s="7" t="n">
        <v>3</v>
      </c>
      <c r="G10381" s="7" t="n">
        <v>28707</v>
      </c>
      <c r="H10381" s="26" t="s">
        <v>3</v>
      </c>
      <c r="I10381" s="7" t="n">
        <v>0</v>
      </c>
      <c r="J10381" s="7" t="n">
        <v>1</v>
      </c>
      <c r="K10381" s="7" t="n">
        <v>3</v>
      </c>
      <c r="L10381" s="7" t="n">
        <v>28</v>
      </c>
      <c r="M10381" s="26" t="s">
        <v>3</v>
      </c>
      <c r="N10381" s="12" t="n">
        <v>162</v>
      </c>
      <c r="O10381" s="7" t="n">
        <v>3</v>
      </c>
      <c r="P10381" s="7" t="n">
        <v>28707</v>
      </c>
      <c r="Q10381" s="26" t="s">
        <v>3</v>
      </c>
      <c r="R10381" s="7" t="n">
        <v>0</v>
      </c>
      <c r="S10381" s="7" t="n">
        <v>2</v>
      </c>
      <c r="T10381" s="7" t="n">
        <v>3</v>
      </c>
      <c r="U10381" s="7" t="n">
        <v>9</v>
      </c>
      <c r="V10381" s="7" t="n">
        <v>1</v>
      </c>
      <c r="W10381" s="14" t="n">
        <f t="normal" ca="1">A10391</f>
        <v>0</v>
      </c>
    </row>
    <row r="10382" spans="1:5">
      <c r="A10382" t="s">
        <v>4</v>
      </c>
      <c r="B10382" s="4" t="s">
        <v>5</v>
      </c>
      <c r="C10382" s="4" t="s">
        <v>13</v>
      </c>
      <c r="D10382" s="26" t="s">
        <v>67</v>
      </c>
      <c r="E10382" s="4" t="s">
        <v>5</v>
      </c>
      <c r="F10382" s="4" t="s">
        <v>10</v>
      </c>
      <c r="G10382" s="4" t="s">
        <v>13</v>
      </c>
      <c r="H10382" s="4" t="s">
        <v>13</v>
      </c>
      <c r="I10382" s="4" t="s">
        <v>6</v>
      </c>
      <c r="J10382" s="26" t="s">
        <v>68</v>
      </c>
      <c r="K10382" s="4" t="s">
        <v>13</v>
      </c>
      <c r="L10382" s="4" t="s">
        <v>13</v>
      </c>
      <c r="M10382" s="26" t="s">
        <v>67</v>
      </c>
      <c r="N10382" s="4" t="s">
        <v>5</v>
      </c>
      <c r="O10382" s="4" t="s">
        <v>13</v>
      </c>
      <c r="P10382" s="26" t="s">
        <v>68</v>
      </c>
      <c r="Q10382" s="4" t="s">
        <v>13</v>
      </c>
      <c r="R10382" s="4" t="s">
        <v>9</v>
      </c>
      <c r="S10382" s="4" t="s">
        <v>13</v>
      </c>
      <c r="T10382" s="4" t="s">
        <v>13</v>
      </c>
      <c r="U10382" s="4" t="s">
        <v>13</v>
      </c>
      <c r="V10382" s="26" t="s">
        <v>67</v>
      </c>
      <c r="W10382" s="4" t="s">
        <v>5</v>
      </c>
      <c r="X10382" s="4" t="s">
        <v>13</v>
      </c>
      <c r="Y10382" s="26" t="s">
        <v>68</v>
      </c>
      <c r="Z10382" s="4" t="s">
        <v>13</v>
      </c>
      <c r="AA10382" s="4" t="s">
        <v>9</v>
      </c>
      <c r="AB10382" s="4" t="s">
        <v>13</v>
      </c>
      <c r="AC10382" s="4" t="s">
        <v>13</v>
      </c>
      <c r="AD10382" s="4" t="s">
        <v>13</v>
      </c>
      <c r="AE10382" s="4" t="s">
        <v>26</v>
      </c>
    </row>
    <row r="10383" spans="1:5">
      <c r="A10383" t="n">
        <v>89347</v>
      </c>
      <c r="B10383" s="13" t="n">
        <v>5</v>
      </c>
      <c r="C10383" s="7" t="n">
        <v>28</v>
      </c>
      <c r="D10383" s="26" t="s">
        <v>3</v>
      </c>
      <c r="E10383" s="67" t="n">
        <v>47</v>
      </c>
      <c r="F10383" s="7" t="n">
        <v>61456</v>
      </c>
      <c r="G10383" s="7" t="n">
        <v>2</v>
      </c>
      <c r="H10383" s="7" t="n">
        <v>0</v>
      </c>
      <c r="I10383" s="7" t="s">
        <v>313</v>
      </c>
      <c r="J10383" s="26" t="s">
        <v>3</v>
      </c>
      <c r="K10383" s="7" t="n">
        <v>8</v>
      </c>
      <c r="L10383" s="7" t="n">
        <v>28</v>
      </c>
      <c r="M10383" s="26" t="s">
        <v>3</v>
      </c>
      <c r="N10383" s="8" t="n">
        <v>74</v>
      </c>
      <c r="O10383" s="7" t="n">
        <v>65</v>
      </c>
      <c r="P10383" s="26" t="s">
        <v>3</v>
      </c>
      <c r="Q10383" s="7" t="n">
        <v>0</v>
      </c>
      <c r="R10383" s="7" t="n">
        <v>1</v>
      </c>
      <c r="S10383" s="7" t="n">
        <v>3</v>
      </c>
      <c r="T10383" s="7" t="n">
        <v>9</v>
      </c>
      <c r="U10383" s="7" t="n">
        <v>28</v>
      </c>
      <c r="V10383" s="26" t="s">
        <v>3</v>
      </c>
      <c r="W10383" s="8" t="n">
        <v>74</v>
      </c>
      <c r="X10383" s="7" t="n">
        <v>65</v>
      </c>
      <c r="Y10383" s="26" t="s">
        <v>3</v>
      </c>
      <c r="Z10383" s="7" t="n">
        <v>0</v>
      </c>
      <c r="AA10383" s="7" t="n">
        <v>2</v>
      </c>
      <c r="AB10383" s="7" t="n">
        <v>3</v>
      </c>
      <c r="AC10383" s="7" t="n">
        <v>9</v>
      </c>
      <c r="AD10383" s="7" t="n">
        <v>1</v>
      </c>
      <c r="AE10383" s="14" t="n">
        <f t="normal" ca="1">A10387</f>
        <v>0</v>
      </c>
    </row>
    <row r="10384" spans="1:5">
      <c r="A10384" t="s">
        <v>4</v>
      </c>
      <c r="B10384" s="4" t="s">
        <v>5</v>
      </c>
      <c r="C10384" s="4" t="s">
        <v>10</v>
      </c>
      <c r="D10384" s="4" t="s">
        <v>13</v>
      </c>
      <c r="E10384" s="4" t="s">
        <v>13</v>
      </c>
      <c r="F10384" s="4" t="s">
        <v>6</v>
      </c>
    </row>
    <row r="10385" spans="1:31">
      <c r="A10385" t="n">
        <v>89395</v>
      </c>
      <c r="B10385" s="67" t="n">
        <v>47</v>
      </c>
      <c r="C10385" s="7" t="n">
        <v>61456</v>
      </c>
      <c r="D10385" s="7" t="n">
        <v>0</v>
      </c>
      <c r="E10385" s="7" t="n">
        <v>0</v>
      </c>
      <c r="F10385" s="7" t="s">
        <v>314</v>
      </c>
    </row>
    <row r="10386" spans="1:31">
      <c r="A10386" t="s">
        <v>4</v>
      </c>
      <c r="B10386" s="4" t="s">
        <v>5</v>
      </c>
      <c r="C10386" s="4" t="s">
        <v>13</v>
      </c>
      <c r="D10386" s="4" t="s">
        <v>10</v>
      </c>
      <c r="E10386" s="4" t="s">
        <v>27</v>
      </c>
    </row>
    <row r="10387" spans="1:31">
      <c r="A10387" t="n">
        <v>89408</v>
      </c>
      <c r="B10387" s="40" t="n">
        <v>58</v>
      </c>
      <c r="C10387" s="7" t="n">
        <v>0</v>
      </c>
      <c r="D10387" s="7" t="n">
        <v>300</v>
      </c>
      <c r="E10387" s="7" t="n">
        <v>1</v>
      </c>
    </row>
    <row r="10388" spans="1:31">
      <c r="A10388" t="s">
        <v>4</v>
      </c>
      <c r="B10388" s="4" t="s">
        <v>5</v>
      </c>
      <c r="C10388" s="4" t="s">
        <v>13</v>
      </c>
      <c r="D10388" s="4" t="s">
        <v>10</v>
      </c>
    </row>
    <row r="10389" spans="1:31">
      <c r="A10389" t="n">
        <v>89416</v>
      </c>
      <c r="B10389" s="40" t="n">
        <v>58</v>
      </c>
      <c r="C10389" s="7" t="n">
        <v>255</v>
      </c>
      <c r="D10389" s="7" t="n">
        <v>0</v>
      </c>
    </row>
    <row r="10390" spans="1:31">
      <c r="A10390" t="s">
        <v>4</v>
      </c>
      <c r="B10390" s="4" t="s">
        <v>5</v>
      </c>
      <c r="C10390" s="4" t="s">
        <v>13</v>
      </c>
      <c r="D10390" s="4" t="s">
        <v>13</v>
      </c>
      <c r="E10390" s="4" t="s">
        <v>13</v>
      </c>
      <c r="F10390" s="4" t="s">
        <v>13</v>
      </c>
    </row>
    <row r="10391" spans="1:31">
      <c r="A10391" t="n">
        <v>89420</v>
      </c>
      <c r="B10391" s="9" t="n">
        <v>14</v>
      </c>
      <c r="C10391" s="7" t="n">
        <v>0</v>
      </c>
      <c r="D10391" s="7" t="n">
        <v>0</v>
      </c>
      <c r="E10391" s="7" t="n">
        <v>0</v>
      </c>
      <c r="F10391" s="7" t="n">
        <v>64</v>
      </c>
    </row>
    <row r="10392" spans="1:31">
      <c r="A10392" t="s">
        <v>4</v>
      </c>
      <c r="B10392" s="4" t="s">
        <v>5</v>
      </c>
      <c r="C10392" s="4" t="s">
        <v>13</v>
      </c>
      <c r="D10392" s="4" t="s">
        <v>10</v>
      </c>
    </row>
    <row r="10393" spans="1:31">
      <c r="A10393" t="n">
        <v>89425</v>
      </c>
      <c r="B10393" s="35" t="n">
        <v>22</v>
      </c>
      <c r="C10393" s="7" t="n">
        <v>0</v>
      </c>
      <c r="D10393" s="7" t="n">
        <v>28707</v>
      </c>
    </row>
    <row r="10394" spans="1:31">
      <c r="A10394" t="s">
        <v>4</v>
      </c>
      <c r="B10394" s="4" t="s">
        <v>5</v>
      </c>
      <c r="C10394" s="4" t="s">
        <v>13</v>
      </c>
      <c r="D10394" s="4" t="s">
        <v>10</v>
      </c>
    </row>
    <row r="10395" spans="1:31">
      <c r="A10395" t="n">
        <v>89429</v>
      </c>
      <c r="B10395" s="40" t="n">
        <v>58</v>
      </c>
      <c r="C10395" s="7" t="n">
        <v>5</v>
      </c>
      <c r="D10395" s="7" t="n">
        <v>300</v>
      </c>
    </row>
    <row r="10396" spans="1:31">
      <c r="A10396" t="s">
        <v>4</v>
      </c>
      <c r="B10396" s="4" t="s">
        <v>5</v>
      </c>
      <c r="C10396" s="4" t="s">
        <v>27</v>
      </c>
      <c r="D10396" s="4" t="s">
        <v>10</v>
      </c>
    </row>
    <row r="10397" spans="1:31">
      <c r="A10397" t="n">
        <v>89433</v>
      </c>
      <c r="B10397" s="41" t="n">
        <v>103</v>
      </c>
      <c r="C10397" s="7" t="n">
        <v>0</v>
      </c>
      <c r="D10397" s="7" t="n">
        <v>300</v>
      </c>
    </row>
    <row r="10398" spans="1:31">
      <c r="A10398" t="s">
        <v>4</v>
      </c>
      <c r="B10398" s="4" t="s">
        <v>5</v>
      </c>
      <c r="C10398" s="4" t="s">
        <v>13</v>
      </c>
    </row>
    <row r="10399" spans="1:31">
      <c r="A10399" t="n">
        <v>89440</v>
      </c>
      <c r="B10399" s="32" t="n">
        <v>64</v>
      </c>
      <c r="C10399" s="7" t="n">
        <v>7</v>
      </c>
    </row>
    <row r="10400" spans="1:31">
      <c r="A10400" t="s">
        <v>4</v>
      </c>
      <c r="B10400" s="4" t="s">
        <v>5</v>
      </c>
      <c r="C10400" s="4" t="s">
        <v>13</v>
      </c>
      <c r="D10400" s="4" t="s">
        <v>10</v>
      </c>
    </row>
    <row r="10401" spans="1:6">
      <c r="A10401" t="n">
        <v>89442</v>
      </c>
      <c r="B10401" s="69" t="n">
        <v>72</v>
      </c>
      <c r="C10401" s="7" t="n">
        <v>5</v>
      </c>
      <c r="D10401" s="7" t="n">
        <v>0</v>
      </c>
    </row>
    <row r="10402" spans="1:6">
      <c r="A10402" t="s">
        <v>4</v>
      </c>
      <c r="B10402" s="4" t="s">
        <v>5</v>
      </c>
      <c r="C10402" s="4" t="s">
        <v>13</v>
      </c>
      <c r="D10402" s="26" t="s">
        <v>67</v>
      </c>
      <c r="E10402" s="4" t="s">
        <v>5</v>
      </c>
      <c r="F10402" s="4" t="s">
        <v>13</v>
      </c>
      <c r="G10402" s="4" t="s">
        <v>10</v>
      </c>
      <c r="H10402" s="26" t="s">
        <v>68</v>
      </c>
      <c r="I10402" s="4" t="s">
        <v>13</v>
      </c>
      <c r="J10402" s="4" t="s">
        <v>9</v>
      </c>
      <c r="K10402" s="4" t="s">
        <v>13</v>
      </c>
      <c r="L10402" s="4" t="s">
        <v>13</v>
      </c>
      <c r="M10402" s="4" t="s">
        <v>26</v>
      </c>
    </row>
    <row r="10403" spans="1:6">
      <c r="A10403" t="n">
        <v>89446</v>
      </c>
      <c r="B10403" s="13" t="n">
        <v>5</v>
      </c>
      <c r="C10403" s="7" t="n">
        <v>28</v>
      </c>
      <c r="D10403" s="26" t="s">
        <v>3</v>
      </c>
      <c r="E10403" s="12" t="n">
        <v>162</v>
      </c>
      <c r="F10403" s="7" t="n">
        <v>4</v>
      </c>
      <c r="G10403" s="7" t="n">
        <v>28707</v>
      </c>
      <c r="H10403" s="26" t="s">
        <v>3</v>
      </c>
      <c r="I10403" s="7" t="n">
        <v>0</v>
      </c>
      <c r="J10403" s="7" t="n">
        <v>1</v>
      </c>
      <c r="K10403" s="7" t="n">
        <v>2</v>
      </c>
      <c r="L10403" s="7" t="n">
        <v>1</v>
      </c>
      <c r="M10403" s="14" t="n">
        <f t="normal" ca="1">A10409</f>
        <v>0</v>
      </c>
    </row>
    <row r="10404" spans="1:6">
      <c r="A10404" t="s">
        <v>4</v>
      </c>
      <c r="B10404" s="4" t="s">
        <v>5</v>
      </c>
      <c r="C10404" s="4" t="s">
        <v>13</v>
      </c>
      <c r="D10404" s="4" t="s">
        <v>6</v>
      </c>
    </row>
    <row r="10405" spans="1:6">
      <c r="A10405" t="n">
        <v>89463</v>
      </c>
      <c r="B10405" s="11" t="n">
        <v>2</v>
      </c>
      <c r="C10405" s="7" t="n">
        <v>10</v>
      </c>
      <c r="D10405" s="7" t="s">
        <v>315</v>
      </c>
    </row>
    <row r="10406" spans="1:6">
      <c r="A10406" t="s">
        <v>4</v>
      </c>
      <c r="B10406" s="4" t="s">
        <v>5</v>
      </c>
      <c r="C10406" s="4" t="s">
        <v>10</v>
      </c>
    </row>
    <row r="10407" spans="1:6">
      <c r="A10407" t="n">
        <v>89480</v>
      </c>
      <c r="B10407" s="43" t="n">
        <v>16</v>
      </c>
      <c r="C10407" s="7" t="n">
        <v>0</v>
      </c>
    </row>
    <row r="10408" spans="1:6">
      <c r="A10408" t="s">
        <v>4</v>
      </c>
      <c r="B10408" s="4" t="s">
        <v>5</v>
      </c>
      <c r="C10408" s="4" t="s">
        <v>13</v>
      </c>
      <c r="D10408" s="4" t="s">
        <v>13</v>
      </c>
      <c r="E10408" s="4" t="s">
        <v>13</v>
      </c>
      <c r="F10408" s="4" t="s">
        <v>9</v>
      </c>
      <c r="G10408" s="4" t="s">
        <v>13</v>
      </c>
      <c r="H10408" s="4" t="s">
        <v>13</v>
      </c>
      <c r="I10408" s="4" t="s">
        <v>26</v>
      </c>
    </row>
    <row r="10409" spans="1:6">
      <c r="A10409" t="n">
        <v>89483</v>
      </c>
      <c r="B10409" s="13" t="n">
        <v>5</v>
      </c>
      <c r="C10409" s="7" t="n">
        <v>32</v>
      </c>
      <c r="D10409" s="7" t="n">
        <v>7</v>
      </c>
      <c r="E10409" s="7" t="n">
        <v>0</v>
      </c>
      <c r="F10409" s="7" t="n">
        <v>1</v>
      </c>
      <c r="G10409" s="7" t="n">
        <v>3</v>
      </c>
      <c r="H10409" s="7" t="n">
        <v>1</v>
      </c>
      <c r="I10409" s="14" t="n">
        <f t="normal" ca="1">A10413</f>
        <v>0</v>
      </c>
    </row>
    <row r="10410" spans="1:6">
      <c r="A10410" t="s">
        <v>4</v>
      </c>
      <c r="B10410" s="4" t="s">
        <v>5</v>
      </c>
      <c r="C10410" s="4" t="s">
        <v>13</v>
      </c>
      <c r="D10410" s="4" t="s">
        <v>6</v>
      </c>
    </row>
    <row r="10411" spans="1:6">
      <c r="A10411" t="n">
        <v>89497</v>
      </c>
      <c r="B10411" s="11" t="n">
        <v>2</v>
      </c>
      <c r="C10411" s="7" t="n">
        <v>10</v>
      </c>
      <c r="D10411" s="7" t="s">
        <v>725</v>
      </c>
    </row>
    <row r="10412" spans="1:6">
      <c r="A10412" t="s">
        <v>4</v>
      </c>
      <c r="B10412" s="4" t="s">
        <v>5</v>
      </c>
      <c r="C10412" s="4" t="s">
        <v>10</v>
      </c>
      <c r="D10412" s="4" t="s">
        <v>13</v>
      </c>
      <c r="E10412" s="4" t="s">
        <v>13</v>
      </c>
      <c r="F10412" s="4" t="s">
        <v>6</v>
      </c>
    </row>
    <row r="10413" spans="1:6">
      <c r="A10413" t="n">
        <v>89518</v>
      </c>
      <c r="B10413" s="18" t="n">
        <v>20</v>
      </c>
      <c r="C10413" s="7" t="n">
        <v>61456</v>
      </c>
      <c r="D10413" s="7" t="n">
        <v>3</v>
      </c>
      <c r="E10413" s="7" t="n">
        <v>10</v>
      </c>
      <c r="F10413" s="7" t="s">
        <v>322</v>
      </c>
    </row>
    <row r="10414" spans="1:6">
      <c r="A10414" t="s">
        <v>4</v>
      </c>
      <c r="B10414" s="4" t="s">
        <v>5</v>
      </c>
      <c r="C10414" s="4" t="s">
        <v>10</v>
      </c>
    </row>
    <row r="10415" spans="1:6">
      <c r="A10415" t="n">
        <v>89536</v>
      </c>
      <c r="B10415" s="43" t="n">
        <v>16</v>
      </c>
      <c r="C10415" s="7" t="n">
        <v>0</v>
      </c>
    </row>
    <row r="10416" spans="1:6">
      <c r="A10416" t="s">
        <v>4</v>
      </c>
      <c r="B10416" s="4" t="s">
        <v>5</v>
      </c>
      <c r="C10416" s="4" t="s">
        <v>13</v>
      </c>
    </row>
    <row r="10417" spans="1:13">
      <c r="A10417" t="n">
        <v>89539</v>
      </c>
      <c r="B10417" s="70" t="n">
        <v>116</v>
      </c>
      <c r="C10417" s="7" t="n">
        <v>0</v>
      </c>
    </row>
    <row r="10418" spans="1:13">
      <c r="A10418" t="s">
        <v>4</v>
      </c>
      <c r="B10418" s="4" t="s">
        <v>5</v>
      </c>
      <c r="C10418" s="4" t="s">
        <v>13</v>
      </c>
      <c r="D10418" s="4" t="s">
        <v>10</v>
      </c>
    </row>
    <row r="10419" spans="1:13">
      <c r="A10419" t="n">
        <v>89541</v>
      </c>
      <c r="B10419" s="70" t="n">
        <v>116</v>
      </c>
      <c r="C10419" s="7" t="n">
        <v>2</v>
      </c>
      <c r="D10419" s="7" t="n">
        <v>1</v>
      </c>
    </row>
    <row r="10420" spans="1:13">
      <c r="A10420" t="s">
        <v>4</v>
      </c>
      <c r="B10420" s="4" t="s">
        <v>5</v>
      </c>
      <c r="C10420" s="4" t="s">
        <v>13</v>
      </c>
      <c r="D10420" s="4" t="s">
        <v>9</v>
      </c>
    </row>
    <row r="10421" spans="1:13">
      <c r="A10421" t="n">
        <v>89545</v>
      </c>
      <c r="B10421" s="70" t="n">
        <v>116</v>
      </c>
      <c r="C10421" s="7" t="n">
        <v>5</v>
      </c>
      <c r="D10421" s="7" t="n">
        <v>1106247680</v>
      </c>
    </row>
    <row r="10422" spans="1:13">
      <c r="A10422" t="s">
        <v>4</v>
      </c>
      <c r="B10422" s="4" t="s">
        <v>5</v>
      </c>
      <c r="C10422" s="4" t="s">
        <v>13</v>
      </c>
      <c r="D10422" s="4" t="s">
        <v>10</v>
      </c>
    </row>
    <row r="10423" spans="1:13">
      <c r="A10423" t="n">
        <v>89551</v>
      </c>
      <c r="B10423" s="70" t="n">
        <v>116</v>
      </c>
      <c r="C10423" s="7" t="n">
        <v>6</v>
      </c>
      <c r="D10423" s="7" t="n">
        <v>1</v>
      </c>
    </row>
    <row r="10424" spans="1:13">
      <c r="A10424" t="s">
        <v>4</v>
      </c>
      <c r="B10424" s="4" t="s">
        <v>5</v>
      </c>
      <c r="C10424" s="4" t="s">
        <v>13</v>
      </c>
    </row>
    <row r="10425" spans="1:13">
      <c r="A10425" t="n">
        <v>89555</v>
      </c>
      <c r="B10425" s="8" t="n">
        <v>74</v>
      </c>
      <c r="C10425" s="7" t="n">
        <v>18</v>
      </c>
    </row>
    <row r="10426" spans="1:13">
      <c r="A10426" t="s">
        <v>4</v>
      </c>
      <c r="B10426" s="4" t="s">
        <v>5</v>
      </c>
      <c r="C10426" s="4" t="s">
        <v>10</v>
      </c>
      <c r="D10426" s="4" t="s">
        <v>27</v>
      </c>
      <c r="E10426" s="4" t="s">
        <v>27</v>
      </c>
      <c r="F10426" s="4" t="s">
        <v>27</v>
      </c>
      <c r="G10426" s="4" t="s">
        <v>27</v>
      </c>
    </row>
    <row r="10427" spans="1:13">
      <c r="A10427" t="n">
        <v>89557</v>
      </c>
      <c r="B10427" s="57" t="n">
        <v>46</v>
      </c>
      <c r="C10427" s="7" t="n">
        <v>61456</v>
      </c>
      <c r="D10427" s="7" t="n">
        <v>194.690002441406</v>
      </c>
      <c r="E10427" s="7" t="n">
        <v>-1.32000005245209</v>
      </c>
      <c r="F10427" s="7" t="n">
        <v>-132.869995117188</v>
      </c>
      <c r="G10427" s="7" t="n">
        <v>265.200012207031</v>
      </c>
    </row>
    <row r="10428" spans="1:13">
      <c r="A10428" t="s">
        <v>4</v>
      </c>
      <c r="B10428" s="4" t="s">
        <v>5</v>
      </c>
      <c r="C10428" s="4" t="s">
        <v>10</v>
      </c>
      <c r="D10428" s="4" t="s">
        <v>27</v>
      </c>
      <c r="E10428" s="4" t="s">
        <v>27</v>
      </c>
      <c r="F10428" s="4" t="s">
        <v>27</v>
      </c>
      <c r="G10428" s="4" t="s">
        <v>27</v>
      </c>
    </row>
    <row r="10429" spans="1:13">
      <c r="A10429" t="n">
        <v>89576</v>
      </c>
      <c r="B10429" s="57" t="n">
        <v>46</v>
      </c>
      <c r="C10429" s="7" t="n">
        <v>61457</v>
      </c>
      <c r="D10429" s="7" t="n">
        <v>194.690002441406</v>
      </c>
      <c r="E10429" s="7" t="n">
        <v>-1.32000005245209</v>
      </c>
      <c r="F10429" s="7" t="n">
        <v>-132.869995117188</v>
      </c>
      <c r="G10429" s="7" t="n">
        <v>265.200012207031</v>
      </c>
    </row>
    <row r="10430" spans="1:13">
      <c r="A10430" t="s">
        <v>4</v>
      </c>
      <c r="B10430" s="4" t="s">
        <v>5</v>
      </c>
      <c r="C10430" s="4" t="s">
        <v>10</v>
      </c>
      <c r="D10430" s="4" t="s">
        <v>27</v>
      </c>
      <c r="E10430" s="4" t="s">
        <v>27</v>
      </c>
      <c r="F10430" s="4" t="s">
        <v>27</v>
      </c>
      <c r="G10430" s="4" t="s">
        <v>10</v>
      </c>
      <c r="H10430" s="4" t="s">
        <v>10</v>
      </c>
    </row>
    <row r="10431" spans="1:13">
      <c r="A10431" t="n">
        <v>89595</v>
      </c>
      <c r="B10431" s="68" t="n">
        <v>60</v>
      </c>
      <c r="C10431" s="7" t="n">
        <v>61456</v>
      </c>
      <c r="D10431" s="7" t="n">
        <v>0</v>
      </c>
      <c r="E10431" s="7" t="n">
        <v>-25</v>
      </c>
      <c r="F10431" s="7" t="n">
        <v>0</v>
      </c>
      <c r="G10431" s="7" t="n">
        <v>0</v>
      </c>
      <c r="H10431" s="7" t="n">
        <v>0</v>
      </c>
    </row>
    <row r="10432" spans="1:13">
      <c r="A10432" t="s">
        <v>4</v>
      </c>
      <c r="B10432" s="4" t="s">
        <v>5</v>
      </c>
      <c r="C10432" s="4" t="s">
        <v>13</v>
      </c>
      <c r="D10432" s="4" t="s">
        <v>13</v>
      </c>
      <c r="E10432" s="4" t="s">
        <v>27</v>
      </c>
      <c r="F10432" s="4" t="s">
        <v>27</v>
      </c>
      <c r="G10432" s="4" t="s">
        <v>27</v>
      </c>
      <c r="H10432" s="4" t="s">
        <v>10</v>
      </c>
    </row>
    <row r="10433" spans="1:8">
      <c r="A10433" t="n">
        <v>89614</v>
      </c>
      <c r="B10433" s="34" t="n">
        <v>45</v>
      </c>
      <c r="C10433" s="7" t="n">
        <v>2</v>
      </c>
      <c r="D10433" s="7" t="n">
        <v>3</v>
      </c>
      <c r="E10433" s="7" t="n">
        <v>193.779998779297</v>
      </c>
      <c r="F10433" s="7" t="n">
        <v>-0.25</v>
      </c>
      <c r="G10433" s="7" t="n">
        <v>-132.130004882813</v>
      </c>
      <c r="H10433" s="7" t="n">
        <v>0</v>
      </c>
    </row>
    <row r="10434" spans="1:8">
      <c r="A10434" t="s">
        <v>4</v>
      </c>
      <c r="B10434" s="4" t="s">
        <v>5</v>
      </c>
      <c r="C10434" s="4" t="s">
        <v>13</v>
      </c>
      <c r="D10434" s="4" t="s">
        <v>13</v>
      </c>
      <c r="E10434" s="4" t="s">
        <v>27</v>
      </c>
      <c r="F10434" s="4" t="s">
        <v>27</v>
      </c>
      <c r="G10434" s="4" t="s">
        <v>27</v>
      </c>
      <c r="H10434" s="4" t="s">
        <v>10</v>
      </c>
      <c r="I10434" s="4" t="s">
        <v>13</v>
      </c>
    </row>
    <row r="10435" spans="1:8">
      <c r="A10435" t="n">
        <v>89631</v>
      </c>
      <c r="B10435" s="34" t="n">
        <v>45</v>
      </c>
      <c r="C10435" s="7" t="n">
        <v>4</v>
      </c>
      <c r="D10435" s="7" t="n">
        <v>3</v>
      </c>
      <c r="E10435" s="7" t="n">
        <v>4.55999994277954</v>
      </c>
      <c r="F10435" s="7" t="n">
        <v>40</v>
      </c>
      <c r="G10435" s="7" t="n">
        <v>0</v>
      </c>
      <c r="H10435" s="7" t="n">
        <v>0</v>
      </c>
      <c r="I10435" s="7" t="n">
        <v>0</v>
      </c>
    </row>
    <row r="10436" spans="1:8">
      <c r="A10436" t="s">
        <v>4</v>
      </c>
      <c r="B10436" s="4" t="s">
        <v>5</v>
      </c>
      <c r="C10436" s="4" t="s">
        <v>13</v>
      </c>
      <c r="D10436" s="4" t="s">
        <v>13</v>
      </c>
      <c r="E10436" s="4" t="s">
        <v>27</v>
      </c>
      <c r="F10436" s="4" t="s">
        <v>10</v>
      </c>
    </row>
    <row r="10437" spans="1:8">
      <c r="A10437" t="n">
        <v>89649</v>
      </c>
      <c r="B10437" s="34" t="n">
        <v>45</v>
      </c>
      <c r="C10437" s="7" t="n">
        <v>11</v>
      </c>
      <c r="D10437" s="7" t="n">
        <v>3</v>
      </c>
      <c r="E10437" s="7" t="n">
        <v>43</v>
      </c>
      <c r="F10437" s="7" t="n">
        <v>0</v>
      </c>
    </row>
    <row r="10438" spans="1:8">
      <c r="A10438" t="s">
        <v>4</v>
      </c>
      <c r="B10438" s="4" t="s">
        <v>5</v>
      </c>
      <c r="C10438" s="4" t="s">
        <v>13</v>
      </c>
      <c r="D10438" s="4" t="s">
        <v>13</v>
      </c>
      <c r="E10438" s="4" t="s">
        <v>27</v>
      </c>
      <c r="F10438" s="4" t="s">
        <v>10</v>
      </c>
    </row>
    <row r="10439" spans="1:8">
      <c r="A10439" t="n">
        <v>89658</v>
      </c>
      <c r="B10439" s="34" t="n">
        <v>45</v>
      </c>
      <c r="C10439" s="7" t="n">
        <v>5</v>
      </c>
      <c r="D10439" s="7" t="n">
        <v>3</v>
      </c>
      <c r="E10439" s="7" t="n">
        <v>3.59999990463257</v>
      </c>
      <c r="F10439" s="7" t="n">
        <v>0</v>
      </c>
    </row>
    <row r="10440" spans="1:8">
      <c r="A10440" t="s">
        <v>4</v>
      </c>
      <c r="B10440" s="4" t="s">
        <v>5</v>
      </c>
      <c r="C10440" s="4" t="s">
        <v>13</v>
      </c>
      <c r="D10440" s="4" t="s">
        <v>13</v>
      </c>
      <c r="E10440" s="4" t="s">
        <v>27</v>
      </c>
      <c r="F10440" s="4" t="s">
        <v>10</v>
      </c>
    </row>
    <row r="10441" spans="1:8">
      <c r="A10441" t="n">
        <v>89667</v>
      </c>
      <c r="B10441" s="34" t="n">
        <v>45</v>
      </c>
      <c r="C10441" s="7" t="n">
        <v>5</v>
      </c>
      <c r="D10441" s="7" t="n">
        <v>3</v>
      </c>
      <c r="E10441" s="7" t="n">
        <v>3.09999990463257</v>
      </c>
      <c r="F10441" s="7" t="n">
        <v>2000</v>
      </c>
    </row>
    <row r="10442" spans="1:8">
      <c r="A10442" t="s">
        <v>4</v>
      </c>
      <c r="B10442" s="4" t="s">
        <v>5</v>
      </c>
      <c r="C10442" s="4" t="s">
        <v>13</v>
      </c>
      <c r="D10442" s="4" t="s">
        <v>10</v>
      </c>
      <c r="E10442" s="4" t="s">
        <v>27</v>
      </c>
    </row>
    <row r="10443" spans="1:8">
      <c r="A10443" t="n">
        <v>89676</v>
      </c>
      <c r="B10443" s="40" t="n">
        <v>58</v>
      </c>
      <c r="C10443" s="7" t="n">
        <v>100</v>
      </c>
      <c r="D10443" s="7" t="n">
        <v>1000</v>
      </c>
      <c r="E10443" s="7" t="n">
        <v>1</v>
      </c>
    </row>
    <row r="10444" spans="1:8">
      <c r="A10444" t="s">
        <v>4</v>
      </c>
      <c r="B10444" s="4" t="s">
        <v>5</v>
      </c>
      <c r="C10444" s="4" t="s">
        <v>13</v>
      </c>
      <c r="D10444" s="4" t="s">
        <v>10</v>
      </c>
    </row>
    <row r="10445" spans="1:8">
      <c r="A10445" t="n">
        <v>89684</v>
      </c>
      <c r="B10445" s="40" t="n">
        <v>58</v>
      </c>
      <c r="C10445" s="7" t="n">
        <v>255</v>
      </c>
      <c r="D10445" s="7" t="n">
        <v>0</v>
      </c>
    </row>
    <row r="10446" spans="1:8">
      <c r="A10446" t="s">
        <v>4</v>
      </c>
      <c r="B10446" s="4" t="s">
        <v>5</v>
      </c>
      <c r="C10446" s="4" t="s">
        <v>13</v>
      </c>
      <c r="D10446" s="4" t="s">
        <v>10</v>
      </c>
    </row>
    <row r="10447" spans="1:8">
      <c r="A10447" t="n">
        <v>89688</v>
      </c>
      <c r="B10447" s="34" t="n">
        <v>45</v>
      </c>
      <c r="C10447" s="7" t="n">
        <v>7</v>
      </c>
      <c r="D10447" s="7" t="n">
        <v>255</v>
      </c>
    </row>
    <row r="10448" spans="1:8">
      <c r="A10448" t="s">
        <v>4</v>
      </c>
      <c r="B10448" s="4" t="s">
        <v>5</v>
      </c>
      <c r="C10448" s="4" t="s">
        <v>13</v>
      </c>
      <c r="D10448" s="4" t="s">
        <v>27</v>
      </c>
      <c r="E10448" s="4" t="s">
        <v>10</v>
      </c>
      <c r="F10448" s="4" t="s">
        <v>13</v>
      </c>
    </row>
    <row r="10449" spans="1:9">
      <c r="A10449" t="n">
        <v>89692</v>
      </c>
      <c r="B10449" s="19" t="n">
        <v>49</v>
      </c>
      <c r="C10449" s="7" t="n">
        <v>3</v>
      </c>
      <c r="D10449" s="7" t="n">
        <v>0.699999988079071</v>
      </c>
      <c r="E10449" s="7" t="n">
        <v>500</v>
      </c>
      <c r="F10449" s="7" t="n">
        <v>0</v>
      </c>
    </row>
    <row r="10450" spans="1:9">
      <c r="A10450" t="s">
        <v>4</v>
      </c>
      <c r="B10450" s="4" t="s">
        <v>5</v>
      </c>
      <c r="C10450" s="4" t="s">
        <v>13</v>
      </c>
      <c r="D10450" s="4" t="s">
        <v>10</v>
      </c>
      <c r="E10450" s="4" t="s">
        <v>27</v>
      </c>
    </row>
    <row r="10451" spans="1:9">
      <c r="A10451" t="n">
        <v>89701</v>
      </c>
      <c r="B10451" s="40" t="n">
        <v>58</v>
      </c>
      <c r="C10451" s="7" t="n">
        <v>0</v>
      </c>
      <c r="D10451" s="7" t="n">
        <v>300</v>
      </c>
      <c r="E10451" s="7" t="n">
        <v>0.300000011920929</v>
      </c>
    </row>
    <row r="10452" spans="1:9">
      <c r="A10452" t="s">
        <v>4</v>
      </c>
      <c r="B10452" s="4" t="s">
        <v>5</v>
      </c>
      <c r="C10452" s="4" t="s">
        <v>13</v>
      </c>
      <c r="D10452" s="4" t="s">
        <v>10</v>
      </c>
    </row>
    <row r="10453" spans="1:9">
      <c r="A10453" t="n">
        <v>89709</v>
      </c>
      <c r="B10453" s="40" t="n">
        <v>58</v>
      </c>
      <c r="C10453" s="7" t="n">
        <v>10</v>
      </c>
      <c r="D10453" s="7" t="n">
        <v>300</v>
      </c>
    </row>
    <row r="10454" spans="1:9">
      <c r="A10454" t="s">
        <v>4</v>
      </c>
      <c r="B10454" s="4" t="s">
        <v>5</v>
      </c>
      <c r="C10454" s="4" t="s">
        <v>13</v>
      </c>
      <c r="D10454" s="4" t="s">
        <v>10</v>
      </c>
    </row>
    <row r="10455" spans="1:9">
      <c r="A10455" t="n">
        <v>89713</v>
      </c>
      <c r="B10455" s="40" t="n">
        <v>58</v>
      </c>
      <c r="C10455" s="7" t="n">
        <v>12</v>
      </c>
      <c r="D10455" s="7" t="n">
        <v>0</v>
      </c>
    </row>
    <row r="10456" spans="1:9">
      <c r="A10456" t="s">
        <v>4</v>
      </c>
      <c r="B10456" s="4" t="s">
        <v>5</v>
      </c>
      <c r="C10456" s="4" t="s">
        <v>13</v>
      </c>
      <c r="D10456" s="4" t="s">
        <v>10</v>
      </c>
    </row>
    <row r="10457" spans="1:9">
      <c r="A10457" t="n">
        <v>89717</v>
      </c>
      <c r="B10457" s="40" t="n">
        <v>58</v>
      </c>
      <c r="C10457" s="7" t="n">
        <v>255</v>
      </c>
      <c r="D10457" s="7" t="n">
        <v>0</v>
      </c>
    </row>
    <row r="10458" spans="1:9">
      <c r="A10458" t="s">
        <v>4</v>
      </c>
      <c r="B10458" s="4" t="s">
        <v>5</v>
      </c>
      <c r="C10458" s="4" t="s">
        <v>13</v>
      </c>
      <c r="D10458" s="4" t="s">
        <v>10</v>
      </c>
      <c r="E10458" s="4" t="s">
        <v>10</v>
      </c>
      <c r="F10458" s="4" t="s">
        <v>10</v>
      </c>
      <c r="G10458" s="4" t="s">
        <v>10</v>
      </c>
      <c r="H10458" s="4" t="s">
        <v>13</v>
      </c>
    </row>
    <row r="10459" spans="1:9">
      <c r="A10459" t="n">
        <v>89721</v>
      </c>
      <c r="B10459" s="36" t="n">
        <v>25</v>
      </c>
      <c r="C10459" s="7" t="n">
        <v>5</v>
      </c>
      <c r="D10459" s="7" t="n">
        <v>65535</v>
      </c>
      <c r="E10459" s="7" t="n">
        <v>500</v>
      </c>
      <c r="F10459" s="7" t="n">
        <v>800</v>
      </c>
      <c r="G10459" s="7" t="n">
        <v>140</v>
      </c>
      <c r="H10459" s="7" t="n">
        <v>0</v>
      </c>
    </row>
    <row r="10460" spans="1:9">
      <c r="A10460" t="s">
        <v>4</v>
      </c>
      <c r="B10460" s="4" t="s">
        <v>5</v>
      </c>
      <c r="C10460" s="4" t="s">
        <v>10</v>
      </c>
      <c r="D10460" s="4" t="s">
        <v>13</v>
      </c>
      <c r="E10460" s="4" t="s">
        <v>104</v>
      </c>
      <c r="F10460" s="4" t="s">
        <v>13</v>
      </c>
      <c r="G10460" s="4" t="s">
        <v>13</v>
      </c>
    </row>
    <row r="10461" spans="1:9">
      <c r="A10461" t="n">
        <v>89732</v>
      </c>
      <c r="B10461" s="37" t="n">
        <v>24</v>
      </c>
      <c r="C10461" s="7" t="n">
        <v>65533</v>
      </c>
      <c r="D10461" s="7" t="n">
        <v>11</v>
      </c>
      <c r="E10461" s="7" t="s">
        <v>726</v>
      </c>
      <c r="F10461" s="7" t="n">
        <v>2</v>
      </c>
      <c r="G10461" s="7" t="n">
        <v>0</v>
      </c>
    </row>
    <row r="10462" spans="1:9">
      <c r="A10462" t="s">
        <v>4</v>
      </c>
      <c r="B10462" s="4" t="s">
        <v>5</v>
      </c>
    </row>
    <row r="10463" spans="1:9">
      <c r="A10463" t="n">
        <v>89783</v>
      </c>
      <c r="B10463" s="38" t="n">
        <v>28</v>
      </c>
    </row>
    <row r="10464" spans="1:9">
      <c r="A10464" t="s">
        <v>4</v>
      </c>
      <c r="B10464" s="4" t="s">
        <v>5</v>
      </c>
      <c r="C10464" s="4" t="s">
        <v>13</v>
      </c>
    </row>
    <row r="10465" spans="1:8">
      <c r="A10465" t="n">
        <v>89784</v>
      </c>
      <c r="B10465" s="39" t="n">
        <v>27</v>
      </c>
      <c r="C10465" s="7" t="n">
        <v>0</v>
      </c>
    </row>
    <row r="10466" spans="1:8">
      <c r="A10466" t="s">
        <v>4</v>
      </c>
      <c r="B10466" s="4" t="s">
        <v>5</v>
      </c>
      <c r="C10466" s="4" t="s">
        <v>13</v>
      </c>
    </row>
    <row r="10467" spans="1:8">
      <c r="A10467" t="n">
        <v>89786</v>
      </c>
      <c r="B10467" s="39" t="n">
        <v>27</v>
      </c>
      <c r="C10467" s="7" t="n">
        <v>1</v>
      </c>
    </row>
    <row r="10468" spans="1:8">
      <c r="A10468" t="s">
        <v>4</v>
      </c>
      <c r="B10468" s="4" t="s">
        <v>5</v>
      </c>
      <c r="C10468" s="4" t="s">
        <v>13</v>
      </c>
      <c r="D10468" s="4" t="s">
        <v>10</v>
      </c>
      <c r="E10468" s="4" t="s">
        <v>10</v>
      </c>
      <c r="F10468" s="4" t="s">
        <v>10</v>
      </c>
      <c r="G10468" s="4" t="s">
        <v>10</v>
      </c>
      <c r="H10468" s="4" t="s">
        <v>13</v>
      </c>
    </row>
    <row r="10469" spans="1:8">
      <c r="A10469" t="n">
        <v>89788</v>
      </c>
      <c r="B10469" s="36" t="n">
        <v>25</v>
      </c>
      <c r="C10469" s="7" t="n">
        <v>5</v>
      </c>
      <c r="D10469" s="7" t="n">
        <v>65535</v>
      </c>
      <c r="E10469" s="7" t="n">
        <v>65535</v>
      </c>
      <c r="F10469" s="7" t="n">
        <v>65535</v>
      </c>
      <c r="G10469" s="7" t="n">
        <v>65535</v>
      </c>
      <c r="H10469" s="7" t="n">
        <v>0</v>
      </c>
    </row>
    <row r="10470" spans="1:8">
      <c r="A10470" t="s">
        <v>4</v>
      </c>
      <c r="B10470" s="4" t="s">
        <v>5</v>
      </c>
      <c r="C10470" s="4" t="s">
        <v>13</v>
      </c>
      <c r="D10470" s="4" t="s">
        <v>10</v>
      </c>
      <c r="E10470" s="4" t="s">
        <v>27</v>
      </c>
    </row>
    <row r="10471" spans="1:8">
      <c r="A10471" t="n">
        <v>89799</v>
      </c>
      <c r="B10471" s="40" t="n">
        <v>58</v>
      </c>
      <c r="C10471" s="7" t="n">
        <v>100</v>
      </c>
      <c r="D10471" s="7" t="n">
        <v>300</v>
      </c>
      <c r="E10471" s="7" t="n">
        <v>0.300000011920929</v>
      </c>
    </row>
    <row r="10472" spans="1:8">
      <c r="A10472" t="s">
        <v>4</v>
      </c>
      <c r="B10472" s="4" t="s">
        <v>5</v>
      </c>
      <c r="C10472" s="4" t="s">
        <v>13</v>
      </c>
      <c r="D10472" s="4" t="s">
        <v>10</v>
      </c>
    </row>
    <row r="10473" spans="1:8">
      <c r="A10473" t="n">
        <v>89807</v>
      </c>
      <c r="B10473" s="40" t="n">
        <v>58</v>
      </c>
      <c r="C10473" s="7" t="n">
        <v>255</v>
      </c>
      <c r="D10473" s="7" t="n">
        <v>0</v>
      </c>
    </row>
    <row r="10474" spans="1:8">
      <c r="A10474" t="s">
        <v>4</v>
      </c>
      <c r="B10474" s="4" t="s">
        <v>5</v>
      </c>
      <c r="C10474" s="4" t="s">
        <v>10</v>
      </c>
    </row>
    <row r="10475" spans="1:8">
      <c r="A10475" t="n">
        <v>89811</v>
      </c>
      <c r="B10475" s="43" t="n">
        <v>16</v>
      </c>
      <c r="C10475" s="7" t="n">
        <v>300</v>
      </c>
    </row>
    <row r="10476" spans="1:8">
      <c r="A10476" t="s">
        <v>4</v>
      </c>
      <c r="B10476" s="4" t="s">
        <v>5</v>
      </c>
      <c r="C10476" s="4" t="s">
        <v>13</v>
      </c>
      <c r="D10476" s="4" t="s">
        <v>10</v>
      </c>
      <c r="E10476" s="4" t="s">
        <v>10</v>
      </c>
      <c r="F10476" s="4" t="s">
        <v>13</v>
      </c>
    </row>
    <row r="10477" spans="1:8">
      <c r="A10477" t="n">
        <v>89814</v>
      </c>
      <c r="B10477" s="36" t="n">
        <v>25</v>
      </c>
      <c r="C10477" s="7" t="n">
        <v>1</v>
      </c>
      <c r="D10477" s="7" t="n">
        <v>160</v>
      </c>
      <c r="E10477" s="7" t="n">
        <v>350</v>
      </c>
      <c r="F10477" s="7" t="n">
        <v>2</v>
      </c>
    </row>
    <row r="10478" spans="1:8">
      <c r="A10478" t="s">
        <v>4</v>
      </c>
      <c r="B10478" s="4" t="s">
        <v>5</v>
      </c>
      <c r="C10478" s="4" t="s">
        <v>13</v>
      </c>
      <c r="D10478" s="4" t="s">
        <v>10</v>
      </c>
      <c r="E10478" s="4" t="s">
        <v>6</v>
      </c>
    </row>
    <row r="10479" spans="1:8">
      <c r="A10479" t="n">
        <v>89821</v>
      </c>
      <c r="B10479" s="42" t="n">
        <v>51</v>
      </c>
      <c r="C10479" s="7" t="n">
        <v>4</v>
      </c>
      <c r="D10479" s="7" t="n">
        <v>0</v>
      </c>
      <c r="E10479" s="7" t="s">
        <v>108</v>
      </c>
    </row>
    <row r="10480" spans="1:8">
      <c r="A10480" t="s">
        <v>4</v>
      </c>
      <c r="B10480" s="4" t="s">
        <v>5</v>
      </c>
      <c r="C10480" s="4" t="s">
        <v>10</v>
      </c>
    </row>
    <row r="10481" spans="1:8">
      <c r="A10481" t="n">
        <v>89835</v>
      </c>
      <c r="B10481" s="43" t="n">
        <v>16</v>
      </c>
      <c r="C10481" s="7" t="n">
        <v>0</v>
      </c>
    </row>
    <row r="10482" spans="1:8">
      <c r="A10482" t="s">
        <v>4</v>
      </c>
      <c r="B10482" s="4" t="s">
        <v>5</v>
      </c>
      <c r="C10482" s="4" t="s">
        <v>10</v>
      </c>
      <c r="D10482" s="4" t="s">
        <v>104</v>
      </c>
      <c r="E10482" s="4" t="s">
        <v>13</v>
      </c>
      <c r="F10482" s="4" t="s">
        <v>13</v>
      </c>
      <c r="G10482" s="4" t="s">
        <v>104</v>
      </c>
      <c r="H10482" s="4" t="s">
        <v>13</v>
      </c>
      <c r="I10482" s="4" t="s">
        <v>13</v>
      </c>
    </row>
    <row r="10483" spans="1:8">
      <c r="A10483" t="n">
        <v>89838</v>
      </c>
      <c r="B10483" s="44" t="n">
        <v>26</v>
      </c>
      <c r="C10483" s="7" t="n">
        <v>0</v>
      </c>
      <c r="D10483" s="7" t="s">
        <v>753</v>
      </c>
      <c r="E10483" s="7" t="n">
        <v>2</v>
      </c>
      <c r="F10483" s="7" t="n">
        <v>3</v>
      </c>
      <c r="G10483" s="7" t="s">
        <v>754</v>
      </c>
      <c r="H10483" s="7" t="n">
        <v>2</v>
      </c>
      <c r="I10483" s="7" t="n">
        <v>0</v>
      </c>
    </row>
    <row r="10484" spans="1:8">
      <c r="A10484" t="s">
        <v>4</v>
      </c>
      <c r="B10484" s="4" t="s">
        <v>5</v>
      </c>
    </row>
    <row r="10485" spans="1:8">
      <c r="A10485" t="n">
        <v>89925</v>
      </c>
      <c r="B10485" s="38" t="n">
        <v>28</v>
      </c>
    </row>
    <row r="10486" spans="1:8">
      <c r="A10486" t="s">
        <v>4</v>
      </c>
      <c r="B10486" s="4" t="s">
        <v>5</v>
      </c>
      <c r="C10486" s="4" t="s">
        <v>13</v>
      </c>
      <c r="D10486" s="4" t="s">
        <v>10</v>
      </c>
      <c r="E10486" s="4" t="s">
        <v>27</v>
      </c>
    </row>
    <row r="10487" spans="1:8">
      <c r="A10487" t="n">
        <v>89926</v>
      </c>
      <c r="B10487" s="40" t="n">
        <v>58</v>
      </c>
      <c r="C10487" s="7" t="n">
        <v>0</v>
      </c>
      <c r="D10487" s="7" t="n">
        <v>300</v>
      </c>
      <c r="E10487" s="7" t="n">
        <v>0.300000011920929</v>
      </c>
    </row>
    <row r="10488" spans="1:8">
      <c r="A10488" t="s">
        <v>4</v>
      </c>
      <c r="B10488" s="4" t="s">
        <v>5</v>
      </c>
      <c r="C10488" s="4" t="s">
        <v>13</v>
      </c>
      <c r="D10488" s="4" t="s">
        <v>10</v>
      </c>
    </row>
    <row r="10489" spans="1:8">
      <c r="A10489" t="n">
        <v>89934</v>
      </c>
      <c r="B10489" s="40" t="n">
        <v>58</v>
      </c>
      <c r="C10489" s="7" t="n">
        <v>255</v>
      </c>
      <c r="D10489" s="7" t="n">
        <v>0</v>
      </c>
    </row>
    <row r="10490" spans="1:8">
      <c r="A10490" t="s">
        <v>4</v>
      </c>
      <c r="B10490" s="4" t="s">
        <v>5</v>
      </c>
      <c r="C10490" s="4" t="s">
        <v>13</v>
      </c>
      <c r="D10490" s="4" t="s">
        <v>10</v>
      </c>
      <c r="E10490" s="4" t="s">
        <v>27</v>
      </c>
      <c r="F10490" s="4" t="s">
        <v>10</v>
      </c>
      <c r="G10490" s="4" t="s">
        <v>9</v>
      </c>
      <c r="H10490" s="4" t="s">
        <v>9</v>
      </c>
      <c r="I10490" s="4" t="s">
        <v>10</v>
      </c>
      <c r="J10490" s="4" t="s">
        <v>10</v>
      </c>
      <c r="K10490" s="4" t="s">
        <v>9</v>
      </c>
      <c r="L10490" s="4" t="s">
        <v>9</v>
      </c>
      <c r="M10490" s="4" t="s">
        <v>9</v>
      </c>
      <c r="N10490" s="4" t="s">
        <v>9</v>
      </c>
      <c r="O10490" s="4" t="s">
        <v>6</v>
      </c>
    </row>
    <row r="10491" spans="1:8">
      <c r="A10491" t="n">
        <v>89938</v>
      </c>
      <c r="B10491" s="17" t="n">
        <v>50</v>
      </c>
      <c r="C10491" s="7" t="n">
        <v>0</v>
      </c>
      <c r="D10491" s="7" t="n">
        <v>12010</v>
      </c>
      <c r="E10491" s="7" t="n">
        <v>1</v>
      </c>
      <c r="F10491" s="7" t="n">
        <v>0</v>
      </c>
      <c r="G10491" s="7" t="n">
        <v>0</v>
      </c>
      <c r="H10491" s="7" t="n">
        <v>0</v>
      </c>
      <c r="I10491" s="7" t="n">
        <v>0</v>
      </c>
      <c r="J10491" s="7" t="n">
        <v>65533</v>
      </c>
      <c r="K10491" s="7" t="n">
        <v>0</v>
      </c>
      <c r="L10491" s="7" t="n">
        <v>0</v>
      </c>
      <c r="M10491" s="7" t="n">
        <v>0</v>
      </c>
      <c r="N10491" s="7" t="n">
        <v>0</v>
      </c>
      <c r="O10491" s="7" t="s">
        <v>21</v>
      </c>
    </row>
    <row r="10492" spans="1:8">
      <c r="A10492" t="s">
        <v>4</v>
      </c>
      <c r="B10492" s="4" t="s">
        <v>5</v>
      </c>
      <c r="C10492" s="4" t="s">
        <v>13</v>
      </c>
      <c r="D10492" s="4" t="s">
        <v>10</v>
      </c>
      <c r="E10492" s="4" t="s">
        <v>10</v>
      </c>
      <c r="F10492" s="4" t="s">
        <v>10</v>
      </c>
      <c r="G10492" s="4" t="s">
        <v>10</v>
      </c>
      <c r="H10492" s="4" t="s">
        <v>13</v>
      </c>
    </row>
    <row r="10493" spans="1:8">
      <c r="A10493" t="n">
        <v>89977</v>
      </c>
      <c r="B10493" s="36" t="n">
        <v>25</v>
      </c>
      <c r="C10493" s="7" t="n">
        <v>5</v>
      </c>
      <c r="D10493" s="7" t="n">
        <v>65535</v>
      </c>
      <c r="E10493" s="7" t="n">
        <v>65535</v>
      </c>
      <c r="F10493" s="7" t="n">
        <v>65535</v>
      </c>
      <c r="G10493" s="7" t="n">
        <v>65535</v>
      </c>
      <c r="H10493" s="7" t="n">
        <v>0</v>
      </c>
    </row>
    <row r="10494" spans="1:8">
      <c r="A10494" t="s">
        <v>4</v>
      </c>
      <c r="B10494" s="4" t="s">
        <v>5</v>
      </c>
      <c r="C10494" s="4" t="s">
        <v>10</v>
      </c>
      <c r="D10494" s="4" t="s">
        <v>104</v>
      </c>
      <c r="E10494" s="4" t="s">
        <v>13</v>
      </c>
      <c r="F10494" s="4" t="s">
        <v>13</v>
      </c>
      <c r="G10494" s="4" t="s">
        <v>10</v>
      </c>
      <c r="H10494" s="4" t="s">
        <v>13</v>
      </c>
      <c r="I10494" s="4" t="s">
        <v>104</v>
      </c>
      <c r="J10494" s="4" t="s">
        <v>13</v>
      </c>
      <c r="K10494" s="4" t="s">
        <v>13</v>
      </c>
      <c r="L10494" s="4" t="s">
        <v>13</v>
      </c>
    </row>
    <row r="10495" spans="1:8">
      <c r="A10495" t="n">
        <v>89988</v>
      </c>
      <c r="B10495" s="37" t="n">
        <v>24</v>
      </c>
      <c r="C10495" s="7" t="n">
        <v>65533</v>
      </c>
      <c r="D10495" s="7" t="s">
        <v>755</v>
      </c>
      <c r="E10495" s="7" t="n">
        <v>12</v>
      </c>
      <c r="F10495" s="7" t="n">
        <v>16</v>
      </c>
      <c r="G10495" s="7" t="n">
        <v>158</v>
      </c>
      <c r="H10495" s="7" t="n">
        <v>7</v>
      </c>
      <c r="I10495" s="7" t="s">
        <v>148</v>
      </c>
      <c r="J10495" s="7" t="n">
        <v>6</v>
      </c>
      <c r="K10495" s="7" t="n">
        <v>2</v>
      </c>
      <c r="L10495" s="7" t="n">
        <v>0</v>
      </c>
    </row>
    <row r="10496" spans="1:8">
      <c r="A10496" t="s">
        <v>4</v>
      </c>
      <c r="B10496" s="4" t="s">
        <v>5</v>
      </c>
    </row>
    <row r="10497" spans="1:15">
      <c r="A10497" t="n">
        <v>90009</v>
      </c>
      <c r="B10497" s="38" t="n">
        <v>28</v>
      </c>
    </row>
    <row r="10498" spans="1:15">
      <c r="A10498" t="s">
        <v>4</v>
      </c>
      <c r="B10498" s="4" t="s">
        <v>5</v>
      </c>
      <c r="C10498" s="4" t="s">
        <v>13</v>
      </c>
    </row>
    <row r="10499" spans="1:15">
      <c r="A10499" t="n">
        <v>90010</v>
      </c>
      <c r="B10499" s="39" t="n">
        <v>27</v>
      </c>
      <c r="C10499" s="7" t="n">
        <v>0</v>
      </c>
    </row>
    <row r="10500" spans="1:15">
      <c r="A10500" t="s">
        <v>4</v>
      </c>
      <c r="B10500" s="4" t="s">
        <v>5</v>
      </c>
      <c r="C10500" s="4" t="s">
        <v>13</v>
      </c>
      <c r="D10500" s="4" t="s">
        <v>10</v>
      </c>
      <c r="E10500" s="4" t="s">
        <v>10</v>
      </c>
      <c r="F10500" s="4" t="s">
        <v>10</v>
      </c>
      <c r="G10500" s="4" t="s">
        <v>10</v>
      </c>
      <c r="H10500" s="4" t="s">
        <v>13</v>
      </c>
    </row>
    <row r="10501" spans="1:15">
      <c r="A10501" t="n">
        <v>90012</v>
      </c>
      <c r="B10501" s="36" t="n">
        <v>25</v>
      </c>
      <c r="C10501" s="7" t="n">
        <v>5</v>
      </c>
      <c r="D10501" s="7" t="n">
        <v>65535</v>
      </c>
      <c r="E10501" s="7" t="n">
        <v>65535</v>
      </c>
      <c r="F10501" s="7" t="n">
        <v>65535</v>
      </c>
      <c r="G10501" s="7" t="n">
        <v>65535</v>
      </c>
      <c r="H10501" s="7" t="n">
        <v>0</v>
      </c>
    </row>
    <row r="10502" spans="1:15">
      <c r="A10502" t="s">
        <v>4</v>
      </c>
      <c r="B10502" s="4" t="s">
        <v>5</v>
      </c>
      <c r="C10502" s="4" t="s">
        <v>13</v>
      </c>
      <c r="D10502" s="4" t="s">
        <v>10</v>
      </c>
      <c r="E10502" s="4" t="s">
        <v>9</v>
      </c>
    </row>
    <row r="10503" spans="1:15">
      <c r="A10503" t="n">
        <v>90023</v>
      </c>
      <c r="B10503" s="56" t="n">
        <v>101</v>
      </c>
      <c r="C10503" s="7" t="n">
        <v>0</v>
      </c>
      <c r="D10503" s="7" t="n">
        <v>158</v>
      </c>
      <c r="E10503" s="7" t="n">
        <v>1</v>
      </c>
    </row>
    <row r="10504" spans="1:15">
      <c r="A10504" t="s">
        <v>4</v>
      </c>
      <c r="B10504" s="4" t="s">
        <v>5</v>
      </c>
      <c r="C10504" s="4" t="s">
        <v>13</v>
      </c>
      <c r="D10504" s="4" t="s">
        <v>10</v>
      </c>
      <c r="E10504" s="4" t="s">
        <v>27</v>
      </c>
    </row>
    <row r="10505" spans="1:15">
      <c r="A10505" t="n">
        <v>90031</v>
      </c>
      <c r="B10505" s="40" t="n">
        <v>58</v>
      </c>
      <c r="C10505" s="7" t="n">
        <v>100</v>
      </c>
      <c r="D10505" s="7" t="n">
        <v>300</v>
      </c>
      <c r="E10505" s="7" t="n">
        <v>0.300000011920929</v>
      </c>
    </row>
    <row r="10506" spans="1:15">
      <c r="A10506" t="s">
        <v>4</v>
      </c>
      <c r="B10506" s="4" t="s">
        <v>5</v>
      </c>
      <c r="C10506" s="4" t="s">
        <v>13</v>
      </c>
      <c r="D10506" s="4" t="s">
        <v>10</v>
      </c>
    </row>
    <row r="10507" spans="1:15">
      <c r="A10507" t="n">
        <v>90039</v>
      </c>
      <c r="B10507" s="40" t="n">
        <v>58</v>
      </c>
      <c r="C10507" s="7" t="n">
        <v>255</v>
      </c>
      <c r="D10507" s="7" t="n">
        <v>0</v>
      </c>
    </row>
    <row r="10508" spans="1:15">
      <c r="A10508" t="s">
        <v>4</v>
      </c>
      <c r="B10508" s="4" t="s">
        <v>5</v>
      </c>
      <c r="C10508" s="4" t="s">
        <v>13</v>
      </c>
      <c r="D10508" s="26" t="s">
        <v>67</v>
      </c>
      <c r="E10508" s="4" t="s">
        <v>5</v>
      </c>
      <c r="F10508" s="4" t="s">
        <v>13</v>
      </c>
      <c r="G10508" s="4" t="s">
        <v>10</v>
      </c>
      <c r="H10508" s="26" t="s">
        <v>68</v>
      </c>
      <c r="I10508" s="4" t="s">
        <v>13</v>
      </c>
      <c r="J10508" s="4" t="s">
        <v>26</v>
      </c>
    </row>
    <row r="10509" spans="1:15">
      <c r="A10509" t="n">
        <v>90043</v>
      </c>
      <c r="B10509" s="13" t="n">
        <v>5</v>
      </c>
      <c r="C10509" s="7" t="n">
        <v>28</v>
      </c>
      <c r="D10509" s="26" t="s">
        <v>3</v>
      </c>
      <c r="E10509" s="32" t="n">
        <v>64</v>
      </c>
      <c r="F10509" s="7" t="n">
        <v>5</v>
      </c>
      <c r="G10509" s="7" t="n">
        <v>4</v>
      </c>
      <c r="H10509" s="26" t="s">
        <v>3</v>
      </c>
      <c r="I10509" s="7" t="n">
        <v>1</v>
      </c>
      <c r="J10509" s="14" t="n">
        <f t="normal" ca="1">A10523</f>
        <v>0</v>
      </c>
    </row>
    <row r="10510" spans="1:15">
      <c r="A10510" t="s">
        <v>4</v>
      </c>
      <c r="B10510" s="4" t="s">
        <v>5</v>
      </c>
      <c r="C10510" s="4" t="s">
        <v>13</v>
      </c>
      <c r="D10510" s="4" t="s">
        <v>10</v>
      </c>
      <c r="E10510" s="4" t="s">
        <v>10</v>
      </c>
      <c r="F10510" s="4" t="s">
        <v>13</v>
      </c>
    </row>
    <row r="10511" spans="1:15">
      <c r="A10511" t="n">
        <v>90054</v>
      </c>
      <c r="B10511" s="36" t="n">
        <v>25</v>
      </c>
      <c r="C10511" s="7" t="n">
        <v>1</v>
      </c>
      <c r="D10511" s="7" t="n">
        <v>60</v>
      </c>
      <c r="E10511" s="7" t="n">
        <v>500</v>
      </c>
      <c r="F10511" s="7" t="n">
        <v>2</v>
      </c>
    </row>
    <row r="10512" spans="1:15">
      <c r="A10512" t="s">
        <v>4</v>
      </c>
      <c r="B10512" s="4" t="s">
        <v>5</v>
      </c>
      <c r="C10512" s="4" t="s">
        <v>13</v>
      </c>
      <c r="D10512" s="4" t="s">
        <v>10</v>
      </c>
      <c r="E10512" s="4" t="s">
        <v>6</v>
      </c>
    </row>
    <row r="10513" spans="1:10">
      <c r="A10513" t="n">
        <v>90061</v>
      </c>
      <c r="B10513" s="42" t="n">
        <v>51</v>
      </c>
      <c r="C10513" s="7" t="n">
        <v>4</v>
      </c>
      <c r="D10513" s="7" t="n">
        <v>4</v>
      </c>
      <c r="E10513" s="7" t="s">
        <v>356</v>
      </c>
    </row>
    <row r="10514" spans="1:10">
      <c r="A10514" t="s">
        <v>4</v>
      </c>
      <c r="B10514" s="4" t="s">
        <v>5</v>
      </c>
      <c r="C10514" s="4" t="s">
        <v>10</v>
      </c>
    </row>
    <row r="10515" spans="1:10">
      <c r="A10515" t="n">
        <v>90074</v>
      </c>
      <c r="B10515" s="43" t="n">
        <v>16</v>
      </c>
      <c r="C10515" s="7" t="n">
        <v>0</v>
      </c>
    </row>
    <row r="10516" spans="1:10">
      <c r="A10516" t="s">
        <v>4</v>
      </c>
      <c r="B10516" s="4" t="s">
        <v>5</v>
      </c>
      <c r="C10516" s="4" t="s">
        <v>10</v>
      </c>
      <c r="D10516" s="4" t="s">
        <v>104</v>
      </c>
      <c r="E10516" s="4" t="s">
        <v>13</v>
      </c>
      <c r="F10516" s="4" t="s">
        <v>13</v>
      </c>
    </row>
    <row r="10517" spans="1:10">
      <c r="A10517" t="n">
        <v>90077</v>
      </c>
      <c r="B10517" s="44" t="n">
        <v>26</v>
      </c>
      <c r="C10517" s="7" t="n">
        <v>4</v>
      </c>
      <c r="D10517" s="7" t="s">
        <v>756</v>
      </c>
      <c r="E10517" s="7" t="n">
        <v>2</v>
      </c>
      <c r="F10517" s="7" t="n">
        <v>0</v>
      </c>
    </row>
    <row r="10518" spans="1:10">
      <c r="A10518" t="s">
        <v>4</v>
      </c>
      <c r="B10518" s="4" t="s">
        <v>5</v>
      </c>
    </row>
    <row r="10519" spans="1:10">
      <c r="A10519" t="n">
        <v>90104</v>
      </c>
      <c r="B10519" s="38" t="n">
        <v>28</v>
      </c>
    </row>
    <row r="10520" spans="1:10">
      <c r="A10520" t="s">
        <v>4</v>
      </c>
      <c r="B10520" s="4" t="s">
        <v>5</v>
      </c>
      <c r="C10520" s="4" t="s">
        <v>26</v>
      </c>
    </row>
    <row r="10521" spans="1:10">
      <c r="A10521" t="n">
        <v>90105</v>
      </c>
      <c r="B10521" s="16" t="n">
        <v>3</v>
      </c>
      <c r="C10521" s="14" t="n">
        <f t="normal" ca="1">A10535</f>
        <v>0</v>
      </c>
    </row>
    <row r="10522" spans="1:10">
      <c r="A10522" t="s">
        <v>4</v>
      </c>
      <c r="B10522" s="4" t="s">
        <v>5</v>
      </c>
      <c r="C10522" s="4" t="s">
        <v>13</v>
      </c>
      <c r="D10522" s="26" t="s">
        <v>67</v>
      </c>
      <c r="E10522" s="4" t="s">
        <v>5</v>
      </c>
      <c r="F10522" s="4" t="s">
        <v>13</v>
      </c>
      <c r="G10522" s="4" t="s">
        <v>10</v>
      </c>
      <c r="H10522" s="26" t="s">
        <v>68</v>
      </c>
      <c r="I10522" s="4" t="s">
        <v>13</v>
      </c>
      <c r="J10522" s="4" t="s">
        <v>26</v>
      </c>
    </row>
    <row r="10523" spans="1:10">
      <c r="A10523" t="n">
        <v>90110</v>
      </c>
      <c r="B10523" s="13" t="n">
        <v>5</v>
      </c>
      <c r="C10523" s="7" t="n">
        <v>28</v>
      </c>
      <c r="D10523" s="26" t="s">
        <v>3</v>
      </c>
      <c r="E10523" s="32" t="n">
        <v>64</v>
      </c>
      <c r="F10523" s="7" t="n">
        <v>5</v>
      </c>
      <c r="G10523" s="7" t="n">
        <v>7</v>
      </c>
      <c r="H10523" s="26" t="s">
        <v>3</v>
      </c>
      <c r="I10523" s="7" t="n">
        <v>1</v>
      </c>
      <c r="J10523" s="14" t="n">
        <f t="normal" ca="1">A10535</f>
        <v>0</v>
      </c>
    </row>
    <row r="10524" spans="1:10">
      <c r="A10524" t="s">
        <v>4</v>
      </c>
      <c r="B10524" s="4" t="s">
        <v>5</v>
      </c>
      <c r="C10524" s="4" t="s">
        <v>13</v>
      </c>
      <c r="D10524" s="4" t="s">
        <v>10</v>
      </c>
      <c r="E10524" s="4" t="s">
        <v>10</v>
      </c>
      <c r="F10524" s="4" t="s">
        <v>13</v>
      </c>
    </row>
    <row r="10525" spans="1:10">
      <c r="A10525" t="n">
        <v>90121</v>
      </c>
      <c r="B10525" s="36" t="n">
        <v>25</v>
      </c>
      <c r="C10525" s="7" t="n">
        <v>1</v>
      </c>
      <c r="D10525" s="7" t="n">
        <v>60</v>
      </c>
      <c r="E10525" s="7" t="n">
        <v>500</v>
      </c>
      <c r="F10525" s="7" t="n">
        <v>2</v>
      </c>
    </row>
    <row r="10526" spans="1:10">
      <c r="A10526" t="s">
        <v>4</v>
      </c>
      <c r="B10526" s="4" t="s">
        <v>5</v>
      </c>
      <c r="C10526" s="4" t="s">
        <v>13</v>
      </c>
      <c r="D10526" s="4" t="s">
        <v>10</v>
      </c>
      <c r="E10526" s="4" t="s">
        <v>6</v>
      </c>
    </row>
    <row r="10527" spans="1:10">
      <c r="A10527" t="n">
        <v>90128</v>
      </c>
      <c r="B10527" s="42" t="n">
        <v>51</v>
      </c>
      <c r="C10527" s="7" t="n">
        <v>4</v>
      </c>
      <c r="D10527" s="7" t="n">
        <v>7</v>
      </c>
      <c r="E10527" s="7" t="s">
        <v>121</v>
      </c>
    </row>
    <row r="10528" spans="1:10">
      <c r="A10528" t="s">
        <v>4</v>
      </c>
      <c r="B10528" s="4" t="s">
        <v>5</v>
      </c>
      <c r="C10528" s="4" t="s">
        <v>10</v>
      </c>
    </row>
    <row r="10529" spans="1:10">
      <c r="A10529" t="n">
        <v>90141</v>
      </c>
      <c r="B10529" s="43" t="n">
        <v>16</v>
      </c>
      <c r="C10529" s="7" t="n">
        <v>0</v>
      </c>
    </row>
    <row r="10530" spans="1:10">
      <c r="A10530" t="s">
        <v>4</v>
      </c>
      <c r="B10530" s="4" t="s">
        <v>5</v>
      </c>
      <c r="C10530" s="4" t="s">
        <v>10</v>
      </c>
      <c r="D10530" s="4" t="s">
        <v>104</v>
      </c>
      <c r="E10530" s="4" t="s">
        <v>13</v>
      </c>
      <c r="F10530" s="4" t="s">
        <v>13</v>
      </c>
    </row>
    <row r="10531" spans="1:10">
      <c r="A10531" t="n">
        <v>90144</v>
      </c>
      <c r="B10531" s="44" t="n">
        <v>26</v>
      </c>
      <c r="C10531" s="7" t="n">
        <v>7</v>
      </c>
      <c r="D10531" s="7" t="s">
        <v>757</v>
      </c>
      <c r="E10531" s="7" t="n">
        <v>2</v>
      </c>
      <c r="F10531" s="7" t="n">
        <v>0</v>
      </c>
    </row>
    <row r="10532" spans="1:10">
      <c r="A10532" t="s">
        <v>4</v>
      </c>
      <c r="B10532" s="4" t="s">
        <v>5</v>
      </c>
    </row>
    <row r="10533" spans="1:10">
      <c r="A10533" t="n">
        <v>90172</v>
      </c>
      <c r="B10533" s="38" t="n">
        <v>28</v>
      </c>
    </row>
    <row r="10534" spans="1:10">
      <c r="A10534" t="s">
        <v>4</v>
      </c>
      <c r="B10534" s="4" t="s">
        <v>5</v>
      </c>
      <c r="C10534" s="4" t="s">
        <v>13</v>
      </c>
      <c r="D10534" s="4" t="s">
        <v>10</v>
      </c>
      <c r="E10534" s="4" t="s">
        <v>10</v>
      </c>
      <c r="F10534" s="4" t="s">
        <v>13</v>
      </c>
    </row>
    <row r="10535" spans="1:10">
      <c r="A10535" t="n">
        <v>90173</v>
      </c>
      <c r="B10535" s="36" t="n">
        <v>25</v>
      </c>
      <c r="C10535" s="7" t="n">
        <v>1</v>
      </c>
      <c r="D10535" s="7" t="n">
        <v>160</v>
      </c>
      <c r="E10535" s="7" t="n">
        <v>570</v>
      </c>
      <c r="F10535" s="7" t="n">
        <v>1</v>
      </c>
    </row>
    <row r="10536" spans="1:10">
      <c r="A10536" t="s">
        <v>4</v>
      </c>
      <c r="B10536" s="4" t="s">
        <v>5</v>
      </c>
      <c r="C10536" s="4" t="s">
        <v>13</v>
      </c>
      <c r="D10536" s="4" t="s">
        <v>10</v>
      </c>
      <c r="E10536" s="4" t="s">
        <v>6</v>
      </c>
    </row>
    <row r="10537" spans="1:10">
      <c r="A10537" t="n">
        <v>90180</v>
      </c>
      <c r="B10537" s="42" t="n">
        <v>51</v>
      </c>
      <c r="C10537" s="7" t="n">
        <v>4</v>
      </c>
      <c r="D10537" s="7" t="n">
        <v>1</v>
      </c>
      <c r="E10537" s="7" t="s">
        <v>743</v>
      </c>
    </row>
    <row r="10538" spans="1:10">
      <c r="A10538" t="s">
        <v>4</v>
      </c>
      <c r="B10538" s="4" t="s">
        <v>5</v>
      </c>
      <c r="C10538" s="4" t="s">
        <v>10</v>
      </c>
    </row>
    <row r="10539" spans="1:10">
      <c r="A10539" t="n">
        <v>90194</v>
      </c>
      <c r="B10539" s="43" t="n">
        <v>16</v>
      </c>
      <c r="C10539" s="7" t="n">
        <v>0</v>
      </c>
    </row>
    <row r="10540" spans="1:10">
      <c r="A10540" t="s">
        <v>4</v>
      </c>
      <c r="B10540" s="4" t="s">
        <v>5</v>
      </c>
      <c r="C10540" s="4" t="s">
        <v>10</v>
      </c>
      <c r="D10540" s="4" t="s">
        <v>104</v>
      </c>
      <c r="E10540" s="4" t="s">
        <v>13</v>
      </c>
      <c r="F10540" s="4" t="s">
        <v>13</v>
      </c>
    </row>
    <row r="10541" spans="1:10">
      <c r="A10541" t="n">
        <v>90197</v>
      </c>
      <c r="B10541" s="44" t="n">
        <v>26</v>
      </c>
      <c r="C10541" s="7" t="n">
        <v>1</v>
      </c>
      <c r="D10541" s="7" t="s">
        <v>758</v>
      </c>
      <c r="E10541" s="7" t="n">
        <v>2</v>
      </c>
      <c r="F10541" s="7" t="n">
        <v>0</v>
      </c>
    </row>
    <row r="10542" spans="1:10">
      <c r="A10542" t="s">
        <v>4</v>
      </c>
      <c r="B10542" s="4" t="s">
        <v>5</v>
      </c>
    </row>
    <row r="10543" spans="1:10">
      <c r="A10543" t="n">
        <v>90263</v>
      </c>
      <c r="B10543" s="38" t="n">
        <v>28</v>
      </c>
    </row>
    <row r="10544" spans="1:10">
      <c r="A10544" t="s">
        <v>4</v>
      </c>
      <c r="B10544" s="4" t="s">
        <v>5</v>
      </c>
      <c r="C10544" s="4" t="s">
        <v>13</v>
      </c>
      <c r="D10544" s="4" t="s">
        <v>10</v>
      </c>
      <c r="E10544" s="4" t="s">
        <v>10</v>
      </c>
      <c r="F10544" s="4" t="s">
        <v>13</v>
      </c>
    </row>
    <row r="10545" spans="1:6">
      <c r="A10545" t="n">
        <v>90264</v>
      </c>
      <c r="B10545" s="36" t="n">
        <v>25</v>
      </c>
      <c r="C10545" s="7" t="n">
        <v>1</v>
      </c>
      <c r="D10545" s="7" t="n">
        <v>160</v>
      </c>
      <c r="E10545" s="7" t="n">
        <v>350</v>
      </c>
      <c r="F10545" s="7" t="n">
        <v>2</v>
      </c>
    </row>
    <row r="10546" spans="1:6">
      <c r="A10546" t="s">
        <v>4</v>
      </c>
      <c r="B10546" s="4" t="s">
        <v>5</v>
      </c>
      <c r="C10546" s="4" t="s">
        <v>13</v>
      </c>
      <c r="D10546" s="4" t="s">
        <v>10</v>
      </c>
      <c r="E10546" s="4" t="s">
        <v>6</v>
      </c>
    </row>
    <row r="10547" spans="1:6">
      <c r="A10547" t="n">
        <v>90271</v>
      </c>
      <c r="B10547" s="42" t="n">
        <v>51</v>
      </c>
      <c r="C10547" s="7" t="n">
        <v>4</v>
      </c>
      <c r="D10547" s="7" t="n">
        <v>0</v>
      </c>
      <c r="E10547" s="7" t="s">
        <v>121</v>
      </c>
    </row>
    <row r="10548" spans="1:6">
      <c r="A10548" t="s">
        <v>4</v>
      </c>
      <c r="B10548" s="4" t="s">
        <v>5</v>
      </c>
      <c r="C10548" s="4" t="s">
        <v>10</v>
      </c>
    </row>
    <row r="10549" spans="1:6">
      <c r="A10549" t="n">
        <v>90284</v>
      </c>
      <c r="B10549" s="43" t="n">
        <v>16</v>
      </c>
      <c r="C10549" s="7" t="n">
        <v>0</v>
      </c>
    </row>
    <row r="10550" spans="1:6">
      <c r="A10550" t="s">
        <v>4</v>
      </c>
      <c r="B10550" s="4" t="s">
        <v>5</v>
      </c>
      <c r="C10550" s="4" t="s">
        <v>10</v>
      </c>
      <c r="D10550" s="4" t="s">
        <v>104</v>
      </c>
      <c r="E10550" s="4" t="s">
        <v>13</v>
      </c>
      <c r="F10550" s="4" t="s">
        <v>13</v>
      </c>
      <c r="G10550" s="4" t="s">
        <v>104</v>
      </c>
      <c r="H10550" s="4" t="s">
        <v>13</v>
      </c>
      <c r="I10550" s="4" t="s">
        <v>13</v>
      </c>
    </row>
    <row r="10551" spans="1:6">
      <c r="A10551" t="n">
        <v>90287</v>
      </c>
      <c r="B10551" s="44" t="n">
        <v>26</v>
      </c>
      <c r="C10551" s="7" t="n">
        <v>0</v>
      </c>
      <c r="D10551" s="7" t="s">
        <v>759</v>
      </c>
      <c r="E10551" s="7" t="n">
        <v>2</v>
      </c>
      <c r="F10551" s="7" t="n">
        <v>3</v>
      </c>
      <c r="G10551" s="7" t="s">
        <v>760</v>
      </c>
      <c r="H10551" s="7" t="n">
        <v>2</v>
      </c>
      <c r="I10551" s="7" t="n">
        <v>0</v>
      </c>
    </row>
    <row r="10552" spans="1:6">
      <c r="A10552" t="s">
        <v>4</v>
      </c>
      <c r="B10552" s="4" t="s">
        <v>5</v>
      </c>
    </row>
    <row r="10553" spans="1:6">
      <c r="A10553" t="n">
        <v>90374</v>
      </c>
      <c r="B10553" s="38" t="n">
        <v>28</v>
      </c>
    </row>
    <row r="10554" spans="1:6">
      <c r="A10554" t="s">
        <v>4</v>
      </c>
      <c r="B10554" s="4" t="s">
        <v>5</v>
      </c>
      <c r="C10554" s="4" t="s">
        <v>13</v>
      </c>
      <c r="D10554" s="4" t="s">
        <v>10</v>
      </c>
      <c r="E10554" s="4" t="s">
        <v>10</v>
      </c>
      <c r="F10554" s="4" t="s">
        <v>13</v>
      </c>
    </row>
    <row r="10555" spans="1:6">
      <c r="A10555" t="n">
        <v>90375</v>
      </c>
      <c r="B10555" s="36" t="n">
        <v>25</v>
      </c>
      <c r="C10555" s="7" t="n">
        <v>1</v>
      </c>
      <c r="D10555" s="7" t="n">
        <v>260</v>
      </c>
      <c r="E10555" s="7" t="n">
        <v>640</v>
      </c>
      <c r="F10555" s="7" t="n">
        <v>1</v>
      </c>
    </row>
    <row r="10556" spans="1:6">
      <c r="A10556" t="s">
        <v>4</v>
      </c>
      <c r="B10556" s="4" t="s">
        <v>5</v>
      </c>
      <c r="C10556" s="4" t="s">
        <v>13</v>
      </c>
      <c r="D10556" s="4" t="s">
        <v>10</v>
      </c>
      <c r="E10556" s="4" t="s">
        <v>6</v>
      </c>
    </row>
    <row r="10557" spans="1:6">
      <c r="A10557" t="n">
        <v>90382</v>
      </c>
      <c r="B10557" s="42" t="n">
        <v>51</v>
      </c>
      <c r="C10557" s="7" t="n">
        <v>4</v>
      </c>
      <c r="D10557" s="7" t="n">
        <v>8</v>
      </c>
      <c r="E10557" s="7" t="s">
        <v>761</v>
      </c>
    </row>
    <row r="10558" spans="1:6">
      <c r="A10558" t="s">
        <v>4</v>
      </c>
      <c r="B10558" s="4" t="s">
        <v>5</v>
      </c>
      <c r="C10558" s="4" t="s">
        <v>10</v>
      </c>
    </row>
    <row r="10559" spans="1:6">
      <c r="A10559" t="n">
        <v>90396</v>
      </c>
      <c r="B10559" s="43" t="n">
        <v>16</v>
      </c>
      <c r="C10559" s="7" t="n">
        <v>0</v>
      </c>
    </row>
    <row r="10560" spans="1:6">
      <c r="A10560" t="s">
        <v>4</v>
      </c>
      <c r="B10560" s="4" t="s">
        <v>5</v>
      </c>
      <c r="C10560" s="4" t="s">
        <v>10</v>
      </c>
      <c r="D10560" s="4" t="s">
        <v>104</v>
      </c>
      <c r="E10560" s="4" t="s">
        <v>13</v>
      </c>
      <c r="F10560" s="4" t="s">
        <v>13</v>
      </c>
    </row>
    <row r="10561" spans="1:9">
      <c r="A10561" t="n">
        <v>90399</v>
      </c>
      <c r="B10561" s="44" t="n">
        <v>26</v>
      </c>
      <c r="C10561" s="7" t="n">
        <v>8</v>
      </c>
      <c r="D10561" s="7" t="s">
        <v>762</v>
      </c>
      <c r="E10561" s="7" t="n">
        <v>2</v>
      </c>
      <c r="F10561" s="7" t="n">
        <v>0</v>
      </c>
    </row>
    <row r="10562" spans="1:9">
      <c r="A10562" t="s">
        <v>4</v>
      </c>
      <c r="B10562" s="4" t="s">
        <v>5</v>
      </c>
    </row>
    <row r="10563" spans="1:9">
      <c r="A10563" t="n">
        <v>90480</v>
      </c>
      <c r="B10563" s="38" t="n">
        <v>28</v>
      </c>
    </row>
    <row r="10564" spans="1:9">
      <c r="A10564" t="s">
        <v>4</v>
      </c>
      <c r="B10564" s="4" t="s">
        <v>5</v>
      </c>
      <c r="C10564" s="4" t="s">
        <v>13</v>
      </c>
      <c r="D10564" s="4" t="s">
        <v>10</v>
      </c>
      <c r="E10564" s="4" t="s">
        <v>27</v>
      </c>
    </row>
    <row r="10565" spans="1:9">
      <c r="A10565" t="n">
        <v>90481</v>
      </c>
      <c r="B10565" s="40" t="n">
        <v>58</v>
      </c>
      <c r="C10565" s="7" t="n">
        <v>0</v>
      </c>
      <c r="D10565" s="7" t="n">
        <v>1000</v>
      </c>
      <c r="E10565" s="7" t="n">
        <v>1</v>
      </c>
    </row>
    <row r="10566" spans="1:9">
      <c r="A10566" t="s">
        <v>4</v>
      </c>
      <c r="B10566" s="4" t="s">
        <v>5</v>
      </c>
      <c r="C10566" s="4" t="s">
        <v>13</v>
      </c>
      <c r="D10566" s="4" t="s">
        <v>10</v>
      </c>
    </row>
    <row r="10567" spans="1:9">
      <c r="A10567" t="n">
        <v>90489</v>
      </c>
      <c r="B10567" s="40" t="n">
        <v>58</v>
      </c>
      <c r="C10567" s="7" t="n">
        <v>255</v>
      </c>
      <c r="D10567" s="7" t="n">
        <v>0</v>
      </c>
    </row>
    <row r="10568" spans="1:9">
      <c r="A10568" t="s">
        <v>4</v>
      </c>
      <c r="B10568" s="4" t="s">
        <v>5</v>
      </c>
      <c r="C10568" s="4" t="s">
        <v>13</v>
      </c>
      <c r="D10568" s="4" t="s">
        <v>27</v>
      </c>
      <c r="E10568" s="4" t="s">
        <v>10</v>
      </c>
      <c r="F10568" s="4" t="s">
        <v>13</v>
      </c>
    </row>
    <row r="10569" spans="1:9">
      <c r="A10569" t="n">
        <v>90493</v>
      </c>
      <c r="B10569" s="19" t="n">
        <v>49</v>
      </c>
      <c r="C10569" s="7" t="n">
        <v>3</v>
      </c>
      <c r="D10569" s="7" t="n">
        <v>1</v>
      </c>
      <c r="E10569" s="7" t="n">
        <v>500</v>
      </c>
      <c r="F10569" s="7" t="n">
        <v>0</v>
      </c>
    </row>
    <row r="10570" spans="1:9">
      <c r="A10570" t="s">
        <v>4</v>
      </c>
      <c r="B10570" s="4" t="s">
        <v>5</v>
      </c>
      <c r="C10570" s="4" t="s">
        <v>13</v>
      </c>
      <c r="D10570" s="4" t="s">
        <v>10</v>
      </c>
    </row>
    <row r="10571" spans="1:9">
      <c r="A10571" t="n">
        <v>90502</v>
      </c>
      <c r="B10571" s="40" t="n">
        <v>58</v>
      </c>
      <c r="C10571" s="7" t="n">
        <v>11</v>
      </c>
      <c r="D10571" s="7" t="n">
        <v>300</v>
      </c>
    </row>
    <row r="10572" spans="1:9">
      <c r="A10572" t="s">
        <v>4</v>
      </c>
      <c r="B10572" s="4" t="s">
        <v>5</v>
      </c>
      <c r="C10572" s="4" t="s">
        <v>13</v>
      </c>
      <c r="D10572" s="4" t="s">
        <v>10</v>
      </c>
    </row>
    <row r="10573" spans="1:9">
      <c r="A10573" t="n">
        <v>90506</v>
      </c>
      <c r="B10573" s="40" t="n">
        <v>58</v>
      </c>
      <c r="C10573" s="7" t="n">
        <v>12</v>
      </c>
      <c r="D10573" s="7" t="n">
        <v>0</v>
      </c>
    </row>
    <row r="10574" spans="1:9">
      <c r="A10574" t="s">
        <v>4</v>
      </c>
      <c r="B10574" s="4" t="s">
        <v>5</v>
      </c>
      <c r="C10574" s="4" t="s">
        <v>10</v>
      </c>
    </row>
    <row r="10575" spans="1:9">
      <c r="A10575" t="n">
        <v>90510</v>
      </c>
      <c r="B10575" s="10" t="n">
        <v>12</v>
      </c>
      <c r="C10575" s="7" t="n">
        <v>8770</v>
      </c>
    </row>
    <row r="10576" spans="1:9">
      <c r="A10576" t="s">
        <v>4</v>
      </c>
      <c r="B10576" s="4" t="s">
        <v>5</v>
      </c>
      <c r="C10576" s="4" t="s">
        <v>10</v>
      </c>
      <c r="D10576" s="4" t="s">
        <v>13</v>
      </c>
      <c r="E10576" s="4" t="s">
        <v>10</v>
      </c>
    </row>
    <row r="10577" spans="1:6">
      <c r="A10577" t="n">
        <v>90513</v>
      </c>
      <c r="B10577" s="48" t="n">
        <v>104</v>
      </c>
      <c r="C10577" s="7" t="n">
        <v>7</v>
      </c>
      <c r="D10577" s="7" t="n">
        <v>1</v>
      </c>
      <c r="E10577" s="7" t="n">
        <v>4</v>
      </c>
    </row>
    <row r="10578" spans="1:6">
      <c r="A10578" t="s">
        <v>4</v>
      </c>
      <c r="B10578" s="4" t="s">
        <v>5</v>
      </c>
    </row>
    <row r="10579" spans="1:6">
      <c r="A10579" t="n">
        <v>90519</v>
      </c>
      <c r="B10579" s="5" t="n">
        <v>1</v>
      </c>
    </row>
    <row r="10580" spans="1:6">
      <c r="A10580" t="s">
        <v>4</v>
      </c>
      <c r="B10580" s="4" t="s">
        <v>5</v>
      </c>
      <c r="C10580" s="4" t="s">
        <v>10</v>
      </c>
      <c r="D10580" s="4" t="s">
        <v>27</v>
      </c>
      <c r="E10580" s="4" t="s">
        <v>27</v>
      </c>
      <c r="F10580" s="4" t="s">
        <v>27</v>
      </c>
      <c r="G10580" s="4" t="s">
        <v>10</v>
      </c>
      <c r="H10580" s="4" t="s">
        <v>10</v>
      </c>
    </row>
    <row r="10581" spans="1:6">
      <c r="A10581" t="n">
        <v>90520</v>
      </c>
      <c r="B10581" s="68" t="n">
        <v>60</v>
      </c>
      <c r="C10581" s="7" t="n">
        <v>61456</v>
      </c>
      <c r="D10581" s="7" t="n">
        <v>0</v>
      </c>
      <c r="E10581" s="7" t="n">
        <v>0</v>
      </c>
      <c r="F10581" s="7" t="n">
        <v>0</v>
      </c>
      <c r="G10581" s="7" t="n">
        <v>0</v>
      </c>
      <c r="H10581" s="7" t="n">
        <v>0</v>
      </c>
    </row>
    <row r="10582" spans="1:6">
      <c r="A10582" t="s">
        <v>4</v>
      </c>
      <c r="B10582" s="4" t="s">
        <v>5</v>
      </c>
      <c r="C10582" s="4" t="s">
        <v>13</v>
      </c>
      <c r="D10582" s="4" t="s">
        <v>10</v>
      </c>
      <c r="E10582" s="4" t="s">
        <v>13</v>
      </c>
    </row>
    <row r="10583" spans="1:6">
      <c r="A10583" t="n">
        <v>90539</v>
      </c>
      <c r="B10583" s="29" t="n">
        <v>39</v>
      </c>
      <c r="C10583" s="7" t="n">
        <v>13</v>
      </c>
      <c r="D10583" s="7" t="n">
        <v>65533</v>
      </c>
      <c r="E10583" s="7" t="n">
        <v>122</v>
      </c>
    </row>
    <row r="10584" spans="1:6">
      <c r="A10584" t="s">
        <v>4</v>
      </c>
      <c r="B10584" s="4" t="s">
        <v>5</v>
      </c>
      <c r="C10584" s="4" t="s">
        <v>13</v>
      </c>
      <c r="D10584" s="4" t="s">
        <v>10</v>
      </c>
      <c r="E10584" s="4" t="s">
        <v>13</v>
      </c>
    </row>
    <row r="10585" spans="1:6">
      <c r="A10585" t="n">
        <v>90544</v>
      </c>
      <c r="B10585" s="29" t="n">
        <v>39</v>
      </c>
      <c r="C10585" s="7" t="n">
        <v>13</v>
      </c>
      <c r="D10585" s="7" t="n">
        <v>65533</v>
      </c>
      <c r="E10585" s="7" t="n">
        <v>123</v>
      </c>
    </row>
    <row r="10586" spans="1:6">
      <c r="A10586" t="s">
        <v>4</v>
      </c>
      <c r="B10586" s="4" t="s">
        <v>5</v>
      </c>
      <c r="C10586" s="4" t="s">
        <v>13</v>
      </c>
      <c r="D10586" s="4" t="s">
        <v>10</v>
      </c>
      <c r="E10586" s="4" t="s">
        <v>13</v>
      </c>
    </row>
    <row r="10587" spans="1:6">
      <c r="A10587" t="n">
        <v>90549</v>
      </c>
      <c r="B10587" s="29" t="n">
        <v>39</v>
      </c>
      <c r="C10587" s="7" t="n">
        <v>13</v>
      </c>
      <c r="D10587" s="7" t="n">
        <v>65533</v>
      </c>
      <c r="E10587" s="7" t="n">
        <v>124</v>
      </c>
    </row>
    <row r="10588" spans="1:6">
      <c r="A10588" t="s">
        <v>4</v>
      </c>
      <c r="B10588" s="4" t="s">
        <v>5</v>
      </c>
      <c r="C10588" s="4" t="s">
        <v>13</v>
      </c>
      <c r="D10588" s="4" t="s">
        <v>10</v>
      </c>
      <c r="E10588" s="4" t="s">
        <v>13</v>
      </c>
    </row>
    <row r="10589" spans="1:6">
      <c r="A10589" t="n">
        <v>90554</v>
      </c>
      <c r="B10589" s="29" t="n">
        <v>39</v>
      </c>
      <c r="C10589" s="7" t="n">
        <v>13</v>
      </c>
      <c r="D10589" s="7" t="n">
        <v>65533</v>
      </c>
      <c r="E10589" s="7" t="n">
        <v>125</v>
      </c>
    </row>
    <row r="10590" spans="1:6">
      <c r="A10590" t="s">
        <v>4</v>
      </c>
      <c r="B10590" s="4" t="s">
        <v>5</v>
      </c>
      <c r="C10590" s="4" t="s">
        <v>13</v>
      </c>
      <c r="D10590" s="4" t="s">
        <v>6</v>
      </c>
      <c r="E10590" s="4" t="s">
        <v>10</v>
      </c>
    </row>
    <row r="10591" spans="1:6">
      <c r="A10591" t="n">
        <v>90559</v>
      </c>
      <c r="B10591" s="30" t="n">
        <v>91</v>
      </c>
      <c r="C10591" s="7" t="n">
        <v>1</v>
      </c>
      <c r="D10591" s="7" t="s">
        <v>77</v>
      </c>
      <c r="E10591" s="7" t="n">
        <v>1</v>
      </c>
    </row>
    <row r="10592" spans="1:6">
      <c r="A10592" t="s">
        <v>4</v>
      </c>
      <c r="B10592" s="4" t="s">
        <v>5</v>
      </c>
      <c r="C10592" s="4" t="s">
        <v>13</v>
      </c>
      <c r="D10592" s="4" t="s">
        <v>6</v>
      </c>
      <c r="E10592" s="4" t="s">
        <v>10</v>
      </c>
    </row>
    <row r="10593" spans="1:8">
      <c r="A10593" t="n">
        <v>90576</v>
      </c>
      <c r="B10593" s="30" t="n">
        <v>91</v>
      </c>
      <c r="C10593" s="7" t="n">
        <v>1</v>
      </c>
      <c r="D10593" s="7" t="s">
        <v>78</v>
      </c>
      <c r="E10593" s="7" t="n">
        <v>1</v>
      </c>
    </row>
    <row r="10594" spans="1:8">
      <c r="A10594" t="s">
        <v>4</v>
      </c>
      <c r="B10594" s="4" t="s">
        <v>5</v>
      </c>
      <c r="C10594" s="4" t="s">
        <v>13</v>
      </c>
      <c r="D10594" s="4" t="s">
        <v>6</v>
      </c>
      <c r="E10594" s="4" t="s">
        <v>10</v>
      </c>
    </row>
    <row r="10595" spans="1:8">
      <c r="A10595" t="n">
        <v>90593</v>
      </c>
      <c r="B10595" s="30" t="n">
        <v>91</v>
      </c>
      <c r="C10595" s="7" t="n">
        <v>1</v>
      </c>
      <c r="D10595" s="7" t="s">
        <v>79</v>
      </c>
      <c r="E10595" s="7" t="n">
        <v>1</v>
      </c>
    </row>
    <row r="10596" spans="1:8">
      <c r="A10596" t="s">
        <v>4</v>
      </c>
      <c r="B10596" s="4" t="s">
        <v>5</v>
      </c>
      <c r="C10596" s="4" t="s">
        <v>13</v>
      </c>
      <c r="D10596" s="4" t="s">
        <v>6</v>
      </c>
      <c r="E10596" s="4" t="s">
        <v>10</v>
      </c>
    </row>
    <row r="10597" spans="1:8">
      <c r="A10597" t="n">
        <v>90610</v>
      </c>
      <c r="B10597" s="30" t="n">
        <v>91</v>
      </c>
      <c r="C10597" s="7" t="n">
        <v>1</v>
      </c>
      <c r="D10597" s="7" t="s">
        <v>80</v>
      </c>
      <c r="E10597" s="7" t="n">
        <v>1</v>
      </c>
    </row>
    <row r="10598" spans="1:8">
      <c r="A10598" t="s">
        <v>4</v>
      </c>
      <c r="B10598" s="4" t="s">
        <v>5</v>
      </c>
      <c r="C10598" s="4" t="s">
        <v>10</v>
      </c>
      <c r="D10598" s="4" t="s">
        <v>13</v>
      </c>
    </row>
    <row r="10599" spans="1:8">
      <c r="A10599" t="n">
        <v>90627</v>
      </c>
      <c r="B10599" s="46" t="n">
        <v>89</v>
      </c>
      <c r="C10599" s="7" t="n">
        <v>65533</v>
      </c>
      <c r="D10599" s="7" t="n">
        <v>1</v>
      </c>
    </row>
    <row r="10600" spans="1:8">
      <c r="A10600" t="s">
        <v>4</v>
      </c>
      <c r="B10600" s="4" t="s">
        <v>5</v>
      </c>
      <c r="C10600" s="4" t="s">
        <v>13</v>
      </c>
      <c r="D10600" s="4" t="s">
        <v>10</v>
      </c>
      <c r="E10600" s="4" t="s">
        <v>10</v>
      </c>
      <c r="F10600" s="4" t="s">
        <v>13</v>
      </c>
    </row>
    <row r="10601" spans="1:8">
      <c r="A10601" t="n">
        <v>90631</v>
      </c>
      <c r="B10601" s="36" t="n">
        <v>25</v>
      </c>
      <c r="C10601" s="7" t="n">
        <v>1</v>
      </c>
      <c r="D10601" s="7" t="n">
        <v>65535</v>
      </c>
      <c r="E10601" s="7" t="n">
        <v>65535</v>
      </c>
      <c r="F10601" s="7" t="n">
        <v>0</v>
      </c>
    </row>
    <row r="10602" spans="1:8">
      <c r="A10602" t="s">
        <v>4</v>
      </c>
      <c r="B10602" s="4" t="s">
        <v>5</v>
      </c>
      <c r="C10602" s="4" t="s">
        <v>10</v>
      </c>
      <c r="D10602" s="4" t="s">
        <v>27</v>
      </c>
      <c r="E10602" s="4" t="s">
        <v>27</v>
      </c>
      <c r="F10602" s="4" t="s">
        <v>27</v>
      </c>
      <c r="G10602" s="4" t="s">
        <v>27</v>
      </c>
    </row>
    <row r="10603" spans="1:8">
      <c r="A10603" t="n">
        <v>90638</v>
      </c>
      <c r="B10603" s="57" t="n">
        <v>46</v>
      </c>
      <c r="C10603" s="7" t="n">
        <v>61456</v>
      </c>
      <c r="D10603" s="7" t="n">
        <v>194.889999389648</v>
      </c>
      <c r="E10603" s="7" t="n">
        <v>-1.36000001430511</v>
      </c>
      <c r="F10603" s="7" t="n">
        <v>-132.649993896484</v>
      </c>
      <c r="G10603" s="7" t="n">
        <v>62.5999984741211</v>
      </c>
    </row>
    <row r="10604" spans="1:8">
      <c r="A10604" t="s">
        <v>4</v>
      </c>
      <c r="B10604" s="4" t="s">
        <v>5</v>
      </c>
      <c r="C10604" s="4" t="s">
        <v>10</v>
      </c>
      <c r="D10604" s="4" t="s">
        <v>27</v>
      </c>
      <c r="E10604" s="4" t="s">
        <v>27</v>
      </c>
      <c r="F10604" s="4" t="s">
        <v>27</v>
      </c>
      <c r="G10604" s="4" t="s">
        <v>27</v>
      </c>
    </row>
    <row r="10605" spans="1:8">
      <c r="A10605" t="n">
        <v>90657</v>
      </c>
      <c r="B10605" s="57" t="n">
        <v>46</v>
      </c>
      <c r="C10605" s="7" t="n">
        <v>61457</v>
      </c>
      <c r="D10605" s="7" t="n">
        <v>194.889999389648</v>
      </c>
      <c r="E10605" s="7" t="n">
        <v>-1.36000001430511</v>
      </c>
      <c r="F10605" s="7" t="n">
        <v>-132.649993896484</v>
      </c>
      <c r="G10605" s="7" t="n">
        <v>62.5999984741211</v>
      </c>
    </row>
    <row r="10606" spans="1:8">
      <c r="A10606" t="s">
        <v>4</v>
      </c>
      <c r="B10606" s="4" t="s">
        <v>5</v>
      </c>
      <c r="C10606" s="4" t="s">
        <v>13</v>
      </c>
      <c r="D10606" s="4" t="s">
        <v>13</v>
      </c>
      <c r="E10606" s="4" t="s">
        <v>27</v>
      </c>
      <c r="F10606" s="4" t="s">
        <v>27</v>
      </c>
      <c r="G10606" s="4" t="s">
        <v>27</v>
      </c>
      <c r="H10606" s="4" t="s">
        <v>10</v>
      </c>
      <c r="I10606" s="4" t="s">
        <v>13</v>
      </c>
    </row>
    <row r="10607" spans="1:8">
      <c r="A10607" t="n">
        <v>90676</v>
      </c>
      <c r="B10607" s="34" t="n">
        <v>45</v>
      </c>
      <c r="C10607" s="7" t="n">
        <v>4</v>
      </c>
      <c r="D10607" s="7" t="n">
        <v>3</v>
      </c>
      <c r="E10607" s="7" t="n">
        <v>1</v>
      </c>
      <c r="F10607" s="7" t="n">
        <v>26.9200000762939</v>
      </c>
      <c r="G10607" s="7" t="n">
        <v>0</v>
      </c>
      <c r="H10607" s="7" t="n">
        <v>0</v>
      </c>
      <c r="I10607" s="7" t="n">
        <v>0</v>
      </c>
    </row>
    <row r="10608" spans="1:8">
      <c r="A10608" t="s">
        <v>4</v>
      </c>
      <c r="B10608" s="4" t="s">
        <v>5</v>
      </c>
      <c r="C10608" s="4" t="s">
        <v>13</v>
      </c>
      <c r="D10608" s="4" t="s">
        <v>6</v>
      </c>
    </row>
    <row r="10609" spans="1:9">
      <c r="A10609" t="n">
        <v>90694</v>
      </c>
      <c r="B10609" s="11" t="n">
        <v>2</v>
      </c>
      <c r="C10609" s="7" t="n">
        <v>10</v>
      </c>
      <c r="D10609" s="7" t="s">
        <v>370</v>
      </c>
    </row>
    <row r="10610" spans="1:9">
      <c r="A10610" t="s">
        <v>4</v>
      </c>
      <c r="B10610" s="4" t="s">
        <v>5</v>
      </c>
      <c r="C10610" s="4" t="s">
        <v>10</v>
      </c>
    </row>
    <row r="10611" spans="1:9">
      <c r="A10611" t="n">
        <v>90709</v>
      </c>
      <c r="B10611" s="43" t="n">
        <v>16</v>
      </c>
      <c r="C10611" s="7" t="n">
        <v>0</v>
      </c>
    </row>
    <row r="10612" spans="1:9">
      <c r="A10612" t="s">
        <v>4</v>
      </c>
      <c r="B10612" s="4" t="s">
        <v>5</v>
      </c>
      <c r="C10612" s="4" t="s">
        <v>13</v>
      </c>
      <c r="D10612" s="4" t="s">
        <v>10</v>
      </c>
    </row>
    <row r="10613" spans="1:9">
      <c r="A10613" t="n">
        <v>90712</v>
      </c>
      <c r="B10613" s="40" t="n">
        <v>58</v>
      </c>
      <c r="C10613" s="7" t="n">
        <v>105</v>
      </c>
      <c r="D10613" s="7" t="n">
        <v>300</v>
      </c>
    </row>
    <row r="10614" spans="1:9">
      <c r="A10614" t="s">
        <v>4</v>
      </c>
      <c r="B10614" s="4" t="s">
        <v>5</v>
      </c>
      <c r="C10614" s="4" t="s">
        <v>27</v>
      </c>
      <c r="D10614" s="4" t="s">
        <v>10</v>
      </c>
    </row>
    <row r="10615" spans="1:9">
      <c r="A10615" t="n">
        <v>90716</v>
      </c>
      <c r="B10615" s="41" t="n">
        <v>103</v>
      </c>
      <c r="C10615" s="7" t="n">
        <v>1</v>
      </c>
      <c r="D10615" s="7" t="n">
        <v>300</v>
      </c>
    </row>
    <row r="10616" spans="1:9">
      <c r="A10616" t="s">
        <v>4</v>
      </c>
      <c r="B10616" s="4" t="s">
        <v>5</v>
      </c>
      <c r="C10616" s="4" t="s">
        <v>13</v>
      </c>
      <c r="D10616" s="4" t="s">
        <v>10</v>
      </c>
    </row>
    <row r="10617" spans="1:9">
      <c r="A10617" t="n">
        <v>90723</v>
      </c>
      <c r="B10617" s="69" t="n">
        <v>72</v>
      </c>
      <c r="C10617" s="7" t="n">
        <v>4</v>
      </c>
      <c r="D10617" s="7" t="n">
        <v>0</v>
      </c>
    </row>
    <row r="10618" spans="1:9">
      <c r="A10618" t="s">
        <v>4</v>
      </c>
      <c r="B10618" s="4" t="s">
        <v>5</v>
      </c>
      <c r="C10618" s="4" t="s">
        <v>9</v>
      </c>
    </row>
    <row r="10619" spans="1:9">
      <c r="A10619" t="n">
        <v>90727</v>
      </c>
      <c r="B10619" s="45" t="n">
        <v>15</v>
      </c>
      <c r="C10619" s="7" t="n">
        <v>1073741824</v>
      </c>
    </row>
    <row r="10620" spans="1:9">
      <c r="A10620" t="s">
        <v>4</v>
      </c>
      <c r="B10620" s="4" t="s">
        <v>5</v>
      </c>
      <c r="C10620" s="4" t="s">
        <v>13</v>
      </c>
    </row>
    <row r="10621" spans="1:9">
      <c r="A10621" t="n">
        <v>90732</v>
      </c>
      <c r="B10621" s="32" t="n">
        <v>64</v>
      </c>
      <c r="C10621" s="7" t="n">
        <v>3</v>
      </c>
    </row>
    <row r="10622" spans="1:9">
      <c r="A10622" t="s">
        <v>4</v>
      </c>
      <c r="B10622" s="4" t="s">
        <v>5</v>
      </c>
      <c r="C10622" s="4" t="s">
        <v>13</v>
      </c>
    </row>
    <row r="10623" spans="1:9">
      <c r="A10623" t="n">
        <v>90734</v>
      </c>
      <c r="B10623" s="8" t="n">
        <v>74</v>
      </c>
      <c r="C10623" s="7" t="n">
        <v>67</v>
      </c>
    </row>
    <row r="10624" spans="1:9">
      <c r="A10624" t="s">
        <v>4</v>
      </c>
      <c r="B10624" s="4" t="s">
        <v>5</v>
      </c>
      <c r="C10624" s="4" t="s">
        <v>13</v>
      </c>
      <c r="D10624" s="4" t="s">
        <v>13</v>
      </c>
      <c r="E10624" s="4" t="s">
        <v>10</v>
      </c>
    </row>
    <row r="10625" spans="1:5">
      <c r="A10625" t="n">
        <v>90736</v>
      </c>
      <c r="B10625" s="34" t="n">
        <v>45</v>
      </c>
      <c r="C10625" s="7" t="n">
        <v>8</v>
      </c>
      <c r="D10625" s="7" t="n">
        <v>1</v>
      </c>
      <c r="E10625" s="7" t="n">
        <v>0</v>
      </c>
    </row>
    <row r="10626" spans="1:5">
      <c r="A10626" t="s">
        <v>4</v>
      </c>
      <c r="B10626" s="4" t="s">
        <v>5</v>
      </c>
      <c r="C10626" s="4" t="s">
        <v>10</v>
      </c>
    </row>
    <row r="10627" spans="1:5">
      <c r="A10627" t="n">
        <v>90741</v>
      </c>
      <c r="B10627" s="15" t="n">
        <v>13</v>
      </c>
      <c r="C10627" s="7" t="n">
        <v>6409</v>
      </c>
    </row>
    <row r="10628" spans="1:5">
      <c r="A10628" t="s">
        <v>4</v>
      </c>
      <c r="B10628" s="4" t="s">
        <v>5</v>
      </c>
      <c r="C10628" s="4" t="s">
        <v>10</v>
      </c>
    </row>
    <row r="10629" spans="1:5">
      <c r="A10629" t="n">
        <v>90744</v>
      </c>
      <c r="B10629" s="15" t="n">
        <v>13</v>
      </c>
      <c r="C10629" s="7" t="n">
        <v>6408</v>
      </c>
    </row>
    <row r="10630" spans="1:5">
      <c r="A10630" t="s">
        <v>4</v>
      </c>
      <c r="B10630" s="4" t="s">
        <v>5</v>
      </c>
      <c r="C10630" s="4" t="s">
        <v>10</v>
      </c>
    </row>
    <row r="10631" spans="1:5">
      <c r="A10631" t="n">
        <v>90747</v>
      </c>
      <c r="B10631" s="10" t="n">
        <v>12</v>
      </c>
      <c r="C10631" s="7" t="n">
        <v>6464</v>
      </c>
    </row>
    <row r="10632" spans="1:5">
      <c r="A10632" t="s">
        <v>4</v>
      </c>
      <c r="B10632" s="4" t="s">
        <v>5</v>
      </c>
      <c r="C10632" s="4" t="s">
        <v>10</v>
      </c>
    </row>
    <row r="10633" spans="1:5">
      <c r="A10633" t="n">
        <v>90750</v>
      </c>
      <c r="B10633" s="15" t="n">
        <v>13</v>
      </c>
      <c r="C10633" s="7" t="n">
        <v>6465</v>
      </c>
    </row>
    <row r="10634" spans="1:5">
      <c r="A10634" t="s">
        <v>4</v>
      </c>
      <c r="B10634" s="4" t="s">
        <v>5</v>
      </c>
      <c r="C10634" s="4" t="s">
        <v>10</v>
      </c>
    </row>
    <row r="10635" spans="1:5">
      <c r="A10635" t="n">
        <v>90753</v>
      </c>
      <c r="B10635" s="15" t="n">
        <v>13</v>
      </c>
      <c r="C10635" s="7" t="n">
        <v>6466</v>
      </c>
    </row>
    <row r="10636" spans="1:5">
      <c r="A10636" t="s">
        <v>4</v>
      </c>
      <c r="B10636" s="4" t="s">
        <v>5</v>
      </c>
      <c r="C10636" s="4" t="s">
        <v>10</v>
      </c>
    </row>
    <row r="10637" spans="1:5">
      <c r="A10637" t="n">
        <v>90756</v>
      </c>
      <c r="B10637" s="15" t="n">
        <v>13</v>
      </c>
      <c r="C10637" s="7" t="n">
        <v>6467</v>
      </c>
    </row>
    <row r="10638" spans="1:5">
      <c r="A10638" t="s">
        <v>4</v>
      </c>
      <c r="B10638" s="4" t="s">
        <v>5</v>
      </c>
      <c r="C10638" s="4" t="s">
        <v>10</v>
      </c>
    </row>
    <row r="10639" spans="1:5">
      <c r="A10639" t="n">
        <v>90759</v>
      </c>
      <c r="B10639" s="15" t="n">
        <v>13</v>
      </c>
      <c r="C10639" s="7" t="n">
        <v>6468</v>
      </c>
    </row>
    <row r="10640" spans="1:5">
      <c r="A10640" t="s">
        <v>4</v>
      </c>
      <c r="B10640" s="4" t="s">
        <v>5</v>
      </c>
      <c r="C10640" s="4" t="s">
        <v>10</v>
      </c>
    </row>
    <row r="10641" spans="1:5">
      <c r="A10641" t="n">
        <v>90762</v>
      </c>
      <c r="B10641" s="15" t="n">
        <v>13</v>
      </c>
      <c r="C10641" s="7" t="n">
        <v>6469</v>
      </c>
    </row>
    <row r="10642" spans="1:5">
      <c r="A10642" t="s">
        <v>4</v>
      </c>
      <c r="B10642" s="4" t="s">
        <v>5</v>
      </c>
      <c r="C10642" s="4" t="s">
        <v>10</v>
      </c>
    </row>
    <row r="10643" spans="1:5">
      <c r="A10643" t="n">
        <v>90765</v>
      </c>
      <c r="B10643" s="15" t="n">
        <v>13</v>
      </c>
      <c r="C10643" s="7" t="n">
        <v>6470</v>
      </c>
    </row>
    <row r="10644" spans="1:5">
      <c r="A10644" t="s">
        <v>4</v>
      </c>
      <c r="B10644" s="4" t="s">
        <v>5</v>
      </c>
      <c r="C10644" s="4" t="s">
        <v>10</v>
      </c>
    </row>
    <row r="10645" spans="1:5">
      <c r="A10645" t="n">
        <v>90768</v>
      </c>
      <c r="B10645" s="15" t="n">
        <v>13</v>
      </c>
      <c r="C10645" s="7" t="n">
        <v>6471</v>
      </c>
    </row>
    <row r="10646" spans="1:5">
      <c r="A10646" t="s">
        <v>4</v>
      </c>
      <c r="B10646" s="4" t="s">
        <v>5</v>
      </c>
      <c r="C10646" s="4" t="s">
        <v>13</v>
      </c>
    </row>
    <row r="10647" spans="1:5">
      <c r="A10647" t="n">
        <v>90771</v>
      </c>
      <c r="B10647" s="8" t="n">
        <v>74</v>
      </c>
      <c r="C10647" s="7" t="n">
        <v>18</v>
      </c>
    </row>
    <row r="10648" spans="1:5">
      <c r="A10648" t="s">
        <v>4</v>
      </c>
      <c r="B10648" s="4" t="s">
        <v>5</v>
      </c>
      <c r="C10648" s="4" t="s">
        <v>13</v>
      </c>
    </row>
    <row r="10649" spans="1:5">
      <c r="A10649" t="n">
        <v>90773</v>
      </c>
      <c r="B10649" s="8" t="n">
        <v>74</v>
      </c>
      <c r="C10649" s="7" t="n">
        <v>45</v>
      </c>
    </row>
    <row r="10650" spans="1:5">
      <c r="A10650" t="s">
        <v>4</v>
      </c>
      <c r="B10650" s="4" t="s">
        <v>5</v>
      </c>
      <c r="C10650" s="4" t="s">
        <v>10</v>
      </c>
    </row>
    <row r="10651" spans="1:5">
      <c r="A10651" t="n">
        <v>90775</v>
      </c>
      <c r="B10651" s="43" t="n">
        <v>16</v>
      </c>
      <c r="C10651" s="7" t="n">
        <v>0</v>
      </c>
    </row>
    <row r="10652" spans="1:5">
      <c r="A10652" t="s">
        <v>4</v>
      </c>
      <c r="B10652" s="4" t="s">
        <v>5</v>
      </c>
      <c r="C10652" s="4" t="s">
        <v>13</v>
      </c>
      <c r="D10652" s="4" t="s">
        <v>13</v>
      </c>
      <c r="E10652" s="4" t="s">
        <v>13</v>
      </c>
      <c r="F10652" s="4" t="s">
        <v>13</v>
      </c>
    </row>
    <row r="10653" spans="1:5">
      <c r="A10653" t="n">
        <v>90778</v>
      </c>
      <c r="B10653" s="9" t="n">
        <v>14</v>
      </c>
      <c r="C10653" s="7" t="n">
        <v>0</v>
      </c>
      <c r="D10653" s="7" t="n">
        <v>8</v>
      </c>
      <c r="E10653" s="7" t="n">
        <v>0</v>
      </c>
      <c r="F10653" s="7" t="n">
        <v>0</v>
      </c>
    </row>
    <row r="10654" spans="1:5">
      <c r="A10654" t="s">
        <v>4</v>
      </c>
      <c r="B10654" s="4" t="s">
        <v>5</v>
      </c>
      <c r="C10654" s="4" t="s">
        <v>13</v>
      </c>
      <c r="D10654" s="4" t="s">
        <v>6</v>
      </c>
    </row>
    <row r="10655" spans="1:5">
      <c r="A10655" t="n">
        <v>90783</v>
      </c>
      <c r="B10655" s="11" t="n">
        <v>2</v>
      </c>
      <c r="C10655" s="7" t="n">
        <v>11</v>
      </c>
      <c r="D10655" s="7" t="s">
        <v>50</v>
      </c>
    </row>
    <row r="10656" spans="1:5">
      <c r="A10656" t="s">
        <v>4</v>
      </c>
      <c r="B10656" s="4" t="s">
        <v>5</v>
      </c>
      <c r="C10656" s="4" t="s">
        <v>10</v>
      </c>
    </row>
    <row r="10657" spans="1:6">
      <c r="A10657" t="n">
        <v>90797</v>
      </c>
      <c r="B10657" s="43" t="n">
        <v>16</v>
      </c>
      <c r="C10657" s="7" t="n">
        <v>0</v>
      </c>
    </row>
    <row r="10658" spans="1:6">
      <c r="A10658" t="s">
        <v>4</v>
      </c>
      <c r="B10658" s="4" t="s">
        <v>5</v>
      </c>
      <c r="C10658" s="4" t="s">
        <v>13</v>
      </c>
      <c r="D10658" s="4" t="s">
        <v>6</v>
      </c>
    </row>
    <row r="10659" spans="1:6">
      <c r="A10659" t="n">
        <v>90800</v>
      </c>
      <c r="B10659" s="11" t="n">
        <v>2</v>
      </c>
      <c r="C10659" s="7" t="n">
        <v>11</v>
      </c>
      <c r="D10659" s="7" t="s">
        <v>371</v>
      </c>
    </row>
    <row r="10660" spans="1:6">
      <c r="A10660" t="s">
        <v>4</v>
      </c>
      <c r="B10660" s="4" t="s">
        <v>5</v>
      </c>
      <c r="C10660" s="4" t="s">
        <v>10</v>
      </c>
    </row>
    <row r="10661" spans="1:6">
      <c r="A10661" t="n">
        <v>90809</v>
      </c>
      <c r="B10661" s="43" t="n">
        <v>16</v>
      </c>
      <c r="C10661" s="7" t="n">
        <v>0</v>
      </c>
    </row>
    <row r="10662" spans="1:6">
      <c r="A10662" t="s">
        <v>4</v>
      </c>
      <c r="B10662" s="4" t="s">
        <v>5</v>
      </c>
      <c r="C10662" s="4" t="s">
        <v>9</v>
      </c>
    </row>
    <row r="10663" spans="1:6">
      <c r="A10663" t="n">
        <v>90812</v>
      </c>
      <c r="B10663" s="45" t="n">
        <v>15</v>
      </c>
      <c r="C10663" s="7" t="n">
        <v>2048</v>
      </c>
    </row>
    <row r="10664" spans="1:6">
      <c r="A10664" t="s">
        <v>4</v>
      </c>
      <c r="B10664" s="4" t="s">
        <v>5</v>
      </c>
      <c r="C10664" s="4" t="s">
        <v>13</v>
      </c>
      <c r="D10664" s="4" t="s">
        <v>6</v>
      </c>
    </row>
    <row r="10665" spans="1:6">
      <c r="A10665" t="n">
        <v>90817</v>
      </c>
      <c r="B10665" s="11" t="n">
        <v>2</v>
      </c>
      <c r="C10665" s="7" t="n">
        <v>10</v>
      </c>
      <c r="D10665" s="7" t="s">
        <v>126</v>
      </c>
    </row>
    <row r="10666" spans="1:6">
      <c r="A10666" t="s">
        <v>4</v>
      </c>
      <c r="B10666" s="4" t="s">
        <v>5</v>
      </c>
      <c r="C10666" s="4" t="s">
        <v>10</v>
      </c>
    </row>
    <row r="10667" spans="1:6">
      <c r="A10667" t="n">
        <v>90835</v>
      </c>
      <c r="B10667" s="43" t="n">
        <v>16</v>
      </c>
      <c r="C10667" s="7" t="n">
        <v>0</v>
      </c>
    </row>
    <row r="10668" spans="1:6">
      <c r="A10668" t="s">
        <v>4</v>
      </c>
      <c r="B10668" s="4" t="s">
        <v>5</v>
      </c>
      <c r="C10668" s="4" t="s">
        <v>13</v>
      </c>
      <c r="D10668" s="4" t="s">
        <v>6</v>
      </c>
    </row>
    <row r="10669" spans="1:6">
      <c r="A10669" t="n">
        <v>90838</v>
      </c>
      <c r="B10669" s="11" t="n">
        <v>2</v>
      </c>
      <c r="C10669" s="7" t="n">
        <v>10</v>
      </c>
      <c r="D10669" s="7" t="s">
        <v>127</v>
      </c>
    </row>
    <row r="10670" spans="1:6">
      <c r="A10670" t="s">
        <v>4</v>
      </c>
      <c r="B10670" s="4" t="s">
        <v>5</v>
      </c>
      <c r="C10670" s="4" t="s">
        <v>10</v>
      </c>
    </row>
    <row r="10671" spans="1:6">
      <c r="A10671" t="n">
        <v>90857</v>
      </c>
      <c r="B10671" s="43" t="n">
        <v>16</v>
      </c>
      <c r="C10671" s="7" t="n">
        <v>0</v>
      </c>
    </row>
    <row r="10672" spans="1:6">
      <c r="A10672" t="s">
        <v>4</v>
      </c>
      <c r="B10672" s="4" t="s">
        <v>5</v>
      </c>
      <c r="C10672" s="4" t="s">
        <v>13</v>
      </c>
      <c r="D10672" s="4" t="s">
        <v>10</v>
      </c>
      <c r="E10672" s="4" t="s">
        <v>27</v>
      </c>
    </row>
    <row r="10673" spans="1:5">
      <c r="A10673" t="n">
        <v>90860</v>
      </c>
      <c r="B10673" s="40" t="n">
        <v>58</v>
      </c>
      <c r="C10673" s="7" t="n">
        <v>100</v>
      </c>
      <c r="D10673" s="7" t="n">
        <v>300</v>
      </c>
      <c r="E10673" s="7" t="n">
        <v>1</v>
      </c>
    </row>
    <row r="10674" spans="1:5">
      <c r="A10674" t="s">
        <v>4</v>
      </c>
      <c r="B10674" s="4" t="s">
        <v>5</v>
      </c>
      <c r="C10674" s="4" t="s">
        <v>13</v>
      </c>
      <c r="D10674" s="4" t="s">
        <v>10</v>
      </c>
    </row>
    <row r="10675" spans="1:5">
      <c r="A10675" t="n">
        <v>90868</v>
      </c>
      <c r="B10675" s="40" t="n">
        <v>58</v>
      </c>
      <c r="C10675" s="7" t="n">
        <v>255</v>
      </c>
      <c r="D10675" s="7" t="n">
        <v>0</v>
      </c>
    </row>
    <row r="10676" spans="1:5">
      <c r="A10676" t="s">
        <v>4</v>
      </c>
      <c r="B10676" s="4" t="s">
        <v>5</v>
      </c>
      <c r="C10676" s="4" t="s">
        <v>13</v>
      </c>
    </row>
    <row r="10677" spans="1:5">
      <c r="A10677" t="n">
        <v>90872</v>
      </c>
      <c r="B10677" s="47" t="n">
        <v>23</v>
      </c>
      <c r="C10677" s="7" t="n">
        <v>0</v>
      </c>
    </row>
    <row r="10678" spans="1:5">
      <c r="A10678" t="s">
        <v>4</v>
      </c>
      <c r="B10678" s="4" t="s">
        <v>5</v>
      </c>
    </row>
    <row r="10679" spans="1:5">
      <c r="A10679" t="n">
        <v>90874</v>
      </c>
      <c r="B10679" s="5" t="n">
        <v>1</v>
      </c>
    </row>
    <row r="10680" spans="1:5" s="3" customFormat="1" customHeight="0">
      <c r="A10680" s="3" t="s">
        <v>2</v>
      </c>
      <c r="B10680" s="3" t="s">
        <v>763</v>
      </c>
    </row>
    <row r="10681" spans="1:5">
      <c r="A10681" t="s">
        <v>4</v>
      </c>
      <c r="B10681" s="4" t="s">
        <v>5</v>
      </c>
      <c r="C10681" s="4" t="s">
        <v>13</v>
      </c>
      <c r="D10681" s="4" t="s">
        <v>10</v>
      </c>
    </row>
    <row r="10682" spans="1:5">
      <c r="A10682" t="n">
        <v>90876</v>
      </c>
      <c r="B10682" s="35" t="n">
        <v>22</v>
      </c>
      <c r="C10682" s="7" t="n">
        <v>0</v>
      </c>
      <c r="D10682" s="7" t="n">
        <v>0</v>
      </c>
    </row>
    <row r="10683" spans="1:5">
      <c r="A10683" t="s">
        <v>4</v>
      </c>
      <c r="B10683" s="4" t="s">
        <v>5</v>
      </c>
      <c r="C10683" s="4" t="s">
        <v>13</v>
      </c>
      <c r="D10683" s="4" t="s">
        <v>10</v>
      </c>
      <c r="E10683" s="4" t="s">
        <v>27</v>
      </c>
    </row>
    <row r="10684" spans="1:5">
      <c r="A10684" t="n">
        <v>90880</v>
      </c>
      <c r="B10684" s="40" t="n">
        <v>58</v>
      </c>
      <c r="C10684" s="7" t="n">
        <v>0</v>
      </c>
      <c r="D10684" s="7" t="n">
        <v>300</v>
      </c>
      <c r="E10684" s="7" t="n">
        <v>1</v>
      </c>
    </row>
    <row r="10685" spans="1:5">
      <c r="A10685" t="s">
        <v>4</v>
      </c>
      <c r="B10685" s="4" t="s">
        <v>5</v>
      </c>
      <c r="C10685" s="4" t="s">
        <v>13</v>
      </c>
      <c r="D10685" s="4" t="s">
        <v>10</v>
      </c>
    </row>
    <row r="10686" spans="1:5">
      <c r="A10686" t="n">
        <v>90888</v>
      </c>
      <c r="B10686" s="40" t="n">
        <v>58</v>
      </c>
      <c r="C10686" s="7" t="n">
        <v>255</v>
      </c>
      <c r="D10686" s="7" t="n">
        <v>0</v>
      </c>
    </row>
    <row r="10687" spans="1:5">
      <c r="A10687" t="s">
        <v>4</v>
      </c>
      <c r="B10687" s="4" t="s">
        <v>5</v>
      </c>
      <c r="C10687" s="4" t="s">
        <v>13</v>
      </c>
      <c r="D10687" s="4" t="s">
        <v>10</v>
      </c>
    </row>
    <row r="10688" spans="1:5">
      <c r="A10688" t="n">
        <v>90892</v>
      </c>
      <c r="B10688" s="40" t="n">
        <v>58</v>
      </c>
      <c r="C10688" s="7" t="n">
        <v>5</v>
      </c>
      <c r="D10688" s="7" t="n">
        <v>300</v>
      </c>
    </row>
    <row r="10689" spans="1:5">
      <c r="A10689" t="s">
        <v>4</v>
      </c>
      <c r="B10689" s="4" t="s">
        <v>5</v>
      </c>
      <c r="C10689" s="4" t="s">
        <v>27</v>
      </c>
      <c r="D10689" s="4" t="s">
        <v>10</v>
      </c>
    </row>
    <row r="10690" spans="1:5">
      <c r="A10690" t="n">
        <v>90896</v>
      </c>
      <c r="B10690" s="41" t="n">
        <v>103</v>
      </c>
      <c r="C10690" s="7" t="n">
        <v>0</v>
      </c>
      <c r="D10690" s="7" t="n">
        <v>300</v>
      </c>
    </row>
    <row r="10691" spans="1:5">
      <c r="A10691" t="s">
        <v>4</v>
      </c>
      <c r="B10691" s="4" t="s">
        <v>5</v>
      </c>
      <c r="C10691" s="4" t="s">
        <v>13</v>
      </c>
    </row>
    <row r="10692" spans="1:5">
      <c r="A10692" t="n">
        <v>90903</v>
      </c>
      <c r="B10692" s="32" t="n">
        <v>64</v>
      </c>
      <c r="C10692" s="7" t="n">
        <v>7</v>
      </c>
    </row>
    <row r="10693" spans="1:5">
      <c r="A10693" t="s">
        <v>4</v>
      </c>
      <c r="B10693" s="4" t="s">
        <v>5</v>
      </c>
      <c r="C10693" s="4" t="s">
        <v>13</v>
      </c>
      <c r="D10693" s="4" t="s">
        <v>10</v>
      </c>
    </row>
    <row r="10694" spans="1:5">
      <c r="A10694" t="n">
        <v>90905</v>
      </c>
      <c r="B10694" s="69" t="n">
        <v>72</v>
      </c>
      <c r="C10694" s="7" t="n">
        <v>5</v>
      </c>
      <c r="D10694" s="7" t="n">
        <v>0</v>
      </c>
    </row>
    <row r="10695" spans="1:5">
      <c r="A10695" t="s">
        <v>4</v>
      </c>
      <c r="B10695" s="4" t="s">
        <v>5</v>
      </c>
      <c r="C10695" s="4" t="s">
        <v>13</v>
      </c>
      <c r="D10695" s="4" t="s">
        <v>6</v>
      </c>
    </row>
    <row r="10696" spans="1:5">
      <c r="A10696" t="n">
        <v>90909</v>
      </c>
      <c r="B10696" s="11" t="n">
        <v>2</v>
      </c>
      <c r="C10696" s="7" t="n">
        <v>10</v>
      </c>
      <c r="D10696" s="7" t="s">
        <v>725</v>
      </c>
    </row>
    <row r="10697" spans="1:5">
      <c r="A10697" t="s">
        <v>4</v>
      </c>
      <c r="B10697" s="4" t="s">
        <v>5</v>
      </c>
      <c r="C10697" s="4" t="s">
        <v>10</v>
      </c>
    </row>
    <row r="10698" spans="1:5">
      <c r="A10698" t="n">
        <v>90930</v>
      </c>
      <c r="B10698" s="94" t="n">
        <v>143</v>
      </c>
      <c r="C10698" s="7" t="n">
        <v>50</v>
      </c>
    </row>
    <row r="10699" spans="1:5">
      <c r="A10699" t="s">
        <v>4</v>
      </c>
      <c r="B10699" s="4" t="s">
        <v>5</v>
      </c>
      <c r="C10699" s="4" t="s">
        <v>13</v>
      </c>
      <c r="D10699" s="4" t="s">
        <v>10</v>
      </c>
      <c r="E10699" s="4" t="s">
        <v>10</v>
      </c>
      <c r="F10699" s="4" t="s">
        <v>10</v>
      </c>
      <c r="G10699" s="4" t="s">
        <v>10</v>
      </c>
      <c r="H10699" s="4" t="s">
        <v>10</v>
      </c>
      <c r="I10699" s="4" t="s">
        <v>10</v>
      </c>
      <c r="J10699" s="4" t="s">
        <v>10</v>
      </c>
      <c r="K10699" s="4" t="s">
        <v>10</v>
      </c>
      <c r="L10699" s="4" t="s">
        <v>10</v>
      </c>
      <c r="M10699" s="4" t="s">
        <v>10</v>
      </c>
      <c r="N10699" s="4" t="s">
        <v>9</v>
      </c>
      <c r="O10699" s="4" t="s">
        <v>9</v>
      </c>
      <c r="P10699" s="4" t="s">
        <v>9</v>
      </c>
      <c r="Q10699" s="4" t="s">
        <v>9</v>
      </c>
      <c r="R10699" s="4" t="s">
        <v>13</v>
      </c>
      <c r="S10699" s="4" t="s">
        <v>6</v>
      </c>
    </row>
    <row r="10700" spans="1:5">
      <c r="A10700" t="n">
        <v>90933</v>
      </c>
      <c r="B10700" s="90" t="n">
        <v>75</v>
      </c>
      <c r="C10700" s="7" t="n">
        <v>0</v>
      </c>
      <c r="D10700" s="7" t="n">
        <v>0</v>
      </c>
      <c r="E10700" s="7" t="n">
        <v>0</v>
      </c>
      <c r="F10700" s="7" t="n">
        <v>1024</v>
      </c>
      <c r="G10700" s="7" t="n">
        <v>720</v>
      </c>
      <c r="H10700" s="7" t="n">
        <v>226</v>
      </c>
      <c r="I10700" s="7" t="n">
        <v>40</v>
      </c>
      <c r="J10700" s="7" t="n">
        <v>0</v>
      </c>
      <c r="K10700" s="7" t="n">
        <v>0</v>
      </c>
      <c r="L10700" s="7" t="n">
        <v>1024</v>
      </c>
      <c r="M10700" s="7" t="n">
        <v>720</v>
      </c>
      <c r="N10700" s="7" t="n">
        <v>1065353216</v>
      </c>
      <c r="O10700" s="7" t="n">
        <v>1065353216</v>
      </c>
      <c r="P10700" s="7" t="n">
        <v>1065353216</v>
      </c>
      <c r="Q10700" s="7" t="n">
        <v>0</v>
      </c>
      <c r="R10700" s="7" t="n">
        <v>1</v>
      </c>
      <c r="S10700" s="7" t="s">
        <v>764</v>
      </c>
    </row>
    <row r="10701" spans="1:5">
      <c r="A10701" t="s">
        <v>4</v>
      </c>
      <c r="B10701" s="4" t="s">
        <v>5</v>
      </c>
      <c r="C10701" s="4" t="s">
        <v>10</v>
      </c>
      <c r="D10701" s="4" t="s">
        <v>13</v>
      </c>
      <c r="E10701" s="4" t="s">
        <v>13</v>
      </c>
      <c r="F10701" s="4" t="s">
        <v>6</v>
      </c>
    </row>
    <row r="10702" spans="1:5">
      <c r="A10702" t="n">
        <v>90987</v>
      </c>
      <c r="B10702" s="18" t="n">
        <v>20</v>
      </c>
      <c r="C10702" s="7" t="n">
        <v>61440</v>
      </c>
      <c r="D10702" s="7" t="n">
        <v>3</v>
      </c>
      <c r="E10702" s="7" t="n">
        <v>10</v>
      </c>
      <c r="F10702" s="7" t="s">
        <v>322</v>
      </c>
    </row>
    <row r="10703" spans="1:5">
      <c r="A10703" t="s">
        <v>4</v>
      </c>
      <c r="B10703" s="4" t="s">
        <v>5</v>
      </c>
      <c r="C10703" s="4" t="s">
        <v>10</v>
      </c>
    </row>
    <row r="10704" spans="1:5">
      <c r="A10704" t="n">
        <v>91005</v>
      </c>
      <c r="B10704" s="43" t="n">
        <v>16</v>
      </c>
      <c r="C10704" s="7" t="n">
        <v>0</v>
      </c>
    </row>
    <row r="10705" spans="1:19">
      <c r="A10705" t="s">
        <v>4</v>
      </c>
      <c r="B10705" s="4" t="s">
        <v>5</v>
      </c>
      <c r="C10705" s="4" t="s">
        <v>10</v>
      </c>
      <c r="D10705" s="4" t="s">
        <v>13</v>
      </c>
      <c r="E10705" s="4" t="s">
        <v>13</v>
      </c>
      <c r="F10705" s="4" t="s">
        <v>6</v>
      </c>
    </row>
    <row r="10706" spans="1:19">
      <c r="A10706" t="n">
        <v>91008</v>
      </c>
      <c r="B10706" s="18" t="n">
        <v>20</v>
      </c>
      <c r="C10706" s="7" t="n">
        <v>61441</v>
      </c>
      <c r="D10706" s="7" t="n">
        <v>3</v>
      </c>
      <c r="E10706" s="7" t="n">
        <v>10</v>
      </c>
      <c r="F10706" s="7" t="s">
        <v>322</v>
      </c>
    </row>
    <row r="10707" spans="1:19">
      <c r="A10707" t="s">
        <v>4</v>
      </c>
      <c r="B10707" s="4" t="s">
        <v>5</v>
      </c>
      <c r="C10707" s="4" t="s">
        <v>10</v>
      </c>
    </row>
    <row r="10708" spans="1:19">
      <c r="A10708" t="n">
        <v>91026</v>
      </c>
      <c r="B10708" s="43" t="n">
        <v>16</v>
      </c>
      <c r="C10708" s="7" t="n">
        <v>0</v>
      </c>
    </row>
    <row r="10709" spans="1:19">
      <c r="A10709" t="s">
        <v>4</v>
      </c>
      <c r="B10709" s="4" t="s">
        <v>5</v>
      </c>
      <c r="C10709" s="4" t="s">
        <v>10</v>
      </c>
      <c r="D10709" s="4" t="s">
        <v>13</v>
      </c>
      <c r="E10709" s="4" t="s">
        <v>13</v>
      </c>
      <c r="F10709" s="4" t="s">
        <v>6</v>
      </c>
    </row>
    <row r="10710" spans="1:19">
      <c r="A10710" t="n">
        <v>91029</v>
      </c>
      <c r="B10710" s="18" t="n">
        <v>20</v>
      </c>
      <c r="C10710" s="7" t="n">
        <v>61442</v>
      </c>
      <c r="D10710" s="7" t="n">
        <v>3</v>
      </c>
      <c r="E10710" s="7" t="n">
        <v>10</v>
      </c>
      <c r="F10710" s="7" t="s">
        <v>322</v>
      </c>
    </row>
    <row r="10711" spans="1:19">
      <c r="A10711" t="s">
        <v>4</v>
      </c>
      <c r="B10711" s="4" t="s">
        <v>5</v>
      </c>
      <c r="C10711" s="4" t="s">
        <v>10</v>
      </c>
    </row>
    <row r="10712" spans="1:19">
      <c r="A10712" t="n">
        <v>91047</v>
      </c>
      <c r="B10712" s="43" t="n">
        <v>16</v>
      </c>
      <c r="C10712" s="7" t="n">
        <v>0</v>
      </c>
    </row>
    <row r="10713" spans="1:19">
      <c r="A10713" t="s">
        <v>4</v>
      </c>
      <c r="B10713" s="4" t="s">
        <v>5</v>
      </c>
      <c r="C10713" s="4" t="s">
        <v>10</v>
      </c>
      <c r="D10713" s="4" t="s">
        <v>13</v>
      </c>
      <c r="E10713" s="4" t="s">
        <v>13</v>
      </c>
      <c r="F10713" s="4" t="s">
        <v>6</v>
      </c>
    </row>
    <row r="10714" spans="1:19">
      <c r="A10714" t="n">
        <v>91050</v>
      </c>
      <c r="B10714" s="18" t="n">
        <v>20</v>
      </c>
      <c r="C10714" s="7" t="n">
        <v>61443</v>
      </c>
      <c r="D10714" s="7" t="n">
        <v>3</v>
      </c>
      <c r="E10714" s="7" t="n">
        <v>10</v>
      </c>
      <c r="F10714" s="7" t="s">
        <v>322</v>
      </c>
    </row>
    <row r="10715" spans="1:19">
      <c r="A10715" t="s">
        <v>4</v>
      </c>
      <c r="B10715" s="4" t="s">
        <v>5</v>
      </c>
      <c r="C10715" s="4" t="s">
        <v>10</v>
      </c>
    </row>
    <row r="10716" spans="1:19">
      <c r="A10716" t="n">
        <v>91068</v>
      </c>
      <c r="B10716" s="43" t="n">
        <v>16</v>
      </c>
      <c r="C10716" s="7" t="n">
        <v>0</v>
      </c>
    </row>
    <row r="10717" spans="1:19">
      <c r="A10717" t="s">
        <v>4</v>
      </c>
      <c r="B10717" s="4" t="s">
        <v>5</v>
      </c>
      <c r="C10717" s="4" t="s">
        <v>10</v>
      </c>
      <c r="D10717" s="4" t="s">
        <v>13</v>
      </c>
      <c r="E10717" s="4" t="s">
        <v>13</v>
      </c>
      <c r="F10717" s="4" t="s">
        <v>6</v>
      </c>
    </row>
    <row r="10718" spans="1:19">
      <c r="A10718" t="n">
        <v>91071</v>
      </c>
      <c r="B10718" s="18" t="n">
        <v>20</v>
      </c>
      <c r="C10718" s="7" t="n">
        <v>61444</v>
      </c>
      <c r="D10718" s="7" t="n">
        <v>3</v>
      </c>
      <c r="E10718" s="7" t="n">
        <v>10</v>
      </c>
      <c r="F10718" s="7" t="s">
        <v>322</v>
      </c>
    </row>
    <row r="10719" spans="1:19">
      <c r="A10719" t="s">
        <v>4</v>
      </c>
      <c r="B10719" s="4" t="s">
        <v>5</v>
      </c>
      <c r="C10719" s="4" t="s">
        <v>10</v>
      </c>
    </row>
    <row r="10720" spans="1:19">
      <c r="A10720" t="n">
        <v>91089</v>
      </c>
      <c r="B10720" s="43" t="n">
        <v>16</v>
      </c>
      <c r="C10720" s="7" t="n">
        <v>0</v>
      </c>
    </row>
    <row r="10721" spans="1:6">
      <c r="A10721" t="s">
        <v>4</v>
      </c>
      <c r="B10721" s="4" t="s">
        <v>5</v>
      </c>
      <c r="C10721" s="4" t="s">
        <v>10</v>
      </c>
      <c r="D10721" s="4" t="s">
        <v>13</v>
      </c>
      <c r="E10721" s="4" t="s">
        <v>13</v>
      </c>
      <c r="F10721" s="4" t="s">
        <v>6</v>
      </c>
    </row>
    <row r="10722" spans="1:6">
      <c r="A10722" t="n">
        <v>91092</v>
      </c>
      <c r="B10722" s="18" t="n">
        <v>20</v>
      </c>
      <c r="C10722" s="7" t="n">
        <v>61445</v>
      </c>
      <c r="D10722" s="7" t="n">
        <v>3</v>
      </c>
      <c r="E10722" s="7" t="n">
        <v>10</v>
      </c>
      <c r="F10722" s="7" t="s">
        <v>322</v>
      </c>
    </row>
    <row r="10723" spans="1:6">
      <c r="A10723" t="s">
        <v>4</v>
      </c>
      <c r="B10723" s="4" t="s">
        <v>5</v>
      </c>
      <c r="C10723" s="4" t="s">
        <v>10</v>
      </c>
    </row>
    <row r="10724" spans="1:6">
      <c r="A10724" t="n">
        <v>91110</v>
      </c>
      <c r="B10724" s="43" t="n">
        <v>16</v>
      </c>
      <c r="C10724" s="7" t="n">
        <v>0</v>
      </c>
    </row>
    <row r="10725" spans="1:6">
      <c r="A10725" t="s">
        <v>4</v>
      </c>
      <c r="B10725" s="4" t="s">
        <v>5</v>
      </c>
      <c r="C10725" s="4" t="s">
        <v>10</v>
      </c>
      <c r="D10725" s="4" t="s">
        <v>27</v>
      </c>
      <c r="E10725" s="4" t="s">
        <v>27</v>
      </c>
      <c r="F10725" s="4" t="s">
        <v>27</v>
      </c>
      <c r="G10725" s="4" t="s">
        <v>27</v>
      </c>
    </row>
    <row r="10726" spans="1:6">
      <c r="A10726" t="n">
        <v>91113</v>
      </c>
      <c r="B10726" s="57" t="n">
        <v>46</v>
      </c>
      <c r="C10726" s="7" t="n">
        <v>61440</v>
      </c>
      <c r="D10726" s="7" t="n">
        <v>-222.240005493164</v>
      </c>
      <c r="E10726" s="7" t="n">
        <v>34.439998626709</v>
      </c>
      <c r="F10726" s="7" t="n">
        <v>-211.160003662109</v>
      </c>
      <c r="G10726" s="7" t="n">
        <v>192.5</v>
      </c>
    </row>
    <row r="10727" spans="1:6">
      <c r="A10727" t="s">
        <v>4</v>
      </c>
      <c r="B10727" s="4" t="s">
        <v>5</v>
      </c>
      <c r="C10727" s="4" t="s">
        <v>10</v>
      </c>
      <c r="D10727" s="4" t="s">
        <v>27</v>
      </c>
      <c r="E10727" s="4" t="s">
        <v>27</v>
      </c>
      <c r="F10727" s="4" t="s">
        <v>27</v>
      </c>
      <c r="G10727" s="4" t="s">
        <v>27</v>
      </c>
    </row>
    <row r="10728" spans="1:6">
      <c r="A10728" t="n">
        <v>91132</v>
      </c>
      <c r="B10728" s="57" t="n">
        <v>46</v>
      </c>
      <c r="C10728" s="7" t="n">
        <v>61441</v>
      </c>
      <c r="D10728" s="7" t="n">
        <v>-221.369995117188</v>
      </c>
      <c r="E10728" s="7" t="n">
        <v>34.439998626709</v>
      </c>
      <c r="F10728" s="7" t="n">
        <v>-210.770004272461</v>
      </c>
      <c r="G10728" s="7" t="n">
        <v>185.199996948242</v>
      </c>
    </row>
    <row r="10729" spans="1:6">
      <c r="A10729" t="s">
        <v>4</v>
      </c>
      <c r="B10729" s="4" t="s">
        <v>5</v>
      </c>
      <c r="C10729" s="4" t="s">
        <v>10</v>
      </c>
      <c r="D10729" s="4" t="s">
        <v>27</v>
      </c>
      <c r="E10729" s="4" t="s">
        <v>27</v>
      </c>
      <c r="F10729" s="4" t="s">
        <v>27</v>
      </c>
      <c r="G10729" s="4" t="s">
        <v>27</v>
      </c>
    </row>
    <row r="10730" spans="1:6">
      <c r="A10730" t="n">
        <v>91151</v>
      </c>
      <c r="B10730" s="57" t="n">
        <v>46</v>
      </c>
      <c r="C10730" s="7" t="n">
        <v>61442</v>
      </c>
      <c r="D10730" s="7" t="n">
        <v>-222.979995727539</v>
      </c>
      <c r="E10730" s="7" t="n">
        <v>34.439998626709</v>
      </c>
      <c r="F10730" s="7" t="n">
        <v>-210.309997558594</v>
      </c>
      <c r="G10730" s="7" t="n">
        <v>193.300003051758</v>
      </c>
    </row>
    <row r="10731" spans="1:6">
      <c r="A10731" t="s">
        <v>4</v>
      </c>
      <c r="B10731" s="4" t="s">
        <v>5</v>
      </c>
      <c r="C10731" s="4" t="s">
        <v>10</v>
      </c>
      <c r="D10731" s="4" t="s">
        <v>27</v>
      </c>
      <c r="E10731" s="4" t="s">
        <v>27</v>
      </c>
      <c r="F10731" s="4" t="s">
        <v>27</v>
      </c>
      <c r="G10731" s="4" t="s">
        <v>27</v>
      </c>
    </row>
    <row r="10732" spans="1:6">
      <c r="A10732" t="n">
        <v>91170</v>
      </c>
      <c r="B10732" s="57" t="n">
        <v>46</v>
      </c>
      <c r="C10732" s="7" t="n">
        <v>61443</v>
      </c>
      <c r="D10732" s="7" t="n">
        <v>-223.779998779297</v>
      </c>
      <c r="E10732" s="7" t="n">
        <v>34.439998626709</v>
      </c>
      <c r="F10732" s="7" t="n">
        <v>-210.380004882813</v>
      </c>
      <c r="G10732" s="7" t="n">
        <v>188.800003051758</v>
      </c>
    </row>
    <row r="10733" spans="1:6">
      <c r="A10733" t="s">
        <v>4</v>
      </c>
      <c r="B10733" s="4" t="s">
        <v>5</v>
      </c>
      <c r="C10733" s="4" t="s">
        <v>10</v>
      </c>
      <c r="D10733" s="4" t="s">
        <v>27</v>
      </c>
      <c r="E10733" s="4" t="s">
        <v>27</v>
      </c>
      <c r="F10733" s="4" t="s">
        <v>27</v>
      </c>
      <c r="G10733" s="4" t="s">
        <v>27</v>
      </c>
    </row>
    <row r="10734" spans="1:6">
      <c r="A10734" t="n">
        <v>91189</v>
      </c>
      <c r="B10734" s="57" t="n">
        <v>46</v>
      </c>
      <c r="C10734" s="7" t="n">
        <v>61444</v>
      </c>
      <c r="D10734" s="7" t="n">
        <v>-220.520004272461</v>
      </c>
      <c r="E10734" s="7" t="n">
        <v>34.439998626709</v>
      </c>
      <c r="F10734" s="7" t="n">
        <v>-211.130004882813</v>
      </c>
      <c r="G10734" s="7" t="n">
        <v>196</v>
      </c>
    </row>
    <row r="10735" spans="1:6">
      <c r="A10735" t="s">
        <v>4</v>
      </c>
      <c r="B10735" s="4" t="s">
        <v>5</v>
      </c>
      <c r="C10735" s="4" t="s">
        <v>10</v>
      </c>
      <c r="D10735" s="4" t="s">
        <v>27</v>
      </c>
      <c r="E10735" s="4" t="s">
        <v>27</v>
      </c>
      <c r="F10735" s="4" t="s">
        <v>27</v>
      </c>
      <c r="G10735" s="4" t="s">
        <v>27</v>
      </c>
    </row>
    <row r="10736" spans="1:6">
      <c r="A10736" t="n">
        <v>91208</v>
      </c>
      <c r="B10736" s="57" t="n">
        <v>46</v>
      </c>
      <c r="C10736" s="7" t="n">
        <v>61445</v>
      </c>
      <c r="D10736" s="7" t="n">
        <v>-221.759994506836</v>
      </c>
      <c r="E10736" s="7" t="n">
        <v>34.439998626709</v>
      </c>
      <c r="F10736" s="7" t="n">
        <v>-209.289993286133</v>
      </c>
      <c r="G10736" s="7" t="n">
        <v>191.600006103516</v>
      </c>
    </row>
    <row r="10737" spans="1:7">
      <c r="A10737" t="s">
        <v>4</v>
      </c>
      <c r="B10737" s="4" t="s">
        <v>5</v>
      </c>
      <c r="C10737" s="4" t="s">
        <v>10</v>
      </c>
      <c r="D10737" s="4" t="s">
        <v>27</v>
      </c>
      <c r="E10737" s="4" t="s">
        <v>27</v>
      </c>
      <c r="F10737" s="4" t="s">
        <v>27</v>
      </c>
      <c r="G10737" s="4" t="s">
        <v>10</v>
      </c>
      <c r="H10737" s="4" t="s">
        <v>10</v>
      </c>
    </row>
    <row r="10738" spans="1:7">
      <c r="A10738" t="n">
        <v>91227</v>
      </c>
      <c r="B10738" s="68" t="n">
        <v>60</v>
      </c>
      <c r="C10738" s="7" t="n">
        <v>61440</v>
      </c>
      <c r="D10738" s="7" t="n">
        <v>0</v>
      </c>
      <c r="E10738" s="7" t="n">
        <v>20</v>
      </c>
      <c r="F10738" s="7" t="n">
        <v>0</v>
      </c>
      <c r="G10738" s="7" t="n">
        <v>0</v>
      </c>
      <c r="H10738" s="7" t="n">
        <v>0</v>
      </c>
    </row>
    <row r="10739" spans="1:7">
      <c r="A10739" t="s">
        <v>4</v>
      </c>
      <c r="B10739" s="4" t="s">
        <v>5</v>
      </c>
      <c r="C10739" s="4" t="s">
        <v>10</v>
      </c>
      <c r="D10739" s="4" t="s">
        <v>27</v>
      </c>
      <c r="E10739" s="4" t="s">
        <v>27</v>
      </c>
      <c r="F10739" s="4" t="s">
        <v>27</v>
      </c>
      <c r="G10739" s="4" t="s">
        <v>10</v>
      </c>
      <c r="H10739" s="4" t="s">
        <v>10</v>
      </c>
    </row>
    <row r="10740" spans="1:7">
      <c r="A10740" t="n">
        <v>91246</v>
      </c>
      <c r="B10740" s="68" t="n">
        <v>60</v>
      </c>
      <c r="C10740" s="7" t="n">
        <v>61441</v>
      </c>
      <c r="D10740" s="7" t="n">
        <v>0</v>
      </c>
      <c r="E10740" s="7" t="n">
        <v>20</v>
      </c>
      <c r="F10740" s="7" t="n">
        <v>0</v>
      </c>
      <c r="G10740" s="7" t="n">
        <v>0</v>
      </c>
      <c r="H10740" s="7" t="n">
        <v>0</v>
      </c>
    </row>
    <row r="10741" spans="1:7">
      <c r="A10741" t="s">
        <v>4</v>
      </c>
      <c r="B10741" s="4" t="s">
        <v>5</v>
      </c>
      <c r="C10741" s="4" t="s">
        <v>10</v>
      </c>
      <c r="D10741" s="4" t="s">
        <v>27</v>
      </c>
      <c r="E10741" s="4" t="s">
        <v>27</v>
      </c>
      <c r="F10741" s="4" t="s">
        <v>27</v>
      </c>
      <c r="G10741" s="4" t="s">
        <v>10</v>
      </c>
      <c r="H10741" s="4" t="s">
        <v>10</v>
      </c>
    </row>
    <row r="10742" spans="1:7">
      <c r="A10742" t="n">
        <v>91265</v>
      </c>
      <c r="B10742" s="68" t="n">
        <v>60</v>
      </c>
      <c r="C10742" s="7" t="n">
        <v>61442</v>
      </c>
      <c r="D10742" s="7" t="n">
        <v>0</v>
      </c>
      <c r="E10742" s="7" t="n">
        <v>20</v>
      </c>
      <c r="F10742" s="7" t="n">
        <v>0</v>
      </c>
      <c r="G10742" s="7" t="n">
        <v>0</v>
      </c>
      <c r="H10742" s="7" t="n">
        <v>0</v>
      </c>
    </row>
    <row r="10743" spans="1:7">
      <c r="A10743" t="s">
        <v>4</v>
      </c>
      <c r="B10743" s="4" t="s">
        <v>5</v>
      </c>
      <c r="C10743" s="4" t="s">
        <v>10</v>
      </c>
      <c r="D10743" s="4" t="s">
        <v>27</v>
      </c>
      <c r="E10743" s="4" t="s">
        <v>27</v>
      </c>
      <c r="F10743" s="4" t="s">
        <v>27</v>
      </c>
      <c r="G10743" s="4" t="s">
        <v>10</v>
      </c>
      <c r="H10743" s="4" t="s">
        <v>10</v>
      </c>
    </row>
    <row r="10744" spans="1:7">
      <c r="A10744" t="n">
        <v>91284</v>
      </c>
      <c r="B10744" s="68" t="n">
        <v>60</v>
      </c>
      <c r="C10744" s="7" t="n">
        <v>61443</v>
      </c>
      <c r="D10744" s="7" t="n">
        <v>0</v>
      </c>
      <c r="E10744" s="7" t="n">
        <v>20</v>
      </c>
      <c r="F10744" s="7" t="n">
        <v>0</v>
      </c>
      <c r="G10744" s="7" t="n">
        <v>0</v>
      </c>
      <c r="H10744" s="7" t="n">
        <v>0</v>
      </c>
    </row>
    <row r="10745" spans="1:7">
      <c r="A10745" t="s">
        <v>4</v>
      </c>
      <c r="B10745" s="4" t="s">
        <v>5</v>
      </c>
      <c r="C10745" s="4" t="s">
        <v>10</v>
      </c>
      <c r="D10745" s="4" t="s">
        <v>27</v>
      </c>
      <c r="E10745" s="4" t="s">
        <v>27</v>
      </c>
      <c r="F10745" s="4" t="s">
        <v>27</v>
      </c>
      <c r="G10745" s="4" t="s">
        <v>10</v>
      </c>
      <c r="H10745" s="4" t="s">
        <v>10</v>
      </c>
    </row>
    <row r="10746" spans="1:7">
      <c r="A10746" t="n">
        <v>91303</v>
      </c>
      <c r="B10746" s="68" t="n">
        <v>60</v>
      </c>
      <c r="C10746" s="7" t="n">
        <v>61444</v>
      </c>
      <c r="D10746" s="7" t="n">
        <v>0</v>
      </c>
      <c r="E10746" s="7" t="n">
        <v>20</v>
      </c>
      <c r="F10746" s="7" t="n">
        <v>0</v>
      </c>
      <c r="G10746" s="7" t="n">
        <v>0</v>
      </c>
      <c r="H10746" s="7" t="n">
        <v>0</v>
      </c>
    </row>
    <row r="10747" spans="1:7">
      <c r="A10747" t="s">
        <v>4</v>
      </c>
      <c r="B10747" s="4" t="s">
        <v>5</v>
      </c>
      <c r="C10747" s="4" t="s">
        <v>10</v>
      </c>
      <c r="D10747" s="4" t="s">
        <v>27</v>
      </c>
      <c r="E10747" s="4" t="s">
        <v>27</v>
      </c>
      <c r="F10747" s="4" t="s">
        <v>27</v>
      </c>
      <c r="G10747" s="4" t="s">
        <v>10</v>
      </c>
      <c r="H10747" s="4" t="s">
        <v>10</v>
      </c>
    </row>
    <row r="10748" spans="1:7">
      <c r="A10748" t="n">
        <v>91322</v>
      </c>
      <c r="B10748" s="68" t="n">
        <v>60</v>
      </c>
      <c r="C10748" s="7" t="n">
        <v>61445</v>
      </c>
      <c r="D10748" s="7" t="n">
        <v>0</v>
      </c>
      <c r="E10748" s="7" t="n">
        <v>20</v>
      </c>
      <c r="F10748" s="7" t="n">
        <v>0</v>
      </c>
      <c r="G10748" s="7" t="n">
        <v>0</v>
      </c>
      <c r="H10748" s="7" t="n">
        <v>0</v>
      </c>
    </row>
    <row r="10749" spans="1:7">
      <c r="A10749" t="s">
        <v>4</v>
      </c>
      <c r="B10749" s="4" t="s">
        <v>5</v>
      </c>
      <c r="C10749" s="4" t="s">
        <v>10</v>
      </c>
      <c r="D10749" s="4" t="s">
        <v>9</v>
      </c>
    </row>
    <row r="10750" spans="1:7">
      <c r="A10750" t="n">
        <v>91341</v>
      </c>
      <c r="B10750" s="61" t="n">
        <v>43</v>
      </c>
      <c r="C10750" s="7" t="n">
        <v>61440</v>
      </c>
      <c r="D10750" s="7" t="n">
        <v>16</v>
      </c>
    </row>
    <row r="10751" spans="1:7">
      <c r="A10751" t="s">
        <v>4</v>
      </c>
      <c r="B10751" s="4" t="s">
        <v>5</v>
      </c>
      <c r="C10751" s="4" t="s">
        <v>10</v>
      </c>
      <c r="D10751" s="4" t="s">
        <v>13</v>
      </c>
      <c r="E10751" s="4" t="s">
        <v>13</v>
      </c>
      <c r="F10751" s="4" t="s">
        <v>6</v>
      </c>
    </row>
    <row r="10752" spans="1:7">
      <c r="A10752" t="n">
        <v>91348</v>
      </c>
      <c r="B10752" s="67" t="n">
        <v>47</v>
      </c>
      <c r="C10752" s="7" t="n">
        <v>61440</v>
      </c>
      <c r="D10752" s="7" t="n">
        <v>0</v>
      </c>
      <c r="E10752" s="7" t="n">
        <v>0</v>
      </c>
      <c r="F10752" s="7" t="s">
        <v>765</v>
      </c>
    </row>
    <row r="10753" spans="1:8">
      <c r="A10753" t="s">
        <v>4</v>
      </c>
      <c r="B10753" s="4" t="s">
        <v>5</v>
      </c>
      <c r="C10753" s="4" t="s">
        <v>10</v>
      </c>
    </row>
    <row r="10754" spans="1:8">
      <c r="A10754" t="n">
        <v>91370</v>
      </c>
      <c r="B10754" s="43" t="n">
        <v>16</v>
      </c>
      <c r="C10754" s="7" t="n">
        <v>0</v>
      </c>
    </row>
    <row r="10755" spans="1:8">
      <c r="A10755" t="s">
        <v>4</v>
      </c>
      <c r="B10755" s="4" t="s">
        <v>5</v>
      </c>
      <c r="C10755" s="4" t="s">
        <v>10</v>
      </c>
      <c r="D10755" s="4" t="s">
        <v>13</v>
      </c>
      <c r="E10755" s="4" t="s">
        <v>6</v>
      </c>
      <c r="F10755" s="4" t="s">
        <v>27</v>
      </c>
      <c r="G10755" s="4" t="s">
        <v>27</v>
      </c>
      <c r="H10755" s="4" t="s">
        <v>27</v>
      </c>
    </row>
    <row r="10756" spans="1:8">
      <c r="A10756" t="n">
        <v>91373</v>
      </c>
      <c r="B10756" s="64" t="n">
        <v>48</v>
      </c>
      <c r="C10756" s="7" t="n">
        <v>61440</v>
      </c>
      <c r="D10756" s="7" t="n">
        <v>0</v>
      </c>
      <c r="E10756" s="7" t="s">
        <v>314</v>
      </c>
      <c r="F10756" s="7" t="n">
        <v>0</v>
      </c>
      <c r="G10756" s="7" t="n">
        <v>1</v>
      </c>
      <c r="H10756" s="7" t="n">
        <v>0</v>
      </c>
    </row>
    <row r="10757" spans="1:8">
      <c r="A10757" t="s">
        <v>4</v>
      </c>
      <c r="B10757" s="4" t="s">
        <v>5</v>
      </c>
      <c r="C10757" s="4" t="s">
        <v>10</v>
      </c>
      <c r="D10757" s="4" t="s">
        <v>9</v>
      </c>
    </row>
    <row r="10758" spans="1:8">
      <c r="A10758" t="n">
        <v>91397</v>
      </c>
      <c r="B10758" s="61" t="n">
        <v>43</v>
      </c>
      <c r="C10758" s="7" t="n">
        <v>61441</v>
      </c>
      <c r="D10758" s="7" t="n">
        <v>16</v>
      </c>
    </row>
    <row r="10759" spans="1:8">
      <c r="A10759" t="s">
        <v>4</v>
      </c>
      <c r="B10759" s="4" t="s">
        <v>5</v>
      </c>
      <c r="C10759" s="4" t="s">
        <v>10</v>
      </c>
      <c r="D10759" s="4" t="s">
        <v>13</v>
      </c>
      <c r="E10759" s="4" t="s">
        <v>13</v>
      </c>
      <c r="F10759" s="4" t="s">
        <v>6</v>
      </c>
    </row>
    <row r="10760" spans="1:8">
      <c r="A10760" t="n">
        <v>91404</v>
      </c>
      <c r="B10760" s="67" t="n">
        <v>47</v>
      </c>
      <c r="C10760" s="7" t="n">
        <v>61441</v>
      </c>
      <c r="D10760" s="7" t="n">
        <v>0</v>
      </c>
      <c r="E10760" s="7" t="n">
        <v>0</v>
      </c>
      <c r="F10760" s="7" t="s">
        <v>765</v>
      </c>
    </row>
    <row r="10761" spans="1:8">
      <c r="A10761" t="s">
        <v>4</v>
      </c>
      <c r="B10761" s="4" t="s">
        <v>5</v>
      </c>
      <c r="C10761" s="4" t="s">
        <v>10</v>
      </c>
    </row>
    <row r="10762" spans="1:8">
      <c r="A10762" t="n">
        <v>91426</v>
      </c>
      <c r="B10762" s="43" t="n">
        <v>16</v>
      </c>
      <c r="C10762" s="7" t="n">
        <v>0</v>
      </c>
    </row>
    <row r="10763" spans="1:8">
      <c r="A10763" t="s">
        <v>4</v>
      </c>
      <c r="B10763" s="4" t="s">
        <v>5</v>
      </c>
      <c r="C10763" s="4" t="s">
        <v>10</v>
      </c>
      <c r="D10763" s="4" t="s">
        <v>13</v>
      </c>
      <c r="E10763" s="4" t="s">
        <v>6</v>
      </c>
      <c r="F10763" s="4" t="s">
        <v>27</v>
      </c>
      <c r="G10763" s="4" t="s">
        <v>27</v>
      </c>
      <c r="H10763" s="4" t="s">
        <v>27</v>
      </c>
    </row>
    <row r="10764" spans="1:8">
      <c r="A10764" t="n">
        <v>91429</v>
      </c>
      <c r="B10764" s="64" t="n">
        <v>48</v>
      </c>
      <c r="C10764" s="7" t="n">
        <v>61441</v>
      </c>
      <c r="D10764" s="7" t="n">
        <v>0</v>
      </c>
      <c r="E10764" s="7" t="s">
        <v>314</v>
      </c>
      <c r="F10764" s="7" t="n">
        <v>0</v>
      </c>
      <c r="G10764" s="7" t="n">
        <v>1</v>
      </c>
      <c r="H10764" s="7" t="n">
        <v>0</v>
      </c>
    </row>
    <row r="10765" spans="1:8">
      <c r="A10765" t="s">
        <v>4</v>
      </c>
      <c r="B10765" s="4" t="s">
        <v>5</v>
      </c>
      <c r="C10765" s="4" t="s">
        <v>10</v>
      </c>
      <c r="D10765" s="4" t="s">
        <v>9</v>
      </c>
    </row>
    <row r="10766" spans="1:8">
      <c r="A10766" t="n">
        <v>91453</v>
      </c>
      <c r="B10766" s="61" t="n">
        <v>43</v>
      </c>
      <c r="C10766" s="7" t="n">
        <v>61442</v>
      </c>
      <c r="D10766" s="7" t="n">
        <v>16</v>
      </c>
    </row>
    <row r="10767" spans="1:8">
      <c r="A10767" t="s">
        <v>4</v>
      </c>
      <c r="B10767" s="4" t="s">
        <v>5</v>
      </c>
      <c r="C10767" s="4" t="s">
        <v>10</v>
      </c>
      <c r="D10767" s="4" t="s">
        <v>13</v>
      </c>
      <c r="E10767" s="4" t="s">
        <v>13</v>
      </c>
      <c r="F10767" s="4" t="s">
        <v>6</v>
      </c>
    </row>
    <row r="10768" spans="1:8">
      <c r="A10768" t="n">
        <v>91460</v>
      </c>
      <c r="B10768" s="67" t="n">
        <v>47</v>
      </c>
      <c r="C10768" s="7" t="n">
        <v>61442</v>
      </c>
      <c r="D10768" s="7" t="n">
        <v>0</v>
      </c>
      <c r="E10768" s="7" t="n">
        <v>0</v>
      </c>
      <c r="F10768" s="7" t="s">
        <v>765</v>
      </c>
    </row>
    <row r="10769" spans="1:8">
      <c r="A10769" t="s">
        <v>4</v>
      </c>
      <c r="B10769" s="4" t="s">
        <v>5</v>
      </c>
      <c r="C10769" s="4" t="s">
        <v>10</v>
      </c>
    </row>
    <row r="10770" spans="1:8">
      <c r="A10770" t="n">
        <v>91482</v>
      </c>
      <c r="B10770" s="43" t="n">
        <v>16</v>
      </c>
      <c r="C10770" s="7" t="n">
        <v>0</v>
      </c>
    </row>
    <row r="10771" spans="1:8">
      <c r="A10771" t="s">
        <v>4</v>
      </c>
      <c r="B10771" s="4" t="s">
        <v>5</v>
      </c>
      <c r="C10771" s="4" t="s">
        <v>10</v>
      </c>
      <c r="D10771" s="4" t="s">
        <v>13</v>
      </c>
      <c r="E10771" s="4" t="s">
        <v>6</v>
      </c>
      <c r="F10771" s="4" t="s">
        <v>27</v>
      </c>
      <c r="G10771" s="4" t="s">
        <v>27</v>
      </c>
      <c r="H10771" s="4" t="s">
        <v>27</v>
      </c>
    </row>
    <row r="10772" spans="1:8">
      <c r="A10772" t="n">
        <v>91485</v>
      </c>
      <c r="B10772" s="64" t="n">
        <v>48</v>
      </c>
      <c r="C10772" s="7" t="n">
        <v>61442</v>
      </c>
      <c r="D10772" s="7" t="n">
        <v>0</v>
      </c>
      <c r="E10772" s="7" t="s">
        <v>314</v>
      </c>
      <c r="F10772" s="7" t="n">
        <v>0</v>
      </c>
      <c r="G10772" s="7" t="n">
        <v>1</v>
      </c>
      <c r="H10772" s="7" t="n">
        <v>0</v>
      </c>
    </row>
    <row r="10773" spans="1:8">
      <c r="A10773" t="s">
        <v>4</v>
      </c>
      <c r="B10773" s="4" t="s">
        <v>5</v>
      </c>
      <c r="C10773" s="4" t="s">
        <v>10</v>
      </c>
      <c r="D10773" s="4" t="s">
        <v>9</v>
      </c>
    </row>
    <row r="10774" spans="1:8">
      <c r="A10774" t="n">
        <v>91509</v>
      </c>
      <c r="B10774" s="61" t="n">
        <v>43</v>
      </c>
      <c r="C10774" s="7" t="n">
        <v>61443</v>
      </c>
      <c r="D10774" s="7" t="n">
        <v>16</v>
      </c>
    </row>
    <row r="10775" spans="1:8">
      <c r="A10775" t="s">
        <v>4</v>
      </c>
      <c r="B10775" s="4" t="s">
        <v>5</v>
      </c>
      <c r="C10775" s="4" t="s">
        <v>10</v>
      </c>
      <c r="D10775" s="4" t="s">
        <v>13</v>
      </c>
      <c r="E10775" s="4" t="s">
        <v>13</v>
      </c>
      <c r="F10775" s="4" t="s">
        <v>6</v>
      </c>
    </row>
    <row r="10776" spans="1:8">
      <c r="A10776" t="n">
        <v>91516</v>
      </c>
      <c r="B10776" s="67" t="n">
        <v>47</v>
      </c>
      <c r="C10776" s="7" t="n">
        <v>61443</v>
      </c>
      <c r="D10776" s="7" t="n">
        <v>0</v>
      </c>
      <c r="E10776" s="7" t="n">
        <v>0</v>
      </c>
      <c r="F10776" s="7" t="s">
        <v>765</v>
      </c>
    </row>
    <row r="10777" spans="1:8">
      <c r="A10777" t="s">
        <v>4</v>
      </c>
      <c r="B10777" s="4" t="s">
        <v>5</v>
      </c>
      <c r="C10777" s="4" t="s">
        <v>10</v>
      </c>
    </row>
    <row r="10778" spans="1:8">
      <c r="A10778" t="n">
        <v>91538</v>
      </c>
      <c r="B10778" s="43" t="n">
        <v>16</v>
      </c>
      <c r="C10778" s="7" t="n">
        <v>0</v>
      </c>
    </row>
    <row r="10779" spans="1:8">
      <c r="A10779" t="s">
        <v>4</v>
      </c>
      <c r="B10779" s="4" t="s">
        <v>5</v>
      </c>
      <c r="C10779" s="4" t="s">
        <v>10</v>
      </c>
      <c r="D10779" s="4" t="s">
        <v>13</v>
      </c>
      <c r="E10779" s="4" t="s">
        <v>6</v>
      </c>
      <c r="F10779" s="4" t="s">
        <v>27</v>
      </c>
      <c r="G10779" s="4" t="s">
        <v>27</v>
      </c>
      <c r="H10779" s="4" t="s">
        <v>27</v>
      </c>
    </row>
    <row r="10780" spans="1:8">
      <c r="A10780" t="n">
        <v>91541</v>
      </c>
      <c r="B10780" s="64" t="n">
        <v>48</v>
      </c>
      <c r="C10780" s="7" t="n">
        <v>61443</v>
      </c>
      <c r="D10780" s="7" t="n">
        <v>0</v>
      </c>
      <c r="E10780" s="7" t="s">
        <v>314</v>
      </c>
      <c r="F10780" s="7" t="n">
        <v>0</v>
      </c>
      <c r="G10780" s="7" t="n">
        <v>1</v>
      </c>
      <c r="H10780" s="7" t="n">
        <v>0</v>
      </c>
    </row>
    <row r="10781" spans="1:8">
      <c r="A10781" t="s">
        <v>4</v>
      </c>
      <c r="B10781" s="4" t="s">
        <v>5</v>
      </c>
      <c r="C10781" s="4" t="s">
        <v>10</v>
      </c>
      <c r="D10781" s="4" t="s">
        <v>9</v>
      </c>
    </row>
    <row r="10782" spans="1:8">
      <c r="A10782" t="n">
        <v>91565</v>
      </c>
      <c r="B10782" s="61" t="n">
        <v>43</v>
      </c>
      <c r="C10782" s="7" t="n">
        <v>61444</v>
      </c>
      <c r="D10782" s="7" t="n">
        <v>16</v>
      </c>
    </row>
    <row r="10783" spans="1:8">
      <c r="A10783" t="s">
        <v>4</v>
      </c>
      <c r="B10783" s="4" t="s">
        <v>5</v>
      </c>
      <c r="C10783" s="4" t="s">
        <v>10</v>
      </c>
      <c r="D10783" s="4" t="s">
        <v>13</v>
      </c>
      <c r="E10783" s="4" t="s">
        <v>13</v>
      </c>
      <c r="F10783" s="4" t="s">
        <v>6</v>
      </c>
    </row>
    <row r="10784" spans="1:8">
      <c r="A10784" t="n">
        <v>91572</v>
      </c>
      <c r="B10784" s="67" t="n">
        <v>47</v>
      </c>
      <c r="C10784" s="7" t="n">
        <v>61444</v>
      </c>
      <c r="D10784" s="7" t="n">
        <v>0</v>
      </c>
      <c r="E10784" s="7" t="n">
        <v>0</v>
      </c>
      <c r="F10784" s="7" t="s">
        <v>765</v>
      </c>
    </row>
    <row r="10785" spans="1:8">
      <c r="A10785" t="s">
        <v>4</v>
      </c>
      <c r="B10785" s="4" t="s">
        <v>5</v>
      </c>
      <c r="C10785" s="4" t="s">
        <v>10</v>
      </c>
    </row>
    <row r="10786" spans="1:8">
      <c r="A10786" t="n">
        <v>91594</v>
      </c>
      <c r="B10786" s="43" t="n">
        <v>16</v>
      </c>
      <c r="C10786" s="7" t="n">
        <v>0</v>
      </c>
    </row>
    <row r="10787" spans="1:8">
      <c r="A10787" t="s">
        <v>4</v>
      </c>
      <c r="B10787" s="4" t="s">
        <v>5</v>
      </c>
      <c r="C10787" s="4" t="s">
        <v>10</v>
      </c>
      <c r="D10787" s="4" t="s">
        <v>13</v>
      </c>
      <c r="E10787" s="4" t="s">
        <v>6</v>
      </c>
      <c r="F10787" s="4" t="s">
        <v>27</v>
      </c>
      <c r="G10787" s="4" t="s">
        <v>27</v>
      </c>
      <c r="H10787" s="4" t="s">
        <v>27</v>
      </c>
    </row>
    <row r="10788" spans="1:8">
      <c r="A10788" t="n">
        <v>91597</v>
      </c>
      <c r="B10788" s="64" t="n">
        <v>48</v>
      </c>
      <c r="C10788" s="7" t="n">
        <v>61444</v>
      </c>
      <c r="D10788" s="7" t="n">
        <v>0</v>
      </c>
      <c r="E10788" s="7" t="s">
        <v>314</v>
      </c>
      <c r="F10788" s="7" t="n">
        <v>0</v>
      </c>
      <c r="G10788" s="7" t="n">
        <v>1</v>
      </c>
      <c r="H10788" s="7" t="n">
        <v>0</v>
      </c>
    </row>
    <row r="10789" spans="1:8">
      <c r="A10789" t="s">
        <v>4</v>
      </c>
      <c r="B10789" s="4" t="s">
        <v>5</v>
      </c>
      <c r="C10789" s="4" t="s">
        <v>10</v>
      </c>
      <c r="D10789" s="4" t="s">
        <v>9</v>
      </c>
    </row>
    <row r="10790" spans="1:8">
      <c r="A10790" t="n">
        <v>91621</v>
      </c>
      <c r="B10790" s="61" t="n">
        <v>43</v>
      </c>
      <c r="C10790" s="7" t="n">
        <v>61445</v>
      </c>
      <c r="D10790" s="7" t="n">
        <v>16</v>
      </c>
    </row>
    <row r="10791" spans="1:8">
      <c r="A10791" t="s">
        <v>4</v>
      </c>
      <c r="B10791" s="4" t="s">
        <v>5</v>
      </c>
      <c r="C10791" s="4" t="s">
        <v>10</v>
      </c>
      <c r="D10791" s="4" t="s">
        <v>13</v>
      </c>
      <c r="E10791" s="4" t="s">
        <v>13</v>
      </c>
      <c r="F10791" s="4" t="s">
        <v>6</v>
      </c>
    </row>
    <row r="10792" spans="1:8">
      <c r="A10792" t="n">
        <v>91628</v>
      </c>
      <c r="B10792" s="67" t="n">
        <v>47</v>
      </c>
      <c r="C10792" s="7" t="n">
        <v>61445</v>
      </c>
      <c r="D10792" s="7" t="n">
        <v>0</v>
      </c>
      <c r="E10792" s="7" t="n">
        <v>0</v>
      </c>
      <c r="F10792" s="7" t="s">
        <v>765</v>
      </c>
    </row>
    <row r="10793" spans="1:8">
      <c r="A10793" t="s">
        <v>4</v>
      </c>
      <c r="B10793" s="4" t="s">
        <v>5</v>
      </c>
      <c r="C10793" s="4" t="s">
        <v>10</v>
      </c>
    </row>
    <row r="10794" spans="1:8">
      <c r="A10794" t="n">
        <v>91650</v>
      </c>
      <c r="B10794" s="43" t="n">
        <v>16</v>
      </c>
      <c r="C10794" s="7" t="n">
        <v>0</v>
      </c>
    </row>
    <row r="10795" spans="1:8">
      <c r="A10795" t="s">
        <v>4</v>
      </c>
      <c r="B10795" s="4" t="s">
        <v>5</v>
      </c>
      <c r="C10795" s="4" t="s">
        <v>10</v>
      </c>
      <c r="D10795" s="4" t="s">
        <v>13</v>
      </c>
      <c r="E10795" s="4" t="s">
        <v>6</v>
      </c>
      <c r="F10795" s="4" t="s">
        <v>27</v>
      </c>
      <c r="G10795" s="4" t="s">
        <v>27</v>
      </c>
      <c r="H10795" s="4" t="s">
        <v>27</v>
      </c>
    </row>
    <row r="10796" spans="1:8">
      <c r="A10796" t="n">
        <v>91653</v>
      </c>
      <c r="B10796" s="64" t="n">
        <v>48</v>
      </c>
      <c r="C10796" s="7" t="n">
        <v>61445</v>
      </c>
      <c r="D10796" s="7" t="n">
        <v>0</v>
      </c>
      <c r="E10796" s="7" t="s">
        <v>314</v>
      </c>
      <c r="F10796" s="7" t="n">
        <v>0</v>
      </c>
      <c r="G10796" s="7" t="n">
        <v>1</v>
      </c>
      <c r="H10796" s="7" t="n">
        <v>0</v>
      </c>
    </row>
    <row r="10797" spans="1:8">
      <c r="A10797" t="s">
        <v>4</v>
      </c>
      <c r="B10797" s="4" t="s">
        <v>5</v>
      </c>
      <c r="C10797" s="4" t="s">
        <v>13</v>
      </c>
      <c r="D10797" s="26" t="s">
        <v>67</v>
      </c>
      <c r="E10797" s="4" t="s">
        <v>5</v>
      </c>
      <c r="F10797" s="4" t="s">
        <v>13</v>
      </c>
      <c r="G10797" s="4" t="s">
        <v>10</v>
      </c>
      <c r="H10797" s="26" t="s">
        <v>68</v>
      </c>
      <c r="I10797" s="4" t="s">
        <v>13</v>
      </c>
      <c r="J10797" s="4" t="s">
        <v>26</v>
      </c>
    </row>
    <row r="10798" spans="1:8">
      <c r="A10798" t="n">
        <v>91677</v>
      </c>
      <c r="B10798" s="13" t="n">
        <v>5</v>
      </c>
      <c r="C10798" s="7" t="n">
        <v>28</v>
      </c>
      <c r="D10798" s="26" t="s">
        <v>3</v>
      </c>
      <c r="E10798" s="32" t="n">
        <v>64</v>
      </c>
      <c r="F10798" s="7" t="n">
        <v>5</v>
      </c>
      <c r="G10798" s="7" t="n">
        <v>5</v>
      </c>
      <c r="H10798" s="26" t="s">
        <v>3</v>
      </c>
      <c r="I10798" s="7" t="n">
        <v>1</v>
      </c>
      <c r="J10798" s="14" t="n">
        <f t="normal" ca="1">A10806</f>
        <v>0</v>
      </c>
    </row>
    <row r="10799" spans="1:8">
      <c r="A10799" t="s">
        <v>4</v>
      </c>
      <c r="B10799" s="4" t="s">
        <v>5</v>
      </c>
      <c r="C10799" s="4" t="s">
        <v>10</v>
      </c>
      <c r="D10799" s="4" t="s">
        <v>6</v>
      </c>
      <c r="E10799" s="4" t="s">
        <v>6</v>
      </c>
      <c r="F10799" s="4" t="s">
        <v>6</v>
      </c>
      <c r="G10799" s="4" t="s">
        <v>13</v>
      </c>
      <c r="H10799" s="4" t="s">
        <v>9</v>
      </c>
      <c r="I10799" s="4" t="s">
        <v>27</v>
      </c>
      <c r="J10799" s="4" t="s">
        <v>27</v>
      </c>
      <c r="K10799" s="4" t="s">
        <v>27</v>
      </c>
      <c r="L10799" s="4" t="s">
        <v>27</v>
      </c>
      <c r="M10799" s="4" t="s">
        <v>27</v>
      </c>
      <c r="N10799" s="4" t="s">
        <v>27</v>
      </c>
      <c r="O10799" s="4" t="s">
        <v>27</v>
      </c>
      <c r="P10799" s="4" t="s">
        <v>6</v>
      </c>
      <c r="Q10799" s="4" t="s">
        <v>6</v>
      </c>
      <c r="R10799" s="4" t="s">
        <v>9</v>
      </c>
      <c r="S10799" s="4" t="s">
        <v>13</v>
      </c>
      <c r="T10799" s="4" t="s">
        <v>9</v>
      </c>
      <c r="U10799" s="4" t="s">
        <v>9</v>
      </c>
      <c r="V10799" s="4" t="s">
        <v>10</v>
      </c>
    </row>
    <row r="10800" spans="1:8">
      <c r="A10800" t="n">
        <v>91688</v>
      </c>
      <c r="B10800" s="21" t="n">
        <v>19</v>
      </c>
      <c r="C10800" s="7" t="n">
        <v>7032</v>
      </c>
      <c r="D10800" s="7" t="s">
        <v>318</v>
      </c>
      <c r="E10800" s="7" t="s">
        <v>319</v>
      </c>
      <c r="F10800" s="7" t="s">
        <v>21</v>
      </c>
      <c r="G10800" s="7" t="n">
        <v>0</v>
      </c>
      <c r="H10800" s="7" t="n">
        <v>1</v>
      </c>
      <c r="I10800" s="7" t="n">
        <v>0</v>
      </c>
      <c r="J10800" s="7" t="n">
        <v>0</v>
      </c>
      <c r="K10800" s="7" t="n">
        <v>0</v>
      </c>
      <c r="L10800" s="7" t="n">
        <v>0</v>
      </c>
      <c r="M10800" s="7" t="n">
        <v>1</v>
      </c>
      <c r="N10800" s="7" t="n">
        <v>1.60000002384186</v>
      </c>
      <c r="O10800" s="7" t="n">
        <v>0.0900000035762787</v>
      </c>
      <c r="P10800" s="7" t="s">
        <v>21</v>
      </c>
      <c r="Q10800" s="7" t="s">
        <v>21</v>
      </c>
      <c r="R10800" s="7" t="n">
        <v>-1</v>
      </c>
      <c r="S10800" s="7" t="n">
        <v>0</v>
      </c>
      <c r="T10800" s="7" t="n">
        <v>0</v>
      </c>
      <c r="U10800" s="7" t="n">
        <v>0</v>
      </c>
      <c r="V10800" s="7" t="n">
        <v>0</v>
      </c>
    </row>
    <row r="10801" spans="1:22">
      <c r="A10801" t="s">
        <v>4</v>
      </c>
      <c r="B10801" s="4" t="s">
        <v>5</v>
      </c>
      <c r="C10801" s="4" t="s">
        <v>10</v>
      </c>
      <c r="D10801" s="4" t="s">
        <v>13</v>
      </c>
      <c r="E10801" s="4" t="s">
        <v>13</v>
      </c>
      <c r="F10801" s="4" t="s">
        <v>6</v>
      </c>
    </row>
    <row r="10802" spans="1:22">
      <c r="A10802" t="n">
        <v>91758</v>
      </c>
      <c r="B10802" s="18" t="n">
        <v>20</v>
      </c>
      <c r="C10802" s="7" t="n">
        <v>7032</v>
      </c>
      <c r="D10802" s="7" t="n">
        <v>3</v>
      </c>
      <c r="E10802" s="7" t="n">
        <v>10</v>
      </c>
      <c r="F10802" s="7" t="s">
        <v>322</v>
      </c>
    </row>
    <row r="10803" spans="1:22">
      <c r="A10803" t="s">
        <v>4</v>
      </c>
      <c r="B10803" s="4" t="s">
        <v>5</v>
      </c>
      <c r="C10803" s="4" t="s">
        <v>10</v>
      </c>
    </row>
    <row r="10804" spans="1:22">
      <c r="A10804" t="n">
        <v>91776</v>
      </c>
      <c r="B10804" s="43" t="n">
        <v>16</v>
      </c>
      <c r="C10804" s="7" t="n">
        <v>0</v>
      </c>
    </row>
    <row r="10805" spans="1:22">
      <c r="A10805" t="s">
        <v>4</v>
      </c>
      <c r="B10805" s="4" t="s">
        <v>5</v>
      </c>
      <c r="C10805" s="4" t="s">
        <v>13</v>
      </c>
    </row>
    <row r="10806" spans="1:22">
      <c r="A10806" t="n">
        <v>91779</v>
      </c>
      <c r="B10806" s="8" t="n">
        <v>74</v>
      </c>
      <c r="C10806" s="7" t="n">
        <v>18</v>
      </c>
    </row>
    <row r="10807" spans="1:22">
      <c r="A10807" t="s">
        <v>4</v>
      </c>
      <c r="B10807" s="4" t="s">
        <v>5</v>
      </c>
      <c r="C10807" s="4" t="s">
        <v>13</v>
      </c>
      <c r="D10807" s="4" t="s">
        <v>13</v>
      </c>
      <c r="E10807" s="4" t="s">
        <v>27</v>
      </c>
      <c r="F10807" s="4" t="s">
        <v>27</v>
      </c>
      <c r="G10807" s="4" t="s">
        <v>27</v>
      </c>
      <c r="H10807" s="4" t="s">
        <v>10</v>
      </c>
    </row>
    <row r="10808" spans="1:22">
      <c r="A10808" t="n">
        <v>91781</v>
      </c>
      <c r="B10808" s="34" t="n">
        <v>45</v>
      </c>
      <c r="C10808" s="7" t="n">
        <v>2</v>
      </c>
      <c r="D10808" s="7" t="n">
        <v>3</v>
      </c>
      <c r="E10808" s="7" t="n">
        <v>-222.550003051758</v>
      </c>
      <c r="F10808" s="7" t="n">
        <v>36.5800018310547</v>
      </c>
      <c r="G10808" s="7" t="n">
        <v>-213.300003051758</v>
      </c>
      <c r="H10808" s="7" t="n">
        <v>0</v>
      </c>
    </row>
    <row r="10809" spans="1:22">
      <c r="A10809" t="s">
        <v>4</v>
      </c>
      <c r="B10809" s="4" t="s">
        <v>5</v>
      </c>
      <c r="C10809" s="4" t="s">
        <v>13</v>
      </c>
      <c r="D10809" s="4" t="s">
        <v>13</v>
      </c>
      <c r="E10809" s="4" t="s">
        <v>27</v>
      </c>
      <c r="F10809" s="4" t="s">
        <v>27</v>
      </c>
      <c r="G10809" s="4" t="s">
        <v>27</v>
      </c>
      <c r="H10809" s="4" t="s">
        <v>10</v>
      </c>
      <c r="I10809" s="4" t="s">
        <v>13</v>
      </c>
    </row>
    <row r="10810" spans="1:22">
      <c r="A10810" t="n">
        <v>91798</v>
      </c>
      <c r="B10810" s="34" t="n">
        <v>45</v>
      </c>
      <c r="C10810" s="7" t="n">
        <v>4</v>
      </c>
      <c r="D10810" s="7" t="n">
        <v>3</v>
      </c>
      <c r="E10810" s="7" t="n">
        <v>350.100006103516</v>
      </c>
      <c r="F10810" s="7" t="n">
        <v>4.69000005722046</v>
      </c>
      <c r="G10810" s="7" t="n">
        <v>0</v>
      </c>
      <c r="H10810" s="7" t="n">
        <v>0</v>
      </c>
      <c r="I10810" s="7" t="n">
        <v>0</v>
      </c>
    </row>
    <row r="10811" spans="1:22">
      <c r="A10811" t="s">
        <v>4</v>
      </c>
      <c r="B10811" s="4" t="s">
        <v>5</v>
      </c>
      <c r="C10811" s="4" t="s">
        <v>13</v>
      </c>
      <c r="D10811" s="4" t="s">
        <v>13</v>
      </c>
      <c r="E10811" s="4" t="s">
        <v>27</v>
      </c>
      <c r="F10811" s="4" t="s">
        <v>10</v>
      </c>
    </row>
    <row r="10812" spans="1:22">
      <c r="A10812" t="n">
        <v>91816</v>
      </c>
      <c r="B10812" s="34" t="n">
        <v>45</v>
      </c>
      <c r="C10812" s="7" t="n">
        <v>5</v>
      </c>
      <c r="D10812" s="7" t="n">
        <v>3</v>
      </c>
      <c r="E10812" s="7" t="n">
        <v>7.59999990463257</v>
      </c>
      <c r="F10812" s="7" t="n">
        <v>0</v>
      </c>
    </row>
    <row r="10813" spans="1:22">
      <c r="A10813" t="s">
        <v>4</v>
      </c>
      <c r="B10813" s="4" t="s">
        <v>5</v>
      </c>
      <c r="C10813" s="4" t="s">
        <v>13</v>
      </c>
      <c r="D10813" s="4" t="s">
        <v>13</v>
      </c>
      <c r="E10813" s="4" t="s">
        <v>27</v>
      </c>
      <c r="F10813" s="4" t="s">
        <v>10</v>
      </c>
    </row>
    <row r="10814" spans="1:22">
      <c r="A10814" t="n">
        <v>91825</v>
      </c>
      <c r="B10814" s="34" t="n">
        <v>45</v>
      </c>
      <c r="C10814" s="7" t="n">
        <v>11</v>
      </c>
      <c r="D10814" s="7" t="n">
        <v>3</v>
      </c>
      <c r="E10814" s="7" t="n">
        <v>47.5999984741211</v>
      </c>
      <c r="F10814" s="7" t="n">
        <v>0</v>
      </c>
    </row>
    <row r="10815" spans="1:22">
      <c r="A10815" t="s">
        <v>4</v>
      </c>
      <c r="B10815" s="4" t="s">
        <v>5</v>
      </c>
      <c r="C10815" s="4" t="s">
        <v>13</v>
      </c>
      <c r="D10815" s="4" t="s">
        <v>13</v>
      </c>
      <c r="E10815" s="4" t="s">
        <v>27</v>
      </c>
      <c r="F10815" s="4" t="s">
        <v>10</v>
      </c>
    </row>
    <row r="10816" spans="1:22">
      <c r="A10816" t="n">
        <v>91834</v>
      </c>
      <c r="B10816" s="34" t="n">
        <v>45</v>
      </c>
      <c r="C10816" s="7" t="n">
        <v>5</v>
      </c>
      <c r="D10816" s="7" t="n">
        <v>3</v>
      </c>
      <c r="E10816" s="7" t="n">
        <v>7</v>
      </c>
      <c r="F10816" s="7" t="n">
        <v>2000</v>
      </c>
    </row>
    <row r="10817" spans="1:9">
      <c r="A10817" t="s">
        <v>4</v>
      </c>
      <c r="B10817" s="4" t="s">
        <v>5</v>
      </c>
      <c r="C10817" s="4" t="s">
        <v>13</v>
      </c>
      <c r="D10817" s="4" t="s">
        <v>10</v>
      </c>
      <c r="E10817" s="4" t="s">
        <v>27</v>
      </c>
    </row>
    <row r="10818" spans="1:9">
      <c r="A10818" t="n">
        <v>91843</v>
      </c>
      <c r="B10818" s="40" t="n">
        <v>58</v>
      </c>
      <c r="C10818" s="7" t="n">
        <v>100</v>
      </c>
      <c r="D10818" s="7" t="n">
        <v>1000</v>
      </c>
      <c r="E10818" s="7" t="n">
        <v>1</v>
      </c>
    </row>
    <row r="10819" spans="1:9">
      <c r="A10819" t="s">
        <v>4</v>
      </c>
      <c r="B10819" s="4" t="s">
        <v>5</v>
      </c>
      <c r="C10819" s="4" t="s">
        <v>13</v>
      </c>
      <c r="D10819" s="4" t="s">
        <v>10</v>
      </c>
    </row>
    <row r="10820" spans="1:9">
      <c r="A10820" t="n">
        <v>91851</v>
      </c>
      <c r="B10820" s="40" t="n">
        <v>58</v>
      </c>
      <c r="C10820" s="7" t="n">
        <v>255</v>
      </c>
      <c r="D10820" s="7" t="n">
        <v>0</v>
      </c>
    </row>
    <row r="10821" spans="1:9">
      <c r="A10821" t="s">
        <v>4</v>
      </c>
      <c r="B10821" s="4" t="s">
        <v>5</v>
      </c>
      <c r="C10821" s="4" t="s">
        <v>13</v>
      </c>
      <c r="D10821" s="4" t="s">
        <v>10</v>
      </c>
    </row>
    <row r="10822" spans="1:9">
      <c r="A10822" t="n">
        <v>91855</v>
      </c>
      <c r="B10822" s="34" t="n">
        <v>45</v>
      </c>
      <c r="C10822" s="7" t="n">
        <v>7</v>
      </c>
      <c r="D10822" s="7" t="n">
        <v>255</v>
      </c>
    </row>
    <row r="10823" spans="1:9">
      <c r="A10823" t="s">
        <v>4</v>
      </c>
      <c r="B10823" s="4" t="s">
        <v>5</v>
      </c>
      <c r="C10823" s="4" t="s">
        <v>10</v>
      </c>
      <c r="D10823" s="4" t="s">
        <v>13</v>
      </c>
      <c r="E10823" s="4" t="s">
        <v>13</v>
      </c>
      <c r="F10823" s="4" t="s">
        <v>6</v>
      </c>
    </row>
    <row r="10824" spans="1:9">
      <c r="A10824" t="n">
        <v>91859</v>
      </c>
      <c r="B10824" s="67" t="n">
        <v>47</v>
      </c>
      <c r="C10824" s="7" t="n">
        <v>61440</v>
      </c>
      <c r="D10824" s="7" t="n">
        <v>0</v>
      </c>
      <c r="E10824" s="7" t="n">
        <v>1</v>
      </c>
      <c r="F10824" s="7" t="s">
        <v>766</v>
      </c>
    </row>
    <row r="10825" spans="1:9">
      <c r="A10825" t="s">
        <v>4</v>
      </c>
      <c r="B10825" s="4" t="s">
        <v>5</v>
      </c>
      <c r="C10825" s="4" t="s">
        <v>10</v>
      </c>
    </row>
    <row r="10826" spans="1:9">
      <c r="A10826" t="n">
        <v>91879</v>
      </c>
      <c r="B10826" s="43" t="n">
        <v>16</v>
      </c>
      <c r="C10826" s="7" t="n">
        <v>150</v>
      </c>
    </row>
    <row r="10827" spans="1:9">
      <c r="A10827" t="s">
        <v>4</v>
      </c>
      <c r="B10827" s="4" t="s">
        <v>5</v>
      </c>
      <c r="C10827" s="4" t="s">
        <v>10</v>
      </c>
      <c r="D10827" s="4" t="s">
        <v>13</v>
      </c>
      <c r="E10827" s="4" t="s">
        <v>13</v>
      </c>
      <c r="F10827" s="4" t="s">
        <v>6</v>
      </c>
    </row>
    <row r="10828" spans="1:9">
      <c r="A10828" t="n">
        <v>91882</v>
      </c>
      <c r="B10828" s="67" t="n">
        <v>47</v>
      </c>
      <c r="C10828" s="7" t="n">
        <v>61441</v>
      </c>
      <c r="D10828" s="7" t="n">
        <v>0</v>
      </c>
      <c r="E10828" s="7" t="n">
        <v>1</v>
      </c>
      <c r="F10828" s="7" t="s">
        <v>766</v>
      </c>
    </row>
    <row r="10829" spans="1:9">
      <c r="A10829" t="s">
        <v>4</v>
      </c>
      <c r="B10829" s="4" t="s">
        <v>5</v>
      </c>
      <c r="C10829" s="4" t="s">
        <v>10</v>
      </c>
      <c r="D10829" s="4" t="s">
        <v>13</v>
      </c>
      <c r="E10829" s="4" t="s">
        <v>13</v>
      </c>
      <c r="F10829" s="4" t="s">
        <v>6</v>
      </c>
    </row>
    <row r="10830" spans="1:9">
      <c r="A10830" t="n">
        <v>91902</v>
      </c>
      <c r="B10830" s="67" t="n">
        <v>47</v>
      </c>
      <c r="C10830" s="7" t="n">
        <v>61442</v>
      </c>
      <c r="D10830" s="7" t="n">
        <v>0</v>
      </c>
      <c r="E10830" s="7" t="n">
        <v>1</v>
      </c>
      <c r="F10830" s="7" t="s">
        <v>766</v>
      </c>
    </row>
    <row r="10831" spans="1:9">
      <c r="A10831" t="s">
        <v>4</v>
      </c>
      <c r="B10831" s="4" t="s">
        <v>5</v>
      </c>
      <c r="C10831" s="4" t="s">
        <v>10</v>
      </c>
    </row>
    <row r="10832" spans="1:9">
      <c r="A10832" t="n">
        <v>91922</v>
      </c>
      <c r="B10832" s="43" t="n">
        <v>16</v>
      </c>
      <c r="C10832" s="7" t="n">
        <v>150</v>
      </c>
    </row>
    <row r="10833" spans="1:6">
      <c r="A10833" t="s">
        <v>4</v>
      </c>
      <c r="B10833" s="4" t="s">
        <v>5</v>
      </c>
      <c r="C10833" s="4" t="s">
        <v>10</v>
      </c>
      <c r="D10833" s="4" t="s">
        <v>13</v>
      </c>
      <c r="E10833" s="4" t="s">
        <v>13</v>
      </c>
      <c r="F10833" s="4" t="s">
        <v>6</v>
      </c>
    </row>
    <row r="10834" spans="1:6">
      <c r="A10834" t="n">
        <v>91925</v>
      </c>
      <c r="B10834" s="67" t="n">
        <v>47</v>
      </c>
      <c r="C10834" s="7" t="n">
        <v>61443</v>
      </c>
      <c r="D10834" s="7" t="n">
        <v>0</v>
      </c>
      <c r="E10834" s="7" t="n">
        <v>1</v>
      </c>
      <c r="F10834" s="7" t="s">
        <v>766</v>
      </c>
    </row>
    <row r="10835" spans="1:6">
      <c r="A10835" t="s">
        <v>4</v>
      </c>
      <c r="B10835" s="4" t="s">
        <v>5</v>
      </c>
      <c r="C10835" s="4" t="s">
        <v>10</v>
      </c>
      <c r="D10835" s="4" t="s">
        <v>13</v>
      </c>
      <c r="E10835" s="4" t="s">
        <v>13</v>
      </c>
      <c r="F10835" s="4" t="s">
        <v>6</v>
      </c>
    </row>
    <row r="10836" spans="1:6">
      <c r="A10836" t="n">
        <v>91945</v>
      </c>
      <c r="B10836" s="67" t="n">
        <v>47</v>
      </c>
      <c r="C10836" s="7" t="n">
        <v>61444</v>
      </c>
      <c r="D10836" s="7" t="n">
        <v>0</v>
      </c>
      <c r="E10836" s="7" t="n">
        <v>1</v>
      </c>
      <c r="F10836" s="7" t="s">
        <v>766</v>
      </c>
    </row>
    <row r="10837" spans="1:6">
      <c r="A10837" t="s">
        <v>4</v>
      </c>
      <c r="B10837" s="4" t="s">
        <v>5</v>
      </c>
      <c r="C10837" s="4" t="s">
        <v>10</v>
      </c>
      <c r="D10837" s="4" t="s">
        <v>13</v>
      </c>
      <c r="E10837" s="4" t="s">
        <v>13</v>
      </c>
      <c r="F10837" s="4" t="s">
        <v>6</v>
      </c>
    </row>
    <row r="10838" spans="1:6">
      <c r="A10838" t="n">
        <v>91965</v>
      </c>
      <c r="B10838" s="67" t="n">
        <v>47</v>
      </c>
      <c r="C10838" s="7" t="n">
        <v>61445</v>
      </c>
      <c r="D10838" s="7" t="n">
        <v>0</v>
      </c>
      <c r="E10838" s="7" t="n">
        <v>1</v>
      </c>
      <c r="F10838" s="7" t="s">
        <v>766</v>
      </c>
    </row>
    <row r="10839" spans="1:6">
      <c r="A10839" t="s">
        <v>4</v>
      </c>
      <c r="B10839" s="4" t="s">
        <v>5</v>
      </c>
      <c r="C10839" s="4" t="s">
        <v>10</v>
      </c>
      <c r="D10839" s="4" t="s">
        <v>27</v>
      </c>
      <c r="E10839" s="4" t="s">
        <v>27</v>
      </c>
      <c r="F10839" s="4" t="s">
        <v>27</v>
      </c>
      <c r="G10839" s="4" t="s">
        <v>10</v>
      </c>
      <c r="H10839" s="4" t="s">
        <v>10</v>
      </c>
    </row>
    <row r="10840" spans="1:6">
      <c r="A10840" t="n">
        <v>91985</v>
      </c>
      <c r="B10840" s="68" t="n">
        <v>60</v>
      </c>
      <c r="C10840" s="7" t="n">
        <v>61440</v>
      </c>
      <c r="D10840" s="7" t="n">
        <v>0</v>
      </c>
      <c r="E10840" s="7" t="n">
        <v>0</v>
      </c>
      <c r="F10840" s="7" t="n">
        <v>0</v>
      </c>
      <c r="G10840" s="7" t="n">
        <v>1500</v>
      </c>
      <c r="H10840" s="7" t="n">
        <v>0</v>
      </c>
    </row>
    <row r="10841" spans="1:6">
      <c r="A10841" t="s">
        <v>4</v>
      </c>
      <c r="B10841" s="4" t="s">
        <v>5</v>
      </c>
      <c r="C10841" s="4" t="s">
        <v>10</v>
      </c>
      <c r="D10841" s="4" t="s">
        <v>27</v>
      </c>
      <c r="E10841" s="4" t="s">
        <v>27</v>
      </c>
      <c r="F10841" s="4" t="s">
        <v>27</v>
      </c>
      <c r="G10841" s="4" t="s">
        <v>10</v>
      </c>
      <c r="H10841" s="4" t="s">
        <v>10</v>
      </c>
    </row>
    <row r="10842" spans="1:6">
      <c r="A10842" t="n">
        <v>92004</v>
      </c>
      <c r="B10842" s="68" t="n">
        <v>60</v>
      </c>
      <c r="C10842" s="7" t="n">
        <v>61441</v>
      </c>
      <c r="D10842" s="7" t="n">
        <v>0</v>
      </c>
      <c r="E10842" s="7" t="n">
        <v>0</v>
      </c>
      <c r="F10842" s="7" t="n">
        <v>0</v>
      </c>
      <c r="G10842" s="7" t="n">
        <v>1500</v>
      </c>
      <c r="H10842" s="7" t="n">
        <v>0</v>
      </c>
    </row>
    <row r="10843" spans="1:6">
      <c r="A10843" t="s">
        <v>4</v>
      </c>
      <c r="B10843" s="4" t="s">
        <v>5</v>
      </c>
      <c r="C10843" s="4" t="s">
        <v>10</v>
      </c>
      <c r="D10843" s="4" t="s">
        <v>27</v>
      </c>
      <c r="E10843" s="4" t="s">
        <v>27</v>
      </c>
      <c r="F10843" s="4" t="s">
        <v>27</v>
      </c>
      <c r="G10843" s="4" t="s">
        <v>10</v>
      </c>
      <c r="H10843" s="4" t="s">
        <v>10</v>
      </c>
    </row>
    <row r="10844" spans="1:6">
      <c r="A10844" t="n">
        <v>92023</v>
      </c>
      <c r="B10844" s="68" t="n">
        <v>60</v>
      </c>
      <c r="C10844" s="7" t="n">
        <v>61442</v>
      </c>
      <c r="D10844" s="7" t="n">
        <v>0</v>
      </c>
      <c r="E10844" s="7" t="n">
        <v>0</v>
      </c>
      <c r="F10844" s="7" t="n">
        <v>0</v>
      </c>
      <c r="G10844" s="7" t="n">
        <v>1500</v>
      </c>
      <c r="H10844" s="7" t="n">
        <v>0</v>
      </c>
    </row>
    <row r="10845" spans="1:6">
      <c r="A10845" t="s">
        <v>4</v>
      </c>
      <c r="B10845" s="4" t="s">
        <v>5</v>
      </c>
      <c r="C10845" s="4" t="s">
        <v>10</v>
      </c>
      <c r="D10845" s="4" t="s">
        <v>27</v>
      </c>
      <c r="E10845" s="4" t="s">
        <v>27</v>
      </c>
      <c r="F10845" s="4" t="s">
        <v>27</v>
      </c>
      <c r="G10845" s="4" t="s">
        <v>10</v>
      </c>
      <c r="H10845" s="4" t="s">
        <v>10</v>
      </c>
    </row>
    <row r="10846" spans="1:6">
      <c r="A10846" t="n">
        <v>92042</v>
      </c>
      <c r="B10846" s="68" t="n">
        <v>60</v>
      </c>
      <c r="C10846" s="7" t="n">
        <v>61443</v>
      </c>
      <c r="D10846" s="7" t="n">
        <v>0</v>
      </c>
      <c r="E10846" s="7" t="n">
        <v>0</v>
      </c>
      <c r="F10846" s="7" t="n">
        <v>0</v>
      </c>
      <c r="G10846" s="7" t="n">
        <v>1500</v>
      </c>
      <c r="H10846" s="7" t="n">
        <v>0</v>
      </c>
    </row>
    <row r="10847" spans="1:6">
      <c r="A10847" t="s">
        <v>4</v>
      </c>
      <c r="B10847" s="4" t="s">
        <v>5</v>
      </c>
      <c r="C10847" s="4" t="s">
        <v>10</v>
      </c>
      <c r="D10847" s="4" t="s">
        <v>27</v>
      </c>
      <c r="E10847" s="4" t="s">
        <v>27</v>
      </c>
      <c r="F10847" s="4" t="s">
        <v>27</v>
      </c>
      <c r="G10847" s="4" t="s">
        <v>10</v>
      </c>
      <c r="H10847" s="4" t="s">
        <v>10</v>
      </c>
    </row>
    <row r="10848" spans="1:6">
      <c r="A10848" t="n">
        <v>92061</v>
      </c>
      <c r="B10848" s="68" t="n">
        <v>60</v>
      </c>
      <c r="C10848" s="7" t="n">
        <v>61444</v>
      </c>
      <c r="D10848" s="7" t="n">
        <v>0</v>
      </c>
      <c r="E10848" s="7" t="n">
        <v>0</v>
      </c>
      <c r="F10848" s="7" t="n">
        <v>0</v>
      </c>
      <c r="G10848" s="7" t="n">
        <v>1500</v>
      </c>
      <c r="H10848" s="7" t="n">
        <v>0</v>
      </c>
    </row>
    <row r="10849" spans="1:8">
      <c r="A10849" t="s">
        <v>4</v>
      </c>
      <c r="B10849" s="4" t="s">
        <v>5</v>
      </c>
      <c r="C10849" s="4" t="s">
        <v>10</v>
      </c>
      <c r="D10849" s="4" t="s">
        <v>27</v>
      </c>
      <c r="E10849" s="4" t="s">
        <v>27</v>
      </c>
      <c r="F10849" s="4" t="s">
        <v>27</v>
      </c>
      <c r="G10849" s="4" t="s">
        <v>10</v>
      </c>
      <c r="H10849" s="4" t="s">
        <v>10</v>
      </c>
    </row>
    <row r="10850" spans="1:8">
      <c r="A10850" t="n">
        <v>92080</v>
      </c>
      <c r="B10850" s="68" t="n">
        <v>60</v>
      </c>
      <c r="C10850" s="7" t="n">
        <v>61445</v>
      </c>
      <c r="D10850" s="7" t="n">
        <v>0</v>
      </c>
      <c r="E10850" s="7" t="n">
        <v>0</v>
      </c>
      <c r="F10850" s="7" t="n">
        <v>0</v>
      </c>
      <c r="G10850" s="7" t="n">
        <v>1500</v>
      </c>
      <c r="H10850" s="7" t="n">
        <v>0</v>
      </c>
    </row>
    <row r="10851" spans="1:8">
      <c r="A10851" t="s">
        <v>4</v>
      </c>
      <c r="B10851" s="4" t="s">
        <v>5</v>
      </c>
      <c r="C10851" s="4" t="s">
        <v>10</v>
      </c>
      <c r="D10851" s="4" t="s">
        <v>13</v>
      </c>
    </row>
    <row r="10852" spans="1:8">
      <c r="A10852" t="n">
        <v>92099</v>
      </c>
      <c r="B10852" s="80" t="n">
        <v>67</v>
      </c>
      <c r="C10852" s="7" t="n">
        <v>61440</v>
      </c>
      <c r="D10852" s="7" t="n">
        <v>1</v>
      </c>
    </row>
    <row r="10853" spans="1:8">
      <c r="A10853" t="s">
        <v>4</v>
      </c>
      <c r="B10853" s="4" t="s">
        <v>5</v>
      </c>
      <c r="C10853" s="4" t="s">
        <v>10</v>
      </c>
      <c r="D10853" s="4" t="s">
        <v>13</v>
      </c>
    </row>
    <row r="10854" spans="1:8">
      <c r="A10854" t="n">
        <v>92103</v>
      </c>
      <c r="B10854" s="80" t="n">
        <v>67</v>
      </c>
      <c r="C10854" s="7" t="n">
        <v>61441</v>
      </c>
      <c r="D10854" s="7" t="n">
        <v>1</v>
      </c>
    </row>
    <row r="10855" spans="1:8">
      <c r="A10855" t="s">
        <v>4</v>
      </c>
      <c r="B10855" s="4" t="s">
        <v>5</v>
      </c>
      <c r="C10855" s="4" t="s">
        <v>10</v>
      </c>
      <c r="D10855" s="4" t="s">
        <v>13</v>
      </c>
    </row>
    <row r="10856" spans="1:8">
      <c r="A10856" t="n">
        <v>92107</v>
      </c>
      <c r="B10856" s="80" t="n">
        <v>67</v>
      </c>
      <c r="C10856" s="7" t="n">
        <v>61442</v>
      </c>
      <c r="D10856" s="7" t="n">
        <v>1</v>
      </c>
    </row>
    <row r="10857" spans="1:8">
      <c r="A10857" t="s">
        <v>4</v>
      </c>
      <c r="B10857" s="4" t="s">
        <v>5</v>
      </c>
      <c r="C10857" s="4" t="s">
        <v>10</v>
      </c>
      <c r="D10857" s="4" t="s">
        <v>13</v>
      </c>
    </row>
    <row r="10858" spans="1:8">
      <c r="A10858" t="n">
        <v>92111</v>
      </c>
      <c r="B10858" s="80" t="n">
        <v>67</v>
      </c>
      <c r="C10858" s="7" t="n">
        <v>61443</v>
      </c>
      <c r="D10858" s="7" t="n">
        <v>1</v>
      </c>
    </row>
    <row r="10859" spans="1:8">
      <c r="A10859" t="s">
        <v>4</v>
      </c>
      <c r="B10859" s="4" t="s">
        <v>5</v>
      </c>
      <c r="C10859" s="4" t="s">
        <v>10</v>
      </c>
      <c r="D10859" s="4" t="s">
        <v>13</v>
      </c>
    </row>
    <row r="10860" spans="1:8">
      <c r="A10860" t="n">
        <v>92115</v>
      </c>
      <c r="B10860" s="80" t="n">
        <v>67</v>
      </c>
      <c r="C10860" s="7" t="n">
        <v>61444</v>
      </c>
      <c r="D10860" s="7" t="n">
        <v>1</v>
      </c>
    </row>
    <row r="10861" spans="1:8">
      <c r="A10861" t="s">
        <v>4</v>
      </c>
      <c r="B10861" s="4" t="s">
        <v>5</v>
      </c>
      <c r="C10861" s="4" t="s">
        <v>10</v>
      </c>
      <c r="D10861" s="4" t="s">
        <v>13</v>
      </c>
    </row>
    <row r="10862" spans="1:8">
      <c r="A10862" t="n">
        <v>92119</v>
      </c>
      <c r="B10862" s="80" t="n">
        <v>67</v>
      </c>
      <c r="C10862" s="7" t="n">
        <v>61445</v>
      </c>
      <c r="D10862" s="7" t="n">
        <v>1</v>
      </c>
    </row>
    <row r="10863" spans="1:8">
      <c r="A10863" t="s">
        <v>4</v>
      </c>
      <c r="B10863" s="4" t="s">
        <v>5</v>
      </c>
      <c r="C10863" s="4" t="s">
        <v>13</v>
      </c>
      <c r="D10863" s="4" t="s">
        <v>10</v>
      </c>
      <c r="E10863" s="4" t="s">
        <v>27</v>
      </c>
    </row>
    <row r="10864" spans="1:8">
      <c r="A10864" t="n">
        <v>92123</v>
      </c>
      <c r="B10864" s="40" t="n">
        <v>58</v>
      </c>
      <c r="C10864" s="7" t="n">
        <v>0</v>
      </c>
      <c r="D10864" s="7" t="n">
        <v>300</v>
      </c>
      <c r="E10864" s="7" t="n">
        <v>0.300000011920929</v>
      </c>
    </row>
    <row r="10865" spans="1:8">
      <c r="A10865" t="s">
        <v>4</v>
      </c>
      <c r="B10865" s="4" t="s">
        <v>5</v>
      </c>
      <c r="C10865" s="4" t="s">
        <v>13</v>
      </c>
      <c r="D10865" s="4" t="s">
        <v>10</v>
      </c>
    </row>
    <row r="10866" spans="1:8">
      <c r="A10866" t="n">
        <v>92131</v>
      </c>
      <c r="B10866" s="40" t="n">
        <v>58</v>
      </c>
      <c r="C10866" s="7" t="n">
        <v>255</v>
      </c>
      <c r="D10866" s="7" t="n">
        <v>0</v>
      </c>
    </row>
    <row r="10867" spans="1:8">
      <c r="A10867" t="s">
        <v>4</v>
      </c>
      <c r="B10867" s="4" t="s">
        <v>5</v>
      </c>
      <c r="C10867" s="4" t="s">
        <v>13</v>
      </c>
      <c r="D10867" s="4" t="s">
        <v>10</v>
      </c>
      <c r="E10867" s="4" t="s">
        <v>27</v>
      </c>
      <c r="F10867" s="4" t="s">
        <v>10</v>
      </c>
      <c r="G10867" s="4" t="s">
        <v>9</v>
      </c>
      <c r="H10867" s="4" t="s">
        <v>9</v>
      </c>
      <c r="I10867" s="4" t="s">
        <v>10</v>
      </c>
      <c r="J10867" s="4" t="s">
        <v>10</v>
      </c>
      <c r="K10867" s="4" t="s">
        <v>9</v>
      </c>
      <c r="L10867" s="4" t="s">
        <v>9</v>
      </c>
      <c r="M10867" s="4" t="s">
        <v>9</v>
      </c>
      <c r="N10867" s="4" t="s">
        <v>9</v>
      </c>
      <c r="O10867" s="4" t="s">
        <v>6</v>
      </c>
    </row>
    <row r="10868" spans="1:8">
      <c r="A10868" t="n">
        <v>92135</v>
      </c>
      <c r="B10868" s="17" t="n">
        <v>50</v>
      </c>
      <c r="C10868" s="7" t="n">
        <v>0</v>
      </c>
      <c r="D10868" s="7" t="n">
        <v>12101</v>
      </c>
      <c r="E10868" s="7" t="n">
        <v>1</v>
      </c>
      <c r="F10868" s="7" t="n">
        <v>0</v>
      </c>
      <c r="G10868" s="7" t="n">
        <v>0</v>
      </c>
      <c r="H10868" s="7" t="n">
        <v>0</v>
      </c>
      <c r="I10868" s="7" t="n">
        <v>0</v>
      </c>
      <c r="J10868" s="7" t="n">
        <v>65533</v>
      </c>
      <c r="K10868" s="7" t="n">
        <v>0</v>
      </c>
      <c r="L10868" s="7" t="n">
        <v>0</v>
      </c>
      <c r="M10868" s="7" t="n">
        <v>0</v>
      </c>
      <c r="N10868" s="7" t="n">
        <v>0</v>
      </c>
      <c r="O10868" s="7" t="s">
        <v>21</v>
      </c>
    </row>
    <row r="10869" spans="1:8">
      <c r="A10869" t="s">
        <v>4</v>
      </c>
      <c r="B10869" s="4" t="s">
        <v>5</v>
      </c>
      <c r="C10869" s="4" t="s">
        <v>13</v>
      </c>
      <c r="D10869" s="4" t="s">
        <v>10</v>
      </c>
      <c r="E10869" s="4" t="s">
        <v>10</v>
      </c>
      <c r="F10869" s="4" t="s">
        <v>10</v>
      </c>
      <c r="G10869" s="4" t="s">
        <v>10</v>
      </c>
      <c r="H10869" s="4" t="s">
        <v>13</v>
      </c>
    </row>
    <row r="10870" spans="1:8">
      <c r="A10870" t="n">
        <v>92174</v>
      </c>
      <c r="B10870" s="36" t="n">
        <v>25</v>
      </c>
      <c r="C10870" s="7" t="n">
        <v>5</v>
      </c>
      <c r="D10870" s="7" t="n">
        <v>65535</v>
      </c>
      <c r="E10870" s="7" t="n">
        <v>65535</v>
      </c>
      <c r="F10870" s="7" t="n">
        <v>65535</v>
      </c>
      <c r="G10870" s="7" t="n">
        <v>65535</v>
      </c>
      <c r="H10870" s="7" t="n">
        <v>0</v>
      </c>
    </row>
    <row r="10871" spans="1:8">
      <c r="A10871" t="s">
        <v>4</v>
      </c>
      <c r="B10871" s="4" t="s">
        <v>5</v>
      </c>
      <c r="C10871" s="4" t="s">
        <v>10</v>
      </c>
      <c r="D10871" s="4" t="s">
        <v>13</v>
      </c>
      <c r="E10871" s="4" t="s">
        <v>104</v>
      </c>
      <c r="F10871" s="4" t="s">
        <v>13</v>
      </c>
      <c r="G10871" s="4" t="s">
        <v>13</v>
      </c>
      <c r="H10871" s="4" t="s">
        <v>13</v>
      </c>
    </row>
    <row r="10872" spans="1:8">
      <c r="A10872" t="n">
        <v>92185</v>
      </c>
      <c r="B10872" s="37" t="n">
        <v>24</v>
      </c>
      <c r="C10872" s="7" t="n">
        <v>65533</v>
      </c>
      <c r="D10872" s="7" t="n">
        <v>11</v>
      </c>
      <c r="E10872" s="7" t="s">
        <v>767</v>
      </c>
      <c r="F10872" s="7" t="n">
        <v>6</v>
      </c>
      <c r="G10872" s="7" t="n">
        <v>2</v>
      </c>
      <c r="H10872" s="7" t="n">
        <v>0</v>
      </c>
    </row>
    <row r="10873" spans="1:8">
      <c r="A10873" t="s">
        <v>4</v>
      </c>
      <c r="B10873" s="4" t="s">
        <v>5</v>
      </c>
    </row>
    <row r="10874" spans="1:8">
      <c r="A10874" t="n">
        <v>92220</v>
      </c>
      <c r="B10874" s="38" t="n">
        <v>28</v>
      </c>
    </row>
    <row r="10875" spans="1:8">
      <c r="A10875" t="s">
        <v>4</v>
      </c>
      <c r="B10875" s="4" t="s">
        <v>5</v>
      </c>
      <c r="C10875" s="4" t="s">
        <v>13</v>
      </c>
    </row>
    <row r="10876" spans="1:8">
      <c r="A10876" t="n">
        <v>92221</v>
      </c>
      <c r="B10876" s="39" t="n">
        <v>27</v>
      </c>
      <c r="C10876" s="7" t="n">
        <v>0</v>
      </c>
    </row>
    <row r="10877" spans="1:8">
      <c r="A10877" t="s">
        <v>4</v>
      </c>
      <c r="B10877" s="4" t="s">
        <v>5</v>
      </c>
      <c r="C10877" s="4" t="s">
        <v>13</v>
      </c>
    </row>
    <row r="10878" spans="1:8">
      <c r="A10878" t="n">
        <v>92223</v>
      </c>
      <c r="B10878" s="39" t="n">
        <v>27</v>
      </c>
      <c r="C10878" s="7" t="n">
        <v>1</v>
      </c>
    </row>
    <row r="10879" spans="1:8">
      <c r="A10879" t="s">
        <v>4</v>
      </c>
      <c r="B10879" s="4" t="s">
        <v>5</v>
      </c>
      <c r="C10879" s="4" t="s">
        <v>13</v>
      </c>
      <c r="D10879" s="4" t="s">
        <v>10</v>
      </c>
      <c r="E10879" s="4" t="s">
        <v>10</v>
      </c>
      <c r="F10879" s="4" t="s">
        <v>10</v>
      </c>
      <c r="G10879" s="4" t="s">
        <v>10</v>
      </c>
      <c r="H10879" s="4" t="s">
        <v>13</v>
      </c>
    </row>
    <row r="10880" spans="1:8">
      <c r="A10880" t="n">
        <v>92225</v>
      </c>
      <c r="B10880" s="36" t="n">
        <v>25</v>
      </c>
      <c r="C10880" s="7" t="n">
        <v>5</v>
      </c>
      <c r="D10880" s="7" t="n">
        <v>65535</v>
      </c>
      <c r="E10880" s="7" t="n">
        <v>65535</v>
      </c>
      <c r="F10880" s="7" t="n">
        <v>65535</v>
      </c>
      <c r="G10880" s="7" t="n">
        <v>65535</v>
      </c>
      <c r="H10880" s="7" t="n">
        <v>0</v>
      </c>
    </row>
    <row r="10881" spans="1:15">
      <c r="A10881" t="s">
        <v>4</v>
      </c>
      <c r="B10881" s="4" t="s">
        <v>5</v>
      </c>
      <c r="C10881" s="4" t="s">
        <v>10</v>
      </c>
    </row>
    <row r="10882" spans="1:15">
      <c r="A10882" t="n">
        <v>92236</v>
      </c>
      <c r="B10882" s="43" t="n">
        <v>16</v>
      </c>
      <c r="C10882" s="7" t="n">
        <v>300</v>
      </c>
    </row>
    <row r="10883" spans="1:15">
      <c r="A10883" t="s">
        <v>4</v>
      </c>
      <c r="B10883" s="4" t="s">
        <v>5</v>
      </c>
      <c r="C10883" s="4" t="s">
        <v>13</v>
      </c>
      <c r="D10883" s="4" t="s">
        <v>10</v>
      </c>
      <c r="E10883" s="4" t="s">
        <v>27</v>
      </c>
      <c r="F10883" s="4" t="s">
        <v>10</v>
      </c>
      <c r="G10883" s="4" t="s">
        <v>9</v>
      </c>
      <c r="H10883" s="4" t="s">
        <v>9</v>
      </c>
      <c r="I10883" s="4" t="s">
        <v>10</v>
      </c>
      <c r="J10883" s="4" t="s">
        <v>10</v>
      </c>
      <c r="K10883" s="4" t="s">
        <v>9</v>
      </c>
      <c r="L10883" s="4" t="s">
        <v>9</v>
      </c>
      <c r="M10883" s="4" t="s">
        <v>9</v>
      </c>
      <c r="N10883" s="4" t="s">
        <v>9</v>
      </c>
      <c r="O10883" s="4" t="s">
        <v>6</v>
      </c>
    </row>
    <row r="10884" spans="1:15">
      <c r="A10884" t="n">
        <v>92239</v>
      </c>
      <c r="B10884" s="17" t="n">
        <v>50</v>
      </c>
      <c r="C10884" s="7" t="n">
        <v>0</v>
      </c>
      <c r="D10884" s="7" t="n">
        <v>12010</v>
      </c>
      <c r="E10884" s="7" t="n">
        <v>1</v>
      </c>
      <c r="F10884" s="7" t="n">
        <v>0</v>
      </c>
      <c r="G10884" s="7" t="n">
        <v>0</v>
      </c>
      <c r="H10884" s="7" t="n">
        <v>0</v>
      </c>
      <c r="I10884" s="7" t="n">
        <v>0</v>
      </c>
      <c r="J10884" s="7" t="n">
        <v>65533</v>
      </c>
      <c r="K10884" s="7" t="n">
        <v>0</v>
      </c>
      <c r="L10884" s="7" t="n">
        <v>0</v>
      </c>
      <c r="M10884" s="7" t="n">
        <v>0</v>
      </c>
      <c r="N10884" s="7" t="n">
        <v>0</v>
      </c>
      <c r="O10884" s="7" t="s">
        <v>21</v>
      </c>
    </row>
    <row r="10885" spans="1:15">
      <c r="A10885" t="s">
        <v>4</v>
      </c>
      <c r="B10885" s="4" t="s">
        <v>5</v>
      </c>
      <c r="C10885" s="4" t="s">
        <v>13</v>
      </c>
      <c r="D10885" s="4" t="s">
        <v>10</v>
      </c>
      <c r="E10885" s="4" t="s">
        <v>10</v>
      </c>
      <c r="F10885" s="4" t="s">
        <v>10</v>
      </c>
      <c r="G10885" s="4" t="s">
        <v>10</v>
      </c>
      <c r="H10885" s="4" t="s">
        <v>13</v>
      </c>
    </row>
    <row r="10886" spans="1:15">
      <c r="A10886" t="n">
        <v>92278</v>
      </c>
      <c r="B10886" s="36" t="n">
        <v>25</v>
      </c>
      <c r="C10886" s="7" t="n">
        <v>5</v>
      </c>
      <c r="D10886" s="7" t="n">
        <v>65535</v>
      </c>
      <c r="E10886" s="7" t="n">
        <v>65535</v>
      </c>
      <c r="F10886" s="7" t="n">
        <v>65535</v>
      </c>
      <c r="G10886" s="7" t="n">
        <v>65535</v>
      </c>
      <c r="H10886" s="7" t="n">
        <v>0</v>
      </c>
    </row>
    <row r="10887" spans="1:15">
      <c r="A10887" t="s">
        <v>4</v>
      </c>
      <c r="B10887" s="4" t="s">
        <v>5</v>
      </c>
      <c r="C10887" s="4" t="s">
        <v>10</v>
      </c>
      <c r="D10887" s="4" t="s">
        <v>104</v>
      </c>
      <c r="E10887" s="4" t="s">
        <v>13</v>
      </c>
      <c r="F10887" s="4" t="s">
        <v>13</v>
      </c>
      <c r="G10887" s="4" t="s">
        <v>10</v>
      </c>
      <c r="H10887" s="4" t="s">
        <v>13</v>
      </c>
      <c r="I10887" s="4" t="s">
        <v>104</v>
      </c>
      <c r="J10887" s="4" t="s">
        <v>13</v>
      </c>
      <c r="K10887" s="4" t="s">
        <v>13</v>
      </c>
      <c r="L10887" s="4" t="s">
        <v>13</v>
      </c>
    </row>
    <row r="10888" spans="1:15">
      <c r="A10888" t="n">
        <v>92289</v>
      </c>
      <c r="B10888" s="37" t="n">
        <v>24</v>
      </c>
      <c r="C10888" s="7" t="n">
        <v>65533</v>
      </c>
      <c r="D10888" s="7" t="s">
        <v>755</v>
      </c>
      <c r="E10888" s="7" t="n">
        <v>12</v>
      </c>
      <c r="F10888" s="7" t="n">
        <v>16</v>
      </c>
      <c r="G10888" s="7" t="n">
        <v>3682</v>
      </c>
      <c r="H10888" s="7" t="n">
        <v>7</v>
      </c>
      <c r="I10888" s="7" t="s">
        <v>148</v>
      </c>
      <c r="J10888" s="7" t="n">
        <v>6</v>
      </c>
      <c r="K10888" s="7" t="n">
        <v>2</v>
      </c>
      <c r="L10888" s="7" t="n">
        <v>0</v>
      </c>
    </row>
    <row r="10889" spans="1:15">
      <c r="A10889" t="s">
        <v>4</v>
      </c>
      <c r="B10889" s="4" t="s">
        <v>5</v>
      </c>
    </row>
    <row r="10890" spans="1:15">
      <c r="A10890" t="n">
        <v>92310</v>
      </c>
      <c r="B10890" s="38" t="n">
        <v>28</v>
      </c>
    </row>
    <row r="10891" spans="1:15">
      <c r="A10891" t="s">
        <v>4</v>
      </c>
      <c r="B10891" s="4" t="s">
        <v>5</v>
      </c>
      <c r="C10891" s="4" t="s">
        <v>13</v>
      </c>
    </row>
    <row r="10892" spans="1:15">
      <c r="A10892" t="n">
        <v>92311</v>
      </c>
      <c r="B10892" s="39" t="n">
        <v>27</v>
      </c>
      <c r="C10892" s="7" t="n">
        <v>0</v>
      </c>
    </row>
    <row r="10893" spans="1:15">
      <c r="A10893" t="s">
        <v>4</v>
      </c>
      <c r="B10893" s="4" t="s">
        <v>5</v>
      </c>
      <c r="C10893" s="4" t="s">
        <v>13</v>
      </c>
    </row>
    <row r="10894" spans="1:15">
      <c r="A10894" t="n">
        <v>92313</v>
      </c>
      <c r="B10894" s="39" t="n">
        <v>27</v>
      </c>
      <c r="C10894" s="7" t="n">
        <v>1</v>
      </c>
    </row>
    <row r="10895" spans="1:15">
      <c r="A10895" t="s">
        <v>4</v>
      </c>
      <c r="B10895" s="4" t="s">
        <v>5</v>
      </c>
      <c r="C10895" s="4" t="s">
        <v>13</v>
      </c>
      <c r="D10895" s="4" t="s">
        <v>10</v>
      </c>
      <c r="E10895" s="4" t="s">
        <v>10</v>
      </c>
      <c r="F10895" s="4" t="s">
        <v>10</v>
      </c>
      <c r="G10895" s="4" t="s">
        <v>10</v>
      </c>
      <c r="H10895" s="4" t="s">
        <v>13</v>
      </c>
    </row>
    <row r="10896" spans="1:15">
      <c r="A10896" t="n">
        <v>92315</v>
      </c>
      <c r="B10896" s="36" t="n">
        <v>25</v>
      </c>
      <c r="C10896" s="7" t="n">
        <v>5</v>
      </c>
      <c r="D10896" s="7" t="n">
        <v>65535</v>
      </c>
      <c r="E10896" s="7" t="n">
        <v>65535</v>
      </c>
      <c r="F10896" s="7" t="n">
        <v>65535</v>
      </c>
      <c r="G10896" s="7" t="n">
        <v>65535</v>
      </c>
      <c r="H10896" s="7" t="n">
        <v>0</v>
      </c>
    </row>
    <row r="10897" spans="1:15">
      <c r="A10897" t="s">
        <v>4</v>
      </c>
      <c r="B10897" s="4" t="s">
        <v>5</v>
      </c>
      <c r="C10897" s="4" t="s">
        <v>13</v>
      </c>
      <c r="D10897" s="4" t="s">
        <v>10</v>
      </c>
      <c r="E10897" s="4" t="s">
        <v>9</v>
      </c>
    </row>
    <row r="10898" spans="1:15">
      <c r="A10898" t="n">
        <v>92326</v>
      </c>
      <c r="B10898" s="56" t="n">
        <v>101</v>
      </c>
      <c r="C10898" s="7" t="n">
        <v>0</v>
      </c>
      <c r="D10898" s="7" t="n">
        <v>3682</v>
      </c>
      <c r="E10898" s="7" t="n">
        <v>1</v>
      </c>
    </row>
    <row r="10899" spans="1:15">
      <c r="A10899" t="s">
        <v>4</v>
      </c>
      <c r="B10899" s="4" t="s">
        <v>5</v>
      </c>
      <c r="C10899" s="4" t="s">
        <v>13</v>
      </c>
      <c r="D10899" s="4" t="s">
        <v>10</v>
      </c>
      <c r="E10899" s="4" t="s">
        <v>27</v>
      </c>
    </row>
    <row r="10900" spans="1:15">
      <c r="A10900" t="n">
        <v>92334</v>
      </c>
      <c r="B10900" s="40" t="n">
        <v>58</v>
      </c>
      <c r="C10900" s="7" t="n">
        <v>100</v>
      </c>
      <c r="D10900" s="7" t="n">
        <v>300</v>
      </c>
      <c r="E10900" s="7" t="n">
        <v>0.300000011920929</v>
      </c>
    </row>
    <row r="10901" spans="1:15">
      <c r="A10901" t="s">
        <v>4</v>
      </c>
      <c r="B10901" s="4" t="s">
        <v>5</v>
      </c>
      <c r="C10901" s="4" t="s">
        <v>13</v>
      </c>
      <c r="D10901" s="4" t="s">
        <v>10</v>
      </c>
    </row>
    <row r="10902" spans="1:15">
      <c r="A10902" t="n">
        <v>92342</v>
      </c>
      <c r="B10902" s="40" t="n">
        <v>58</v>
      </c>
      <c r="C10902" s="7" t="n">
        <v>255</v>
      </c>
      <c r="D10902" s="7" t="n">
        <v>0</v>
      </c>
    </row>
    <row r="10903" spans="1:15">
      <c r="A10903" t="s">
        <v>4</v>
      </c>
      <c r="B10903" s="4" t="s">
        <v>5</v>
      </c>
      <c r="C10903" s="4" t="s">
        <v>10</v>
      </c>
    </row>
    <row r="10904" spans="1:15">
      <c r="A10904" t="n">
        <v>92346</v>
      </c>
      <c r="B10904" s="43" t="n">
        <v>16</v>
      </c>
      <c r="C10904" s="7" t="n">
        <v>800</v>
      </c>
    </row>
    <row r="10905" spans="1:15">
      <c r="A10905" t="s">
        <v>4</v>
      </c>
      <c r="B10905" s="4" t="s">
        <v>5</v>
      </c>
      <c r="C10905" s="4" t="s">
        <v>13</v>
      </c>
      <c r="D10905" s="4" t="s">
        <v>10</v>
      </c>
      <c r="E10905" s="4" t="s">
        <v>13</v>
      </c>
      <c r="F10905" s="4" t="s">
        <v>13</v>
      </c>
      <c r="G10905" s="4" t="s">
        <v>26</v>
      </c>
    </row>
    <row r="10906" spans="1:15">
      <c r="A10906" t="n">
        <v>92349</v>
      </c>
      <c r="B10906" s="13" t="n">
        <v>5</v>
      </c>
      <c r="C10906" s="7" t="n">
        <v>30</v>
      </c>
      <c r="D10906" s="7" t="n">
        <v>10381</v>
      </c>
      <c r="E10906" s="7" t="n">
        <v>8</v>
      </c>
      <c r="F10906" s="7" t="n">
        <v>1</v>
      </c>
      <c r="G10906" s="14" t="n">
        <f t="normal" ca="1">A11178</f>
        <v>0</v>
      </c>
    </row>
    <row r="10907" spans="1:15">
      <c r="A10907" t="s">
        <v>4</v>
      </c>
      <c r="B10907" s="4" t="s">
        <v>5</v>
      </c>
      <c r="C10907" s="4" t="s">
        <v>13</v>
      </c>
      <c r="D10907" s="4" t="s">
        <v>27</v>
      </c>
      <c r="E10907" s="4" t="s">
        <v>10</v>
      </c>
      <c r="F10907" s="4" t="s">
        <v>13</v>
      </c>
    </row>
    <row r="10908" spans="1:15">
      <c r="A10908" t="n">
        <v>92359</v>
      </c>
      <c r="B10908" s="19" t="n">
        <v>49</v>
      </c>
      <c r="C10908" s="7" t="n">
        <v>3</v>
      </c>
      <c r="D10908" s="7" t="n">
        <v>0.699999988079071</v>
      </c>
      <c r="E10908" s="7" t="n">
        <v>500</v>
      </c>
      <c r="F10908" s="7" t="n">
        <v>0</v>
      </c>
    </row>
    <row r="10909" spans="1:15">
      <c r="A10909" t="s">
        <v>4</v>
      </c>
      <c r="B10909" s="4" t="s">
        <v>5</v>
      </c>
      <c r="C10909" s="4" t="s">
        <v>13</v>
      </c>
      <c r="D10909" s="4" t="s">
        <v>10</v>
      </c>
    </row>
    <row r="10910" spans="1:15">
      <c r="A10910" t="n">
        <v>92368</v>
      </c>
      <c r="B10910" s="40" t="n">
        <v>58</v>
      </c>
      <c r="C10910" s="7" t="n">
        <v>5</v>
      </c>
      <c r="D10910" s="7" t="n">
        <v>300</v>
      </c>
    </row>
    <row r="10911" spans="1:15">
      <c r="A10911" t="s">
        <v>4</v>
      </c>
      <c r="B10911" s="4" t="s">
        <v>5</v>
      </c>
      <c r="C10911" s="4" t="s">
        <v>27</v>
      </c>
      <c r="D10911" s="4" t="s">
        <v>10</v>
      </c>
    </row>
    <row r="10912" spans="1:15">
      <c r="A10912" t="n">
        <v>92372</v>
      </c>
      <c r="B10912" s="41" t="n">
        <v>103</v>
      </c>
      <c r="C10912" s="7" t="n">
        <v>0</v>
      </c>
      <c r="D10912" s="7" t="n">
        <v>300</v>
      </c>
    </row>
    <row r="10913" spans="1:7">
      <c r="A10913" t="s">
        <v>4</v>
      </c>
      <c r="B10913" s="4" t="s">
        <v>5</v>
      </c>
      <c r="C10913" s="4" t="s">
        <v>13</v>
      </c>
      <c r="D10913" s="4" t="s">
        <v>10</v>
      </c>
    </row>
    <row r="10914" spans="1:7">
      <c r="A10914" t="n">
        <v>92379</v>
      </c>
      <c r="B10914" s="40" t="n">
        <v>58</v>
      </c>
      <c r="C10914" s="7" t="n">
        <v>10</v>
      </c>
      <c r="D10914" s="7" t="n">
        <v>300</v>
      </c>
    </row>
    <row r="10915" spans="1:7">
      <c r="A10915" t="s">
        <v>4</v>
      </c>
      <c r="B10915" s="4" t="s">
        <v>5</v>
      </c>
      <c r="C10915" s="4" t="s">
        <v>13</v>
      </c>
      <c r="D10915" s="4" t="s">
        <v>10</v>
      </c>
    </row>
    <row r="10916" spans="1:7">
      <c r="A10916" t="n">
        <v>92383</v>
      </c>
      <c r="B10916" s="40" t="n">
        <v>58</v>
      </c>
      <c r="C10916" s="7" t="n">
        <v>12</v>
      </c>
      <c r="D10916" s="7" t="n">
        <v>0</v>
      </c>
    </row>
    <row r="10917" spans="1:7">
      <c r="A10917" t="s">
        <v>4</v>
      </c>
      <c r="B10917" s="4" t="s">
        <v>5</v>
      </c>
      <c r="C10917" s="4" t="s">
        <v>13</v>
      </c>
      <c r="D10917" s="4" t="s">
        <v>13</v>
      </c>
      <c r="E10917" s="4" t="s">
        <v>13</v>
      </c>
      <c r="F10917" s="4" t="s">
        <v>13</v>
      </c>
    </row>
    <row r="10918" spans="1:7">
      <c r="A10918" t="n">
        <v>92387</v>
      </c>
      <c r="B10918" s="9" t="n">
        <v>14</v>
      </c>
      <c r="C10918" s="7" t="n">
        <v>0</v>
      </c>
      <c r="D10918" s="7" t="n">
        <v>0</v>
      </c>
      <c r="E10918" s="7" t="n">
        <v>0</v>
      </c>
      <c r="F10918" s="7" t="n">
        <v>4</v>
      </c>
    </row>
    <row r="10919" spans="1:7">
      <c r="A10919" t="s">
        <v>4</v>
      </c>
      <c r="B10919" s="4" t="s">
        <v>5</v>
      </c>
      <c r="C10919" s="4" t="s">
        <v>13</v>
      </c>
      <c r="D10919" s="4" t="s">
        <v>10</v>
      </c>
      <c r="E10919" s="4" t="s">
        <v>10</v>
      </c>
      <c r="F10919" s="4" t="s">
        <v>13</v>
      </c>
    </row>
    <row r="10920" spans="1:7">
      <c r="A10920" t="n">
        <v>92392</v>
      </c>
      <c r="B10920" s="36" t="n">
        <v>25</v>
      </c>
      <c r="C10920" s="7" t="n">
        <v>1</v>
      </c>
      <c r="D10920" s="7" t="n">
        <v>65535</v>
      </c>
      <c r="E10920" s="7" t="n">
        <v>420</v>
      </c>
      <c r="F10920" s="7" t="n">
        <v>5</v>
      </c>
    </row>
    <row r="10921" spans="1:7">
      <c r="A10921" t="s">
        <v>4</v>
      </c>
      <c r="B10921" s="4" t="s">
        <v>5</v>
      </c>
      <c r="C10921" s="4" t="s">
        <v>13</v>
      </c>
      <c r="D10921" s="4" t="s">
        <v>10</v>
      </c>
      <c r="E10921" s="4" t="s">
        <v>6</v>
      </c>
    </row>
    <row r="10922" spans="1:7">
      <c r="A10922" t="n">
        <v>92399</v>
      </c>
      <c r="B10922" s="42" t="n">
        <v>51</v>
      </c>
      <c r="C10922" s="7" t="n">
        <v>4</v>
      </c>
      <c r="D10922" s="7" t="n">
        <v>0</v>
      </c>
      <c r="E10922" s="7" t="s">
        <v>108</v>
      </c>
    </row>
    <row r="10923" spans="1:7">
      <c r="A10923" t="s">
        <v>4</v>
      </c>
      <c r="B10923" s="4" t="s">
        <v>5</v>
      </c>
      <c r="C10923" s="4" t="s">
        <v>10</v>
      </c>
    </row>
    <row r="10924" spans="1:7">
      <c r="A10924" t="n">
        <v>92413</v>
      </c>
      <c r="B10924" s="43" t="n">
        <v>16</v>
      </c>
      <c r="C10924" s="7" t="n">
        <v>0</v>
      </c>
    </row>
    <row r="10925" spans="1:7">
      <c r="A10925" t="s">
        <v>4</v>
      </c>
      <c r="B10925" s="4" t="s">
        <v>5</v>
      </c>
      <c r="C10925" s="4" t="s">
        <v>10</v>
      </c>
      <c r="D10925" s="4" t="s">
        <v>104</v>
      </c>
      <c r="E10925" s="4" t="s">
        <v>13</v>
      </c>
      <c r="F10925" s="4" t="s">
        <v>13</v>
      </c>
    </row>
    <row r="10926" spans="1:7">
      <c r="A10926" t="n">
        <v>92416</v>
      </c>
      <c r="B10926" s="44" t="n">
        <v>26</v>
      </c>
      <c r="C10926" s="7" t="n">
        <v>0</v>
      </c>
      <c r="D10926" s="7" t="s">
        <v>768</v>
      </c>
      <c r="E10926" s="7" t="n">
        <v>2</v>
      </c>
      <c r="F10926" s="7" t="n">
        <v>0</v>
      </c>
    </row>
    <row r="10927" spans="1:7">
      <c r="A10927" t="s">
        <v>4</v>
      </c>
      <c r="B10927" s="4" t="s">
        <v>5</v>
      </c>
    </row>
    <row r="10928" spans="1:7">
      <c r="A10928" t="n">
        <v>92467</v>
      </c>
      <c r="B10928" s="38" t="n">
        <v>28</v>
      </c>
    </row>
    <row r="10929" spans="1:6">
      <c r="A10929" t="s">
        <v>4</v>
      </c>
      <c r="B10929" s="4" t="s">
        <v>5</v>
      </c>
      <c r="C10929" s="4" t="s">
        <v>13</v>
      </c>
      <c r="D10929" s="26" t="s">
        <v>67</v>
      </c>
      <c r="E10929" s="4" t="s">
        <v>5</v>
      </c>
      <c r="F10929" s="4" t="s">
        <v>13</v>
      </c>
      <c r="G10929" s="4" t="s">
        <v>10</v>
      </c>
      <c r="H10929" s="26" t="s">
        <v>68</v>
      </c>
      <c r="I10929" s="4" t="s">
        <v>13</v>
      </c>
      <c r="J10929" s="4" t="s">
        <v>26</v>
      </c>
    </row>
    <row r="10930" spans="1:6">
      <c r="A10930" t="n">
        <v>92468</v>
      </c>
      <c r="B10930" s="13" t="n">
        <v>5</v>
      </c>
      <c r="C10930" s="7" t="n">
        <v>28</v>
      </c>
      <c r="D10930" s="26" t="s">
        <v>3</v>
      </c>
      <c r="E10930" s="32" t="n">
        <v>64</v>
      </c>
      <c r="F10930" s="7" t="n">
        <v>5</v>
      </c>
      <c r="G10930" s="7" t="n">
        <v>2</v>
      </c>
      <c r="H10930" s="26" t="s">
        <v>3</v>
      </c>
      <c r="I10930" s="7" t="n">
        <v>1</v>
      </c>
      <c r="J10930" s="14" t="n">
        <f t="normal" ca="1">A10942</f>
        <v>0</v>
      </c>
    </row>
    <row r="10931" spans="1:6">
      <c r="A10931" t="s">
        <v>4</v>
      </c>
      <c r="B10931" s="4" t="s">
        <v>5</v>
      </c>
      <c r="C10931" s="4" t="s">
        <v>13</v>
      </c>
      <c r="D10931" s="4" t="s">
        <v>10</v>
      </c>
      <c r="E10931" s="4" t="s">
        <v>10</v>
      </c>
      <c r="F10931" s="4" t="s">
        <v>13</v>
      </c>
    </row>
    <row r="10932" spans="1:6">
      <c r="A10932" t="n">
        <v>92479</v>
      </c>
      <c r="B10932" s="36" t="n">
        <v>25</v>
      </c>
      <c r="C10932" s="7" t="n">
        <v>1</v>
      </c>
      <c r="D10932" s="7" t="n">
        <v>160</v>
      </c>
      <c r="E10932" s="7" t="n">
        <v>570</v>
      </c>
      <c r="F10932" s="7" t="n">
        <v>1</v>
      </c>
    </row>
    <row r="10933" spans="1:6">
      <c r="A10933" t="s">
        <v>4</v>
      </c>
      <c r="B10933" s="4" t="s">
        <v>5</v>
      </c>
      <c r="C10933" s="4" t="s">
        <v>13</v>
      </c>
      <c r="D10933" s="4" t="s">
        <v>10</v>
      </c>
      <c r="E10933" s="4" t="s">
        <v>6</v>
      </c>
    </row>
    <row r="10934" spans="1:6">
      <c r="A10934" t="n">
        <v>92486</v>
      </c>
      <c r="B10934" s="42" t="n">
        <v>51</v>
      </c>
      <c r="C10934" s="7" t="n">
        <v>4</v>
      </c>
      <c r="D10934" s="7" t="n">
        <v>2</v>
      </c>
      <c r="E10934" s="7" t="s">
        <v>331</v>
      </c>
    </row>
    <row r="10935" spans="1:6">
      <c r="A10935" t="s">
        <v>4</v>
      </c>
      <c r="B10935" s="4" t="s">
        <v>5</v>
      </c>
      <c r="C10935" s="4" t="s">
        <v>10</v>
      </c>
    </row>
    <row r="10936" spans="1:6">
      <c r="A10936" t="n">
        <v>92500</v>
      </c>
      <c r="B10936" s="43" t="n">
        <v>16</v>
      </c>
      <c r="C10936" s="7" t="n">
        <v>0</v>
      </c>
    </row>
    <row r="10937" spans="1:6">
      <c r="A10937" t="s">
        <v>4</v>
      </c>
      <c r="B10937" s="4" t="s">
        <v>5</v>
      </c>
      <c r="C10937" s="4" t="s">
        <v>10</v>
      </c>
      <c r="D10937" s="4" t="s">
        <v>104</v>
      </c>
      <c r="E10937" s="4" t="s">
        <v>13</v>
      </c>
      <c r="F10937" s="4" t="s">
        <v>13</v>
      </c>
    </row>
    <row r="10938" spans="1:6">
      <c r="A10938" t="n">
        <v>92503</v>
      </c>
      <c r="B10938" s="44" t="n">
        <v>26</v>
      </c>
      <c r="C10938" s="7" t="n">
        <v>2</v>
      </c>
      <c r="D10938" s="7" t="s">
        <v>769</v>
      </c>
      <c r="E10938" s="7" t="n">
        <v>2</v>
      </c>
      <c r="F10938" s="7" t="n">
        <v>0</v>
      </c>
    </row>
    <row r="10939" spans="1:6">
      <c r="A10939" t="s">
        <v>4</v>
      </c>
      <c r="B10939" s="4" t="s">
        <v>5</v>
      </c>
    </row>
    <row r="10940" spans="1:6">
      <c r="A10940" t="n">
        <v>92538</v>
      </c>
      <c r="B10940" s="38" t="n">
        <v>28</v>
      </c>
    </row>
    <row r="10941" spans="1:6">
      <c r="A10941" t="s">
        <v>4</v>
      </c>
      <c r="B10941" s="4" t="s">
        <v>5</v>
      </c>
      <c r="C10941" s="4" t="s">
        <v>13</v>
      </c>
      <c r="D10941" s="26" t="s">
        <v>67</v>
      </c>
      <c r="E10941" s="4" t="s">
        <v>5</v>
      </c>
      <c r="F10941" s="4" t="s">
        <v>13</v>
      </c>
      <c r="G10941" s="4" t="s">
        <v>10</v>
      </c>
      <c r="H10941" s="26" t="s">
        <v>68</v>
      </c>
      <c r="I10941" s="4" t="s">
        <v>13</v>
      </c>
      <c r="J10941" s="4" t="s">
        <v>26</v>
      </c>
    </row>
    <row r="10942" spans="1:6">
      <c r="A10942" t="n">
        <v>92539</v>
      </c>
      <c r="B10942" s="13" t="n">
        <v>5</v>
      </c>
      <c r="C10942" s="7" t="n">
        <v>28</v>
      </c>
      <c r="D10942" s="26" t="s">
        <v>3</v>
      </c>
      <c r="E10942" s="32" t="n">
        <v>64</v>
      </c>
      <c r="F10942" s="7" t="n">
        <v>5</v>
      </c>
      <c r="G10942" s="7" t="n">
        <v>1</v>
      </c>
      <c r="H10942" s="26" t="s">
        <v>3</v>
      </c>
      <c r="I10942" s="7" t="n">
        <v>1</v>
      </c>
      <c r="J10942" s="14" t="n">
        <f t="normal" ca="1">A10954</f>
        <v>0</v>
      </c>
    </row>
    <row r="10943" spans="1:6">
      <c r="A10943" t="s">
        <v>4</v>
      </c>
      <c r="B10943" s="4" t="s">
        <v>5</v>
      </c>
      <c r="C10943" s="4" t="s">
        <v>13</v>
      </c>
      <c r="D10943" s="4" t="s">
        <v>10</v>
      </c>
      <c r="E10943" s="4" t="s">
        <v>10</v>
      </c>
      <c r="F10943" s="4" t="s">
        <v>13</v>
      </c>
    </row>
    <row r="10944" spans="1:6">
      <c r="A10944" t="n">
        <v>92550</v>
      </c>
      <c r="B10944" s="36" t="n">
        <v>25</v>
      </c>
      <c r="C10944" s="7" t="n">
        <v>1</v>
      </c>
      <c r="D10944" s="7" t="n">
        <v>160</v>
      </c>
      <c r="E10944" s="7" t="n">
        <v>570</v>
      </c>
      <c r="F10944" s="7" t="n">
        <v>2</v>
      </c>
    </row>
    <row r="10945" spans="1:10">
      <c r="A10945" t="s">
        <v>4</v>
      </c>
      <c r="B10945" s="4" t="s">
        <v>5</v>
      </c>
      <c r="C10945" s="4" t="s">
        <v>13</v>
      </c>
      <c r="D10945" s="4" t="s">
        <v>10</v>
      </c>
      <c r="E10945" s="4" t="s">
        <v>6</v>
      </c>
    </row>
    <row r="10946" spans="1:10">
      <c r="A10946" t="n">
        <v>92557</v>
      </c>
      <c r="B10946" s="42" t="n">
        <v>51</v>
      </c>
      <c r="C10946" s="7" t="n">
        <v>4</v>
      </c>
      <c r="D10946" s="7" t="n">
        <v>1</v>
      </c>
      <c r="E10946" s="7" t="s">
        <v>106</v>
      </c>
    </row>
    <row r="10947" spans="1:10">
      <c r="A10947" t="s">
        <v>4</v>
      </c>
      <c r="B10947" s="4" t="s">
        <v>5</v>
      </c>
      <c r="C10947" s="4" t="s">
        <v>10</v>
      </c>
    </row>
    <row r="10948" spans="1:10">
      <c r="A10948" t="n">
        <v>92570</v>
      </c>
      <c r="B10948" s="43" t="n">
        <v>16</v>
      </c>
      <c r="C10948" s="7" t="n">
        <v>0</v>
      </c>
    </row>
    <row r="10949" spans="1:10">
      <c r="A10949" t="s">
        <v>4</v>
      </c>
      <c r="B10949" s="4" t="s">
        <v>5</v>
      </c>
      <c r="C10949" s="4" t="s">
        <v>10</v>
      </c>
      <c r="D10949" s="4" t="s">
        <v>104</v>
      </c>
      <c r="E10949" s="4" t="s">
        <v>13</v>
      </c>
      <c r="F10949" s="4" t="s">
        <v>13</v>
      </c>
    </row>
    <row r="10950" spans="1:10">
      <c r="A10950" t="n">
        <v>92573</v>
      </c>
      <c r="B10950" s="44" t="n">
        <v>26</v>
      </c>
      <c r="C10950" s="7" t="n">
        <v>1</v>
      </c>
      <c r="D10950" s="7" t="s">
        <v>770</v>
      </c>
      <c r="E10950" s="7" t="n">
        <v>2</v>
      </c>
      <c r="F10950" s="7" t="n">
        <v>0</v>
      </c>
    </row>
    <row r="10951" spans="1:10">
      <c r="A10951" t="s">
        <v>4</v>
      </c>
      <c r="B10951" s="4" t="s">
        <v>5</v>
      </c>
    </row>
    <row r="10952" spans="1:10">
      <c r="A10952" t="n">
        <v>92660</v>
      </c>
      <c r="B10952" s="38" t="n">
        <v>28</v>
      </c>
    </row>
    <row r="10953" spans="1:10">
      <c r="A10953" t="s">
        <v>4</v>
      </c>
      <c r="B10953" s="4" t="s">
        <v>5</v>
      </c>
      <c r="C10953" s="4" t="s">
        <v>13</v>
      </c>
      <c r="D10953" s="26" t="s">
        <v>67</v>
      </c>
      <c r="E10953" s="4" t="s">
        <v>5</v>
      </c>
      <c r="F10953" s="4" t="s">
        <v>13</v>
      </c>
      <c r="G10953" s="4" t="s">
        <v>10</v>
      </c>
      <c r="H10953" s="26" t="s">
        <v>68</v>
      </c>
      <c r="I10953" s="4" t="s">
        <v>13</v>
      </c>
      <c r="J10953" s="4" t="s">
        <v>26</v>
      </c>
    </row>
    <row r="10954" spans="1:10">
      <c r="A10954" t="n">
        <v>92661</v>
      </c>
      <c r="B10954" s="13" t="n">
        <v>5</v>
      </c>
      <c r="C10954" s="7" t="n">
        <v>28</v>
      </c>
      <c r="D10954" s="26" t="s">
        <v>3</v>
      </c>
      <c r="E10954" s="32" t="n">
        <v>64</v>
      </c>
      <c r="F10954" s="7" t="n">
        <v>5</v>
      </c>
      <c r="G10954" s="7" t="n">
        <v>6</v>
      </c>
      <c r="H10954" s="26" t="s">
        <v>3</v>
      </c>
      <c r="I10954" s="7" t="n">
        <v>1</v>
      </c>
      <c r="J10954" s="14" t="n">
        <f t="normal" ca="1">A10966</f>
        <v>0</v>
      </c>
    </row>
    <row r="10955" spans="1:10">
      <c r="A10955" t="s">
        <v>4</v>
      </c>
      <c r="B10955" s="4" t="s">
        <v>5</v>
      </c>
      <c r="C10955" s="4" t="s">
        <v>13</v>
      </c>
      <c r="D10955" s="4" t="s">
        <v>10</v>
      </c>
      <c r="E10955" s="4" t="s">
        <v>10</v>
      </c>
      <c r="F10955" s="4" t="s">
        <v>13</v>
      </c>
    </row>
    <row r="10956" spans="1:10">
      <c r="A10956" t="n">
        <v>92672</v>
      </c>
      <c r="B10956" s="36" t="n">
        <v>25</v>
      </c>
      <c r="C10956" s="7" t="n">
        <v>1</v>
      </c>
      <c r="D10956" s="7" t="n">
        <v>60</v>
      </c>
      <c r="E10956" s="7" t="n">
        <v>500</v>
      </c>
      <c r="F10956" s="7" t="n">
        <v>1</v>
      </c>
    </row>
    <row r="10957" spans="1:10">
      <c r="A10957" t="s">
        <v>4</v>
      </c>
      <c r="B10957" s="4" t="s">
        <v>5</v>
      </c>
      <c r="C10957" s="4" t="s">
        <v>13</v>
      </c>
      <c r="D10957" s="4" t="s">
        <v>10</v>
      </c>
      <c r="E10957" s="4" t="s">
        <v>6</v>
      </c>
    </row>
    <row r="10958" spans="1:10">
      <c r="A10958" t="n">
        <v>92679</v>
      </c>
      <c r="B10958" s="42" t="n">
        <v>51</v>
      </c>
      <c r="C10958" s="7" t="n">
        <v>4</v>
      </c>
      <c r="D10958" s="7" t="n">
        <v>6</v>
      </c>
      <c r="E10958" s="7" t="s">
        <v>336</v>
      </c>
    </row>
    <row r="10959" spans="1:10">
      <c r="A10959" t="s">
        <v>4</v>
      </c>
      <c r="B10959" s="4" t="s">
        <v>5</v>
      </c>
      <c r="C10959" s="4" t="s">
        <v>10</v>
      </c>
    </row>
    <row r="10960" spans="1:10">
      <c r="A10960" t="n">
        <v>92693</v>
      </c>
      <c r="B10960" s="43" t="n">
        <v>16</v>
      </c>
      <c r="C10960" s="7" t="n">
        <v>0</v>
      </c>
    </row>
    <row r="10961" spans="1:10">
      <c r="A10961" t="s">
        <v>4</v>
      </c>
      <c r="B10961" s="4" t="s">
        <v>5</v>
      </c>
      <c r="C10961" s="4" t="s">
        <v>10</v>
      </c>
      <c r="D10961" s="4" t="s">
        <v>104</v>
      </c>
      <c r="E10961" s="4" t="s">
        <v>13</v>
      </c>
      <c r="F10961" s="4" t="s">
        <v>13</v>
      </c>
    </row>
    <row r="10962" spans="1:10">
      <c r="A10962" t="n">
        <v>92696</v>
      </c>
      <c r="B10962" s="44" t="n">
        <v>26</v>
      </c>
      <c r="C10962" s="7" t="n">
        <v>6</v>
      </c>
      <c r="D10962" s="7" t="s">
        <v>771</v>
      </c>
      <c r="E10962" s="7" t="n">
        <v>2</v>
      </c>
      <c r="F10962" s="7" t="n">
        <v>0</v>
      </c>
    </row>
    <row r="10963" spans="1:10">
      <c r="A10963" t="s">
        <v>4</v>
      </c>
      <c r="B10963" s="4" t="s">
        <v>5</v>
      </c>
    </row>
    <row r="10964" spans="1:10">
      <c r="A10964" t="n">
        <v>92735</v>
      </c>
      <c r="B10964" s="38" t="n">
        <v>28</v>
      </c>
    </row>
    <row r="10965" spans="1:10">
      <c r="A10965" t="s">
        <v>4</v>
      </c>
      <c r="B10965" s="4" t="s">
        <v>5</v>
      </c>
      <c r="C10965" s="4" t="s">
        <v>13</v>
      </c>
      <c r="D10965" s="26" t="s">
        <v>67</v>
      </c>
      <c r="E10965" s="4" t="s">
        <v>5</v>
      </c>
      <c r="F10965" s="4" t="s">
        <v>13</v>
      </c>
      <c r="G10965" s="4" t="s">
        <v>10</v>
      </c>
      <c r="H10965" s="26" t="s">
        <v>68</v>
      </c>
      <c r="I10965" s="4" t="s">
        <v>13</v>
      </c>
      <c r="J10965" s="4" t="s">
        <v>26</v>
      </c>
    </row>
    <row r="10966" spans="1:10">
      <c r="A10966" t="n">
        <v>92736</v>
      </c>
      <c r="B10966" s="13" t="n">
        <v>5</v>
      </c>
      <c r="C10966" s="7" t="n">
        <v>28</v>
      </c>
      <c r="D10966" s="26" t="s">
        <v>3</v>
      </c>
      <c r="E10966" s="32" t="n">
        <v>64</v>
      </c>
      <c r="F10966" s="7" t="n">
        <v>5</v>
      </c>
      <c r="G10966" s="7" t="n">
        <v>8</v>
      </c>
      <c r="H10966" s="26" t="s">
        <v>3</v>
      </c>
      <c r="I10966" s="7" t="n">
        <v>1</v>
      </c>
      <c r="J10966" s="14" t="n">
        <f t="normal" ca="1">A10978</f>
        <v>0</v>
      </c>
    </row>
    <row r="10967" spans="1:10">
      <c r="A10967" t="s">
        <v>4</v>
      </c>
      <c r="B10967" s="4" t="s">
        <v>5</v>
      </c>
      <c r="C10967" s="4" t="s">
        <v>13</v>
      </c>
      <c r="D10967" s="4" t="s">
        <v>10</v>
      </c>
      <c r="E10967" s="4" t="s">
        <v>10</v>
      </c>
      <c r="F10967" s="4" t="s">
        <v>13</v>
      </c>
    </row>
    <row r="10968" spans="1:10">
      <c r="A10968" t="n">
        <v>92747</v>
      </c>
      <c r="B10968" s="36" t="n">
        <v>25</v>
      </c>
      <c r="C10968" s="7" t="n">
        <v>1</v>
      </c>
      <c r="D10968" s="7" t="n">
        <v>260</v>
      </c>
      <c r="E10968" s="7" t="n">
        <v>640</v>
      </c>
      <c r="F10968" s="7" t="n">
        <v>1</v>
      </c>
    </row>
    <row r="10969" spans="1:10">
      <c r="A10969" t="s">
        <v>4</v>
      </c>
      <c r="B10969" s="4" t="s">
        <v>5</v>
      </c>
      <c r="C10969" s="4" t="s">
        <v>13</v>
      </c>
      <c r="D10969" s="4" t="s">
        <v>10</v>
      </c>
      <c r="E10969" s="4" t="s">
        <v>6</v>
      </c>
    </row>
    <row r="10970" spans="1:10">
      <c r="A10970" t="n">
        <v>92754</v>
      </c>
      <c r="B10970" s="42" t="n">
        <v>51</v>
      </c>
      <c r="C10970" s="7" t="n">
        <v>4</v>
      </c>
      <c r="D10970" s="7" t="n">
        <v>8</v>
      </c>
      <c r="E10970" s="7" t="s">
        <v>364</v>
      </c>
    </row>
    <row r="10971" spans="1:10">
      <c r="A10971" t="s">
        <v>4</v>
      </c>
      <c r="B10971" s="4" t="s">
        <v>5</v>
      </c>
      <c r="C10971" s="4" t="s">
        <v>10</v>
      </c>
    </row>
    <row r="10972" spans="1:10">
      <c r="A10972" t="n">
        <v>92767</v>
      </c>
      <c r="B10972" s="43" t="n">
        <v>16</v>
      </c>
      <c r="C10972" s="7" t="n">
        <v>0</v>
      </c>
    </row>
    <row r="10973" spans="1:10">
      <c r="A10973" t="s">
        <v>4</v>
      </c>
      <c r="B10973" s="4" t="s">
        <v>5</v>
      </c>
      <c r="C10973" s="4" t="s">
        <v>10</v>
      </c>
      <c r="D10973" s="4" t="s">
        <v>104</v>
      </c>
      <c r="E10973" s="4" t="s">
        <v>13</v>
      </c>
      <c r="F10973" s="4" t="s">
        <v>13</v>
      </c>
    </row>
    <row r="10974" spans="1:10">
      <c r="A10974" t="n">
        <v>92770</v>
      </c>
      <c r="B10974" s="44" t="n">
        <v>26</v>
      </c>
      <c r="C10974" s="7" t="n">
        <v>8</v>
      </c>
      <c r="D10974" s="7" t="s">
        <v>772</v>
      </c>
      <c r="E10974" s="7" t="n">
        <v>2</v>
      </c>
      <c r="F10974" s="7" t="n">
        <v>0</v>
      </c>
    </row>
    <row r="10975" spans="1:10">
      <c r="A10975" t="s">
        <v>4</v>
      </c>
      <c r="B10975" s="4" t="s">
        <v>5</v>
      </c>
    </row>
    <row r="10976" spans="1:10">
      <c r="A10976" t="n">
        <v>92824</v>
      </c>
      <c r="B10976" s="38" t="n">
        <v>28</v>
      </c>
    </row>
    <row r="10977" spans="1:10">
      <c r="A10977" t="s">
        <v>4</v>
      </c>
      <c r="B10977" s="4" t="s">
        <v>5</v>
      </c>
      <c r="C10977" s="4" t="s">
        <v>13</v>
      </c>
      <c r="D10977" s="26" t="s">
        <v>67</v>
      </c>
      <c r="E10977" s="4" t="s">
        <v>5</v>
      </c>
      <c r="F10977" s="4" t="s">
        <v>13</v>
      </c>
      <c r="G10977" s="4" t="s">
        <v>10</v>
      </c>
      <c r="H10977" s="26" t="s">
        <v>68</v>
      </c>
      <c r="I10977" s="4" t="s">
        <v>13</v>
      </c>
      <c r="J10977" s="4" t="s">
        <v>26</v>
      </c>
    </row>
    <row r="10978" spans="1:10">
      <c r="A10978" t="n">
        <v>92825</v>
      </c>
      <c r="B10978" s="13" t="n">
        <v>5</v>
      </c>
      <c r="C10978" s="7" t="n">
        <v>28</v>
      </c>
      <c r="D10978" s="26" t="s">
        <v>3</v>
      </c>
      <c r="E10978" s="32" t="n">
        <v>64</v>
      </c>
      <c r="F10978" s="7" t="n">
        <v>5</v>
      </c>
      <c r="G10978" s="7" t="n">
        <v>3</v>
      </c>
      <c r="H10978" s="26" t="s">
        <v>3</v>
      </c>
      <c r="I10978" s="7" t="n">
        <v>1</v>
      </c>
      <c r="J10978" s="14" t="n">
        <f t="normal" ca="1">A10990</f>
        <v>0</v>
      </c>
    </row>
    <row r="10979" spans="1:10">
      <c r="A10979" t="s">
        <v>4</v>
      </c>
      <c r="B10979" s="4" t="s">
        <v>5</v>
      </c>
      <c r="C10979" s="4" t="s">
        <v>13</v>
      </c>
      <c r="D10979" s="4" t="s">
        <v>10</v>
      </c>
      <c r="E10979" s="4" t="s">
        <v>10</v>
      </c>
      <c r="F10979" s="4" t="s">
        <v>13</v>
      </c>
    </row>
    <row r="10980" spans="1:10">
      <c r="A10980" t="n">
        <v>92836</v>
      </c>
      <c r="B10980" s="36" t="n">
        <v>25</v>
      </c>
      <c r="C10980" s="7" t="n">
        <v>1</v>
      </c>
      <c r="D10980" s="7" t="n">
        <v>260</v>
      </c>
      <c r="E10980" s="7" t="n">
        <v>640</v>
      </c>
      <c r="F10980" s="7" t="n">
        <v>2</v>
      </c>
    </row>
    <row r="10981" spans="1:10">
      <c r="A10981" t="s">
        <v>4</v>
      </c>
      <c r="B10981" s="4" t="s">
        <v>5</v>
      </c>
      <c r="C10981" s="4" t="s">
        <v>13</v>
      </c>
      <c r="D10981" s="4" t="s">
        <v>10</v>
      </c>
      <c r="E10981" s="4" t="s">
        <v>6</v>
      </c>
    </row>
    <row r="10982" spans="1:10">
      <c r="A10982" t="n">
        <v>92843</v>
      </c>
      <c r="B10982" s="42" t="n">
        <v>51</v>
      </c>
      <c r="C10982" s="7" t="n">
        <v>4</v>
      </c>
      <c r="D10982" s="7" t="n">
        <v>3</v>
      </c>
      <c r="E10982" s="7" t="s">
        <v>530</v>
      </c>
    </row>
    <row r="10983" spans="1:10">
      <c r="A10983" t="s">
        <v>4</v>
      </c>
      <c r="B10983" s="4" t="s">
        <v>5</v>
      </c>
      <c r="C10983" s="4" t="s">
        <v>10</v>
      </c>
    </row>
    <row r="10984" spans="1:10">
      <c r="A10984" t="n">
        <v>92857</v>
      </c>
      <c r="B10984" s="43" t="n">
        <v>16</v>
      </c>
      <c r="C10984" s="7" t="n">
        <v>0</v>
      </c>
    </row>
    <row r="10985" spans="1:10">
      <c r="A10985" t="s">
        <v>4</v>
      </c>
      <c r="B10985" s="4" t="s">
        <v>5</v>
      </c>
      <c r="C10985" s="4" t="s">
        <v>10</v>
      </c>
      <c r="D10985" s="4" t="s">
        <v>104</v>
      </c>
      <c r="E10985" s="4" t="s">
        <v>13</v>
      </c>
      <c r="F10985" s="4" t="s">
        <v>13</v>
      </c>
    </row>
    <row r="10986" spans="1:10">
      <c r="A10986" t="n">
        <v>92860</v>
      </c>
      <c r="B10986" s="44" t="n">
        <v>26</v>
      </c>
      <c r="C10986" s="7" t="n">
        <v>3</v>
      </c>
      <c r="D10986" s="7" t="s">
        <v>773</v>
      </c>
      <c r="E10986" s="7" t="n">
        <v>2</v>
      </c>
      <c r="F10986" s="7" t="n">
        <v>0</v>
      </c>
    </row>
    <row r="10987" spans="1:10">
      <c r="A10987" t="s">
        <v>4</v>
      </c>
      <c r="B10987" s="4" t="s">
        <v>5</v>
      </c>
    </row>
    <row r="10988" spans="1:10">
      <c r="A10988" t="n">
        <v>92942</v>
      </c>
      <c r="B10988" s="38" t="n">
        <v>28</v>
      </c>
    </row>
    <row r="10989" spans="1:10">
      <c r="A10989" t="s">
        <v>4</v>
      </c>
      <c r="B10989" s="4" t="s">
        <v>5</v>
      </c>
      <c r="C10989" s="4" t="s">
        <v>13</v>
      </c>
      <c r="D10989" s="26" t="s">
        <v>67</v>
      </c>
      <c r="E10989" s="4" t="s">
        <v>5</v>
      </c>
      <c r="F10989" s="4" t="s">
        <v>13</v>
      </c>
      <c r="G10989" s="4" t="s">
        <v>10</v>
      </c>
      <c r="H10989" s="26" t="s">
        <v>68</v>
      </c>
      <c r="I10989" s="4" t="s">
        <v>13</v>
      </c>
      <c r="J10989" s="4" t="s">
        <v>26</v>
      </c>
    </row>
    <row r="10990" spans="1:10">
      <c r="A10990" t="n">
        <v>92943</v>
      </c>
      <c r="B10990" s="13" t="n">
        <v>5</v>
      </c>
      <c r="C10990" s="7" t="n">
        <v>28</v>
      </c>
      <c r="D10990" s="26" t="s">
        <v>3</v>
      </c>
      <c r="E10990" s="32" t="n">
        <v>64</v>
      </c>
      <c r="F10990" s="7" t="n">
        <v>5</v>
      </c>
      <c r="G10990" s="7" t="n">
        <v>9</v>
      </c>
      <c r="H10990" s="26" t="s">
        <v>3</v>
      </c>
      <c r="I10990" s="7" t="n">
        <v>1</v>
      </c>
      <c r="J10990" s="14" t="n">
        <f t="normal" ca="1">A11002</f>
        <v>0</v>
      </c>
    </row>
    <row r="10991" spans="1:10">
      <c r="A10991" t="s">
        <v>4</v>
      </c>
      <c r="B10991" s="4" t="s">
        <v>5</v>
      </c>
      <c r="C10991" s="4" t="s">
        <v>13</v>
      </c>
      <c r="D10991" s="4" t="s">
        <v>10</v>
      </c>
      <c r="E10991" s="4" t="s">
        <v>10</v>
      </c>
      <c r="F10991" s="4" t="s">
        <v>13</v>
      </c>
    </row>
    <row r="10992" spans="1:10">
      <c r="A10992" t="n">
        <v>92954</v>
      </c>
      <c r="B10992" s="36" t="n">
        <v>25</v>
      </c>
      <c r="C10992" s="7" t="n">
        <v>1</v>
      </c>
      <c r="D10992" s="7" t="n">
        <v>60</v>
      </c>
      <c r="E10992" s="7" t="n">
        <v>500</v>
      </c>
      <c r="F10992" s="7" t="n">
        <v>2</v>
      </c>
    </row>
    <row r="10993" spans="1:10">
      <c r="A10993" t="s">
        <v>4</v>
      </c>
      <c r="B10993" s="4" t="s">
        <v>5</v>
      </c>
      <c r="C10993" s="4" t="s">
        <v>13</v>
      </c>
      <c r="D10993" s="4" t="s">
        <v>10</v>
      </c>
      <c r="E10993" s="4" t="s">
        <v>6</v>
      </c>
    </row>
    <row r="10994" spans="1:10">
      <c r="A10994" t="n">
        <v>92961</v>
      </c>
      <c r="B10994" s="42" t="n">
        <v>51</v>
      </c>
      <c r="C10994" s="7" t="n">
        <v>4</v>
      </c>
      <c r="D10994" s="7" t="n">
        <v>9</v>
      </c>
      <c r="E10994" s="7" t="s">
        <v>774</v>
      </c>
    </row>
    <row r="10995" spans="1:10">
      <c r="A10995" t="s">
        <v>4</v>
      </c>
      <c r="B10995" s="4" t="s">
        <v>5</v>
      </c>
      <c r="C10995" s="4" t="s">
        <v>10</v>
      </c>
    </row>
    <row r="10996" spans="1:10">
      <c r="A10996" t="n">
        <v>92975</v>
      </c>
      <c r="B10996" s="43" t="n">
        <v>16</v>
      </c>
      <c r="C10996" s="7" t="n">
        <v>0</v>
      </c>
    </row>
    <row r="10997" spans="1:10">
      <c r="A10997" t="s">
        <v>4</v>
      </c>
      <c r="B10997" s="4" t="s">
        <v>5</v>
      </c>
      <c r="C10997" s="4" t="s">
        <v>10</v>
      </c>
      <c r="D10997" s="4" t="s">
        <v>104</v>
      </c>
      <c r="E10997" s="4" t="s">
        <v>13</v>
      </c>
      <c r="F10997" s="4" t="s">
        <v>13</v>
      </c>
    </row>
    <row r="10998" spans="1:10">
      <c r="A10998" t="n">
        <v>92978</v>
      </c>
      <c r="B10998" s="44" t="n">
        <v>26</v>
      </c>
      <c r="C10998" s="7" t="n">
        <v>9</v>
      </c>
      <c r="D10998" s="7" t="s">
        <v>775</v>
      </c>
      <c r="E10998" s="7" t="n">
        <v>2</v>
      </c>
      <c r="F10998" s="7" t="n">
        <v>0</v>
      </c>
    </row>
    <row r="10999" spans="1:10">
      <c r="A10999" t="s">
        <v>4</v>
      </c>
      <c r="B10999" s="4" t="s">
        <v>5</v>
      </c>
    </row>
    <row r="11000" spans="1:10">
      <c r="A11000" t="n">
        <v>93040</v>
      </c>
      <c r="B11000" s="38" t="n">
        <v>28</v>
      </c>
    </row>
    <row r="11001" spans="1:10">
      <c r="A11001" t="s">
        <v>4</v>
      </c>
      <c r="B11001" s="4" t="s">
        <v>5</v>
      </c>
      <c r="C11001" s="4" t="s">
        <v>13</v>
      </c>
      <c r="D11001" s="26" t="s">
        <v>67</v>
      </c>
      <c r="E11001" s="4" t="s">
        <v>5</v>
      </c>
      <c r="F11001" s="4" t="s">
        <v>13</v>
      </c>
      <c r="G11001" s="4" t="s">
        <v>10</v>
      </c>
      <c r="H11001" s="26" t="s">
        <v>68</v>
      </c>
      <c r="I11001" s="4" t="s">
        <v>13</v>
      </c>
      <c r="J11001" s="4" t="s">
        <v>26</v>
      </c>
    </row>
    <row r="11002" spans="1:10">
      <c r="A11002" t="n">
        <v>93041</v>
      </c>
      <c r="B11002" s="13" t="n">
        <v>5</v>
      </c>
      <c r="C11002" s="7" t="n">
        <v>28</v>
      </c>
      <c r="D11002" s="26" t="s">
        <v>3</v>
      </c>
      <c r="E11002" s="32" t="n">
        <v>64</v>
      </c>
      <c r="F11002" s="7" t="n">
        <v>5</v>
      </c>
      <c r="G11002" s="7" t="n">
        <v>4</v>
      </c>
      <c r="H11002" s="26" t="s">
        <v>3</v>
      </c>
      <c r="I11002" s="7" t="n">
        <v>1</v>
      </c>
      <c r="J11002" s="14" t="n">
        <f t="normal" ca="1">A11014</f>
        <v>0</v>
      </c>
    </row>
    <row r="11003" spans="1:10">
      <c r="A11003" t="s">
        <v>4</v>
      </c>
      <c r="B11003" s="4" t="s">
        <v>5</v>
      </c>
      <c r="C11003" s="4" t="s">
        <v>13</v>
      </c>
      <c r="D11003" s="4" t="s">
        <v>10</v>
      </c>
      <c r="E11003" s="4" t="s">
        <v>10</v>
      </c>
      <c r="F11003" s="4" t="s">
        <v>13</v>
      </c>
    </row>
    <row r="11004" spans="1:10">
      <c r="A11004" t="n">
        <v>93052</v>
      </c>
      <c r="B11004" s="36" t="n">
        <v>25</v>
      </c>
      <c r="C11004" s="7" t="n">
        <v>1</v>
      </c>
      <c r="D11004" s="7" t="n">
        <v>60</v>
      </c>
      <c r="E11004" s="7" t="n">
        <v>640</v>
      </c>
      <c r="F11004" s="7" t="n">
        <v>1</v>
      </c>
    </row>
    <row r="11005" spans="1:10">
      <c r="A11005" t="s">
        <v>4</v>
      </c>
      <c r="B11005" s="4" t="s">
        <v>5</v>
      </c>
      <c r="C11005" s="4" t="s">
        <v>13</v>
      </c>
      <c r="D11005" s="4" t="s">
        <v>10</v>
      </c>
      <c r="E11005" s="4" t="s">
        <v>6</v>
      </c>
    </row>
    <row r="11006" spans="1:10">
      <c r="A11006" t="n">
        <v>93059</v>
      </c>
      <c r="B11006" s="42" t="n">
        <v>51</v>
      </c>
      <c r="C11006" s="7" t="n">
        <v>4</v>
      </c>
      <c r="D11006" s="7" t="n">
        <v>4</v>
      </c>
      <c r="E11006" s="7" t="s">
        <v>776</v>
      </c>
    </row>
    <row r="11007" spans="1:10">
      <c r="A11007" t="s">
        <v>4</v>
      </c>
      <c r="B11007" s="4" t="s">
        <v>5</v>
      </c>
      <c r="C11007" s="4" t="s">
        <v>10</v>
      </c>
    </row>
    <row r="11008" spans="1:10">
      <c r="A11008" t="n">
        <v>93073</v>
      </c>
      <c r="B11008" s="43" t="n">
        <v>16</v>
      </c>
      <c r="C11008" s="7" t="n">
        <v>0</v>
      </c>
    </row>
    <row r="11009" spans="1:10">
      <c r="A11009" t="s">
        <v>4</v>
      </c>
      <c r="B11009" s="4" t="s">
        <v>5</v>
      </c>
      <c r="C11009" s="4" t="s">
        <v>10</v>
      </c>
      <c r="D11009" s="4" t="s">
        <v>104</v>
      </c>
      <c r="E11009" s="4" t="s">
        <v>13</v>
      </c>
      <c r="F11009" s="4" t="s">
        <v>13</v>
      </c>
    </row>
    <row r="11010" spans="1:10">
      <c r="A11010" t="n">
        <v>93076</v>
      </c>
      <c r="B11010" s="44" t="n">
        <v>26</v>
      </c>
      <c r="C11010" s="7" t="n">
        <v>4</v>
      </c>
      <c r="D11010" s="7" t="s">
        <v>777</v>
      </c>
      <c r="E11010" s="7" t="n">
        <v>2</v>
      </c>
      <c r="F11010" s="7" t="n">
        <v>0</v>
      </c>
    </row>
    <row r="11011" spans="1:10">
      <c r="A11011" t="s">
        <v>4</v>
      </c>
      <c r="B11011" s="4" t="s">
        <v>5</v>
      </c>
    </row>
    <row r="11012" spans="1:10">
      <c r="A11012" t="n">
        <v>93148</v>
      </c>
      <c r="B11012" s="38" t="n">
        <v>28</v>
      </c>
    </row>
    <row r="11013" spans="1:10">
      <c r="A11013" t="s">
        <v>4</v>
      </c>
      <c r="B11013" s="4" t="s">
        <v>5</v>
      </c>
      <c r="C11013" s="4" t="s">
        <v>13</v>
      </c>
      <c r="D11013" s="26" t="s">
        <v>67</v>
      </c>
      <c r="E11013" s="4" t="s">
        <v>5</v>
      </c>
      <c r="F11013" s="4" t="s">
        <v>13</v>
      </c>
      <c r="G11013" s="4" t="s">
        <v>10</v>
      </c>
      <c r="H11013" s="26" t="s">
        <v>68</v>
      </c>
      <c r="I11013" s="4" t="s">
        <v>13</v>
      </c>
      <c r="J11013" s="4" t="s">
        <v>26</v>
      </c>
    </row>
    <row r="11014" spans="1:10">
      <c r="A11014" t="n">
        <v>93149</v>
      </c>
      <c r="B11014" s="13" t="n">
        <v>5</v>
      </c>
      <c r="C11014" s="7" t="n">
        <v>28</v>
      </c>
      <c r="D11014" s="26" t="s">
        <v>3</v>
      </c>
      <c r="E11014" s="32" t="n">
        <v>64</v>
      </c>
      <c r="F11014" s="7" t="n">
        <v>5</v>
      </c>
      <c r="G11014" s="7" t="n">
        <v>5</v>
      </c>
      <c r="H11014" s="26" t="s">
        <v>3</v>
      </c>
      <c r="I11014" s="7" t="n">
        <v>1</v>
      </c>
      <c r="J11014" s="14" t="n">
        <f t="normal" ca="1">A11078</f>
        <v>0</v>
      </c>
    </row>
    <row r="11015" spans="1:10">
      <c r="A11015" t="s">
        <v>4</v>
      </c>
      <c r="B11015" s="4" t="s">
        <v>5</v>
      </c>
      <c r="C11015" s="4" t="s">
        <v>13</v>
      </c>
      <c r="D11015" s="4" t="s">
        <v>10</v>
      </c>
      <c r="E11015" s="4" t="s">
        <v>10</v>
      </c>
      <c r="F11015" s="4" t="s">
        <v>13</v>
      </c>
    </row>
    <row r="11016" spans="1:10">
      <c r="A11016" t="n">
        <v>93160</v>
      </c>
      <c r="B11016" s="36" t="n">
        <v>25</v>
      </c>
      <c r="C11016" s="7" t="n">
        <v>1</v>
      </c>
      <c r="D11016" s="7" t="n">
        <v>60</v>
      </c>
      <c r="E11016" s="7" t="n">
        <v>640</v>
      </c>
      <c r="F11016" s="7" t="n">
        <v>2</v>
      </c>
    </row>
    <row r="11017" spans="1:10">
      <c r="A11017" t="s">
        <v>4</v>
      </c>
      <c r="B11017" s="4" t="s">
        <v>5</v>
      </c>
      <c r="C11017" s="4" t="s">
        <v>13</v>
      </c>
      <c r="D11017" s="4" t="s">
        <v>10</v>
      </c>
      <c r="E11017" s="4" t="s">
        <v>6</v>
      </c>
    </row>
    <row r="11018" spans="1:10">
      <c r="A11018" t="n">
        <v>93167</v>
      </c>
      <c r="B11018" s="42" t="n">
        <v>51</v>
      </c>
      <c r="C11018" s="7" t="n">
        <v>4</v>
      </c>
      <c r="D11018" s="7" t="n">
        <v>5</v>
      </c>
      <c r="E11018" s="7" t="s">
        <v>458</v>
      </c>
    </row>
    <row r="11019" spans="1:10">
      <c r="A11019" t="s">
        <v>4</v>
      </c>
      <c r="B11019" s="4" t="s">
        <v>5</v>
      </c>
      <c r="C11019" s="4" t="s">
        <v>10</v>
      </c>
    </row>
    <row r="11020" spans="1:10">
      <c r="A11020" t="n">
        <v>93180</v>
      </c>
      <c r="B11020" s="43" t="n">
        <v>16</v>
      </c>
      <c r="C11020" s="7" t="n">
        <v>0</v>
      </c>
    </row>
    <row r="11021" spans="1:10">
      <c r="A11021" t="s">
        <v>4</v>
      </c>
      <c r="B11021" s="4" t="s">
        <v>5</v>
      </c>
      <c r="C11021" s="4" t="s">
        <v>10</v>
      </c>
      <c r="D11021" s="4" t="s">
        <v>104</v>
      </c>
      <c r="E11021" s="4" t="s">
        <v>13</v>
      </c>
      <c r="F11021" s="4" t="s">
        <v>13</v>
      </c>
    </row>
    <row r="11022" spans="1:10">
      <c r="A11022" t="n">
        <v>93183</v>
      </c>
      <c r="B11022" s="44" t="n">
        <v>26</v>
      </c>
      <c r="C11022" s="7" t="n">
        <v>5</v>
      </c>
      <c r="D11022" s="7" t="s">
        <v>778</v>
      </c>
      <c r="E11022" s="7" t="n">
        <v>2</v>
      </c>
      <c r="F11022" s="7" t="n">
        <v>0</v>
      </c>
    </row>
    <row r="11023" spans="1:10">
      <c r="A11023" t="s">
        <v>4</v>
      </c>
      <c r="B11023" s="4" t="s">
        <v>5</v>
      </c>
    </row>
    <row r="11024" spans="1:10">
      <c r="A11024" t="n">
        <v>93242</v>
      </c>
      <c r="B11024" s="38" t="n">
        <v>28</v>
      </c>
    </row>
    <row r="11025" spans="1:10">
      <c r="A11025" t="s">
        <v>4</v>
      </c>
      <c r="B11025" s="4" t="s">
        <v>5</v>
      </c>
      <c r="C11025" s="4" t="s">
        <v>13</v>
      </c>
      <c r="D11025" s="4" t="s">
        <v>10</v>
      </c>
      <c r="E11025" s="4" t="s">
        <v>10</v>
      </c>
      <c r="F11025" s="4" t="s">
        <v>13</v>
      </c>
    </row>
    <row r="11026" spans="1:10">
      <c r="A11026" t="n">
        <v>93243</v>
      </c>
      <c r="B11026" s="36" t="n">
        <v>25</v>
      </c>
      <c r="C11026" s="7" t="n">
        <v>1</v>
      </c>
      <c r="D11026" s="7" t="n">
        <v>60</v>
      </c>
      <c r="E11026" s="7" t="n">
        <v>500</v>
      </c>
      <c r="F11026" s="7" t="n">
        <v>2</v>
      </c>
    </row>
    <row r="11027" spans="1:10">
      <c r="A11027" t="s">
        <v>4</v>
      </c>
      <c r="B11027" s="4" t="s">
        <v>5</v>
      </c>
      <c r="C11027" s="4" t="s">
        <v>13</v>
      </c>
      <c r="D11027" s="4" t="s">
        <v>10</v>
      </c>
      <c r="E11027" s="4" t="s">
        <v>6</v>
      </c>
    </row>
    <row r="11028" spans="1:10">
      <c r="A11028" t="n">
        <v>93250</v>
      </c>
      <c r="B11028" s="42" t="n">
        <v>51</v>
      </c>
      <c r="C11028" s="7" t="n">
        <v>4</v>
      </c>
      <c r="D11028" s="7" t="n">
        <v>7032</v>
      </c>
      <c r="E11028" s="7" t="s">
        <v>373</v>
      </c>
    </row>
    <row r="11029" spans="1:10">
      <c r="A11029" t="s">
        <v>4</v>
      </c>
      <c r="B11029" s="4" t="s">
        <v>5</v>
      </c>
      <c r="C11029" s="4" t="s">
        <v>10</v>
      </c>
    </row>
    <row r="11030" spans="1:10">
      <c r="A11030" t="n">
        <v>93263</v>
      </c>
      <c r="B11030" s="43" t="n">
        <v>16</v>
      </c>
      <c r="C11030" s="7" t="n">
        <v>0</v>
      </c>
    </row>
    <row r="11031" spans="1:10">
      <c r="A11031" t="s">
        <v>4</v>
      </c>
      <c r="B11031" s="4" t="s">
        <v>5</v>
      </c>
      <c r="C11031" s="4" t="s">
        <v>10</v>
      </c>
      <c r="D11031" s="4" t="s">
        <v>104</v>
      </c>
      <c r="E11031" s="4" t="s">
        <v>13</v>
      </c>
      <c r="F11031" s="4" t="s">
        <v>13</v>
      </c>
    </row>
    <row r="11032" spans="1:10">
      <c r="A11032" t="n">
        <v>93266</v>
      </c>
      <c r="B11032" s="44" t="n">
        <v>26</v>
      </c>
      <c r="C11032" s="7" t="n">
        <v>7032</v>
      </c>
      <c r="D11032" s="7" t="s">
        <v>779</v>
      </c>
      <c r="E11032" s="7" t="n">
        <v>2</v>
      </c>
      <c r="F11032" s="7" t="n">
        <v>0</v>
      </c>
    </row>
    <row r="11033" spans="1:10">
      <c r="A11033" t="s">
        <v>4</v>
      </c>
      <c r="B11033" s="4" t="s">
        <v>5</v>
      </c>
    </row>
    <row r="11034" spans="1:10">
      <c r="A11034" t="n">
        <v>93352</v>
      </c>
      <c r="B11034" s="38" t="n">
        <v>28</v>
      </c>
    </row>
    <row r="11035" spans="1:10">
      <c r="A11035" t="s">
        <v>4</v>
      </c>
      <c r="B11035" s="4" t="s">
        <v>5</v>
      </c>
      <c r="C11035" s="4" t="s">
        <v>13</v>
      </c>
      <c r="D11035" s="4" t="s">
        <v>10</v>
      </c>
      <c r="E11035" s="4" t="s">
        <v>10</v>
      </c>
      <c r="F11035" s="4" t="s">
        <v>13</v>
      </c>
    </row>
    <row r="11036" spans="1:10">
      <c r="A11036" t="n">
        <v>93353</v>
      </c>
      <c r="B11036" s="36" t="n">
        <v>25</v>
      </c>
      <c r="C11036" s="7" t="n">
        <v>1</v>
      </c>
      <c r="D11036" s="7" t="n">
        <v>65535</v>
      </c>
      <c r="E11036" s="7" t="n">
        <v>420</v>
      </c>
      <c r="F11036" s="7" t="n">
        <v>5</v>
      </c>
    </row>
    <row r="11037" spans="1:10">
      <c r="A11037" t="s">
        <v>4</v>
      </c>
      <c r="B11037" s="4" t="s">
        <v>5</v>
      </c>
      <c r="C11037" s="4" t="s">
        <v>13</v>
      </c>
      <c r="D11037" s="4" t="s">
        <v>10</v>
      </c>
      <c r="E11037" s="4" t="s">
        <v>6</v>
      </c>
    </row>
    <row r="11038" spans="1:10">
      <c r="A11038" t="n">
        <v>93360</v>
      </c>
      <c r="B11038" s="42" t="n">
        <v>51</v>
      </c>
      <c r="C11038" s="7" t="n">
        <v>4</v>
      </c>
      <c r="D11038" s="7" t="n">
        <v>0</v>
      </c>
      <c r="E11038" s="7" t="s">
        <v>373</v>
      </c>
    </row>
    <row r="11039" spans="1:10">
      <c r="A11039" t="s">
        <v>4</v>
      </c>
      <c r="B11039" s="4" t="s">
        <v>5</v>
      </c>
      <c r="C11039" s="4" t="s">
        <v>10</v>
      </c>
    </row>
    <row r="11040" spans="1:10">
      <c r="A11040" t="n">
        <v>93373</v>
      </c>
      <c r="B11040" s="43" t="n">
        <v>16</v>
      </c>
      <c r="C11040" s="7" t="n">
        <v>0</v>
      </c>
    </row>
    <row r="11041" spans="1:6">
      <c r="A11041" t="s">
        <v>4</v>
      </c>
      <c r="B11041" s="4" t="s">
        <v>5</v>
      </c>
      <c r="C11041" s="4" t="s">
        <v>10</v>
      </c>
      <c r="D11041" s="4" t="s">
        <v>104</v>
      </c>
      <c r="E11041" s="4" t="s">
        <v>13</v>
      </c>
      <c r="F11041" s="4" t="s">
        <v>13</v>
      </c>
    </row>
    <row r="11042" spans="1:6">
      <c r="A11042" t="n">
        <v>93376</v>
      </c>
      <c r="B11042" s="44" t="n">
        <v>26</v>
      </c>
      <c r="C11042" s="7" t="n">
        <v>0</v>
      </c>
      <c r="D11042" s="7" t="s">
        <v>780</v>
      </c>
      <c r="E11042" s="7" t="n">
        <v>2</v>
      </c>
      <c r="F11042" s="7" t="n">
        <v>0</v>
      </c>
    </row>
    <row r="11043" spans="1:6">
      <c r="A11043" t="s">
        <v>4</v>
      </c>
      <c r="B11043" s="4" t="s">
        <v>5</v>
      </c>
    </row>
    <row r="11044" spans="1:6">
      <c r="A11044" t="n">
        <v>93443</v>
      </c>
      <c r="B11044" s="38" t="n">
        <v>28</v>
      </c>
    </row>
    <row r="11045" spans="1:6">
      <c r="A11045" t="s">
        <v>4</v>
      </c>
      <c r="B11045" s="4" t="s">
        <v>5</v>
      </c>
      <c r="C11045" s="4" t="s">
        <v>13</v>
      </c>
      <c r="D11045" s="4" t="s">
        <v>10</v>
      </c>
      <c r="E11045" s="4" t="s">
        <v>10</v>
      </c>
      <c r="F11045" s="4" t="s">
        <v>13</v>
      </c>
    </row>
    <row r="11046" spans="1:6">
      <c r="A11046" t="n">
        <v>93444</v>
      </c>
      <c r="B11046" s="36" t="n">
        <v>25</v>
      </c>
      <c r="C11046" s="7" t="n">
        <v>1</v>
      </c>
      <c r="D11046" s="7" t="n">
        <v>60</v>
      </c>
      <c r="E11046" s="7" t="n">
        <v>640</v>
      </c>
      <c r="F11046" s="7" t="n">
        <v>2</v>
      </c>
    </row>
    <row r="11047" spans="1:6">
      <c r="A11047" t="s">
        <v>4</v>
      </c>
      <c r="B11047" s="4" t="s">
        <v>5</v>
      </c>
      <c r="C11047" s="4" t="s">
        <v>13</v>
      </c>
      <c r="D11047" s="4" t="s">
        <v>10</v>
      </c>
      <c r="E11047" s="4" t="s">
        <v>6</v>
      </c>
    </row>
    <row r="11048" spans="1:6">
      <c r="A11048" t="n">
        <v>93451</v>
      </c>
      <c r="B11048" s="42" t="n">
        <v>51</v>
      </c>
      <c r="C11048" s="7" t="n">
        <v>4</v>
      </c>
      <c r="D11048" s="7" t="n">
        <v>5</v>
      </c>
      <c r="E11048" s="7" t="s">
        <v>526</v>
      </c>
    </row>
    <row r="11049" spans="1:6">
      <c r="A11049" t="s">
        <v>4</v>
      </c>
      <c r="B11049" s="4" t="s">
        <v>5</v>
      </c>
      <c r="C11049" s="4" t="s">
        <v>10</v>
      </c>
    </row>
    <row r="11050" spans="1:6">
      <c r="A11050" t="n">
        <v>93465</v>
      </c>
      <c r="B11050" s="43" t="n">
        <v>16</v>
      </c>
      <c r="C11050" s="7" t="n">
        <v>0</v>
      </c>
    </row>
    <row r="11051" spans="1:6">
      <c r="A11051" t="s">
        <v>4</v>
      </c>
      <c r="B11051" s="4" t="s">
        <v>5</v>
      </c>
      <c r="C11051" s="4" t="s">
        <v>10</v>
      </c>
      <c r="D11051" s="4" t="s">
        <v>104</v>
      </c>
      <c r="E11051" s="4" t="s">
        <v>13</v>
      </c>
      <c r="F11051" s="4" t="s">
        <v>13</v>
      </c>
      <c r="G11051" s="4" t="s">
        <v>104</v>
      </c>
      <c r="H11051" s="4" t="s">
        <v>13</v>
      </c>
      <c r="I11051" s="4" t="s">
        <v>13</v>
      </c>
      <c r="J11051" s="4" t="s">
        <v>104</v>
      </c>
      <c r="K11051" s="4" t="s">
        <v>13</v>
      </c>
      <c r="L11051" s="4" t="s">
        <v>13</v>
      </c>
    </row>
    <row r="11052" spans="1:6">
      <c r="A11052" t="n">
        <v>93468</v>
      </c>
      <c r="B11052" s="44" t="n">
        <v>26</v>
      </c>
      <c r="C11052" s="7" t="n">
        <v>5</v>
      </c>
      <c r="D11052" s="7" t="s">
        <v>781</v>
      </c>
      <c r="E11052" s="7" t="n">
        <v>2</v>
      </c>
      <c r="F11052" s="7" t="n">
        <v>3</v>
      </c>
      <c r="G11052" s="7" t="s">
        <v>782</v>
      </c>
      <c r="H11052" s="7" t="n">
        <v>2</v>
      </c>
      <c r="I11052" s="7" t="n">
        <v>3</v>
      </c>
      <c r="J11052" s="7" t="s">
        <v>783</v>
      </c>
      <c r="K11052" s="7" t="n">
        <v>2</v>
      </c>
      <c r="L11052" s="7" t="n">
        <v>0</v>
      </c>
    </row>
    <row r="11053" spans="1:6">
      <c r="A11053" t="s">
        <v>4</v>
      </c>
      <c r="B11053" s="4" t="s">
        <v>5</v>
      </c>
    </row>
    <row r="11054" spans="1:6">
      <c r="A11054" t="n">
        <v>93718</v>
      </c>
      <c r="B11054" s="38" t="n">
        <v>28</v>
      </c>
    </row>
    <row r="11055" spans="1:6">
      <c r="A11055" t="s">
        <v>4</v>
      </c>
      <c r="B11055" s="4" t="s">
        <v>5</v>
      </c>
      <c r="C11055" s="4" t="s">
        <v>13</v>
      </c>
      <c r="D11055" s="4" t="s">
        <v>10</v>
      </c>
      <c r="E11055" s="4" t="s">
        <v>10</v>
      </c>
      <c r="F11055" s="4" t="s">
        <v>13</v>
      </c>
    </row>
    <row r="11056" spans="1:6">
      <c r="A11056" t="n">
        <v>93719</v>
      </c>
      <c r="B11056" s="36" t="n">
        <v>25</v>
      </c>
      <c r="C11056" s="7" t="n">
        <v>1</v>
      </c>
      <c r="D11056" s="7" t="n">
        <v>60</v>
      </c>
      <c r="E11056" s="7" t="n">
        <v>500</v>
      </c>
      <c r="F11056" s="7" t="n">
        <v>2</v>
      </c>
    </row>
    <row r="11057" spans="1:12">
      <c r="A11057" t="s">
        <v>4</v>
      </c>
      <c r="B11057" s="4" t="s">
        <v>5</v>
      </c>
      <c r="C11057" s="4" t="s">
        <v>13</v>
      </c>
      <c r="D11057" s="4" t="s">
        <v>10</v>
      </c>
      <c r="E11057" s="4" t="s">
        <v>6</v>
      </c>
    </row>
    <row r="11058" spans="1:12">
      <c r="A11058" t="n">
        <v>93726</v>
      </c>
      <c r="B11058" s="42" t="n">
        <v>51</v>
      </c>
      <c r="C11058" s="7" t="n">
        <v>4</v>
      </c>
      <c r="D11058" s="7" t="n">
        <v>7032</v>
      </c>
      <c r="E11058" s="7" t="s">
        <v>106</v>
      </c>
    </row>
    <row r="11059" spans="1:12">
      <c r="A11059" t="s">
        <v>4</v>
      </c>
      <c r="B11059" s="4" t="s">
        <v>5</v>
      </c>
      <c r="C11059" s="4" t="s">
        <v>10</v>
      </c>
    </row>
    <row r="11060" spans="1:12">
      <c r="A11060" t="n">
        <v>93739</v>
      </c>
      <c r="B11060" s="43" t="n">
        <v>16</v>
      </c>
      <c r="C11060" s="7" t="n">
        <v>0</v>
      </c>
    </row>
    <row r="11061" spans="1:12">
      <c r="A11061" t="s">
        <v>4</v>
      </c>
      <c r="B11061" s="4" t="s">
        <v>5</v>
      </c>
      <c r="C11061" s="4" t="s">
        <v>10</v>
      </c>
      <c r="D11061" s="4" t="s">
        <v>104</v>
      </c>
      <c r="E11061" s="4" t="s">
        <v>13</v>
      </c>
      <c r="F11061" s="4" t="s">
        <v>13</v>
      </c>
      <c r="G11061" s="4" t="s">
        <v>104</v>
      </c>
      <c r="H11061" s="4" t="s">
        <v>13</v>
      </c>
      <c r="I11061" s="4" t="s">
        <v>13</v>
      </c>
      <c r="J11061" s="4" t="s">
        <v>104</v>
      </c>
      <c r="K11061" s="4" t="s">
        <v>13</v>
      </c>
      <c r="L11061" s="4" t="s">
        <v>13</v>
      </c>
    </row>
    <row r="11062" spans="1:12">
      <c r="A11062" t="n">
        <v>93742</v>
      </c>
      <c r="B11062" s="44" t="n">
        <v>26</v>
      </c>
      <c r="C11062" s="7" t="n">
        <v>7032</v>
      </c>
      <c r="D11062" s="7" t="s">
        <v>784</v>
      </c>
      <c r="E11062" s="7" t="n">
        <v>2</v>
      </c>
      <c r="F11062" s="7" t="n">
        <v>3</v>
      </c>
      <c r="G11062" s="7" t="s">
        <v>785</v>
      </c>
      <c r="H11062" s="7" t="n">
        <v>2</v>
      </c>
      <c r="I11062" s="7" t="n">
        <v>3</v>
      </c>
      <c r="J11062" s="7" t="s">
        <v>786</v>
      </c>
      <c r="K11062" s="7" t="n">
        <v>2</v>
      </c>
      <c r="L11062" s="7" t="n">
        <v>0</v>
      </c>
    </row>
    <row r="11063" spans="1:12">
      <c r="A11063" t="s">
        <v>4</v>
      </c>
      <c r="B11063" s="4" t="s">
        <v>5</v>
      </c>
    </row>
    <row r="11064" spans="1:12">
      <c r="A11064" t="n">
        <v>93965</v>
      </c>
      <c r="B11064" s="38" t="n">
        <v>28</v>
      </c>
    </row>
    <row r="11065" spans="1:12">
      <c r="A11065" t="s">
        <v>4</v>
      </c>
      <c r="B11065" s="4" t="s">
        <v>5</v>
      </c>
      <c r="C11065" s="4" t="s">
        <v>13</v>
      </c>
      <c r="D11065" s="4" t="s">
        <v>10</v>
      </c>
      <c r="E11065" s="4" t="s">
        <v>10</v>
      </c>
      <c r="F11065" s="4" t="s">
        <v>13</v>
      </c>
    </row>
    <row r="11066" spans="1:12">
      <c r="A11066" t="n">
        <v>93966</v>
      </c>
      <c r="B11066" s="36" t="n">
        <v>25</v>
      </c>
      <c r="C11066" s="7" t="n">
        <v>1</v>
      </c>
      <c r="D11066" s="7" t="n">
        <v>65535</v>
      </c>
      <c r="E11066" s="7" t="n">
        <v>420</v>
      </c>
      <c r="F11066" s="7" t="n">
        <v>5</v>
      </c>
    </row>
    <row r="11067" spans="1:12">
      <c r="A11067" t="s">
        <v>4</v>
      </c>
      <c r="B11067" s="4" t="s">
        <v>5</v>
      </c>
      <c r="C11067" s="4" t="s">
        <v>13</v>
      </c>
      <c r="D11067" s="4" t="s">
        <v>10</v>
      </c>
      <c r="E11067" s="4" t="s">
        <v>6</v>
      </c>
    </row>
    <row r="11068" spans="1:12">
      <c r="A11068" t="n">
        <v>93973</v>
      </c>
      <c r="B11068" s="42" t="n">
        <v>51</v>
      </c>
      <c r="C11068" s="7" t="n">
        <v>4</v>
      </c>
      <c r="D11068" s="7" t="n">
        <v>0</v>
      </c>
      <c r="E11068" s="7" t="s">
        <v>774</v>
      </c>
    </row>
    <row r="11069" spans="1:12">
      <c r="A11069" t="s">
        <v>4</v>
      </c>
      <c r="B11069" s="4" t="s">
        <v>5</v>
      </c>
      <c r="C11069" s="4" t="s">
        <v>10</v>
      </c>
    </row>
    <row r="11070" spans="1:12">
      <c r="A11070" t="n">
        <v>93987</v>
      </c>
      <c r="B11070" s="43" t="n">
        <v>16</v>
      </c>
      <c r="C11070" s="7" t="n">
        <v>0</v>
      </c>
    </row>
    <row r="11071" spans="1:12">
      <c r="A11071" t="s">
        <v>4</v>
      </c>
      <c r="B11071" s="4" t="s">
        <v>5</v>
      </c>
      <c r="C11071" s="4" t="s">
        <v>10</v>
      </c>
      <c r="D11071" s="4" t="s">
        <v>104</v>
      </c>
      <c r="E11071" s="4" t="s">
        <v>13</v>
      </c>
      <c r="F11071" s="4" t="s">
        <v>13</v>
      </c>
      <c r="G11071" s="4" t="s">
        <v>104</v>
      </c>
      <c r="H11071" s="4" t="s">
        <v>13</v>
      </c>
      <c r="I11071" s="4" t="s">
        <v>13</v>
      </c>
    </row>
    <row r="11072" spans="1:12">
      <c r="A11072" t="n">
        <v>93990</v>
      </c>
      <c r="B11072" s="44" t="n">
        <v>26</v>
      </c>
      <c r="C11072" s="7" t="n">
        <v>0</v>
      </c>
      <c r="D11072" s="7" t="s">
        <v>787</v>
      </c>
      <c r="E11072" s="7" t="n">
        <v>2</v>
      </c>
      <c r="F11072" s="7" t="n">
        <v>3</v>
      </c>
      <c r="G11072" s="7" t="s">
        <v>788</v>
      </c>
      <c r="H11072" s="7" t="n">
        <v>2</v>
      </c>
      <c r="I11072" s="7" t="n">
        <v>0</v>
      </c>
    </row>
    <row r="11073" spans="1:12">
      <c r="A11073" t="s">
        <v>4</v>
      </c>
      <c r="B11073" s="4" t="s">
        <v>5</v>
      </c>
    </row>
    <row r="11074" spans="1:12">
      <c r="A11074" t="n">
        <v>94082</v>
      </c>
      <c r="B11074" s="38" t="n">
        <v>28</v>
      </c>
    </row>
    <row r="11075" spans="1:12">
      <c r="A11075" t="s">
        <v>4</v>
      </c>
      <c r="B11075" s="4" t="s">
        <v>5</v>
      </c>
      <c r="C11075" s="4" t="s">
        <v>26</v>
      </c>
    </row>
    <row r="11076" spans="1:12">
      <c r="A11076" t="n">
        <v>94083</v>
      </c>
      <c r="B11076" s="16" t="n">
        <v>3</v>
      </c>
      <c r="C11076" s="14" t="n">
        <f t="normal" ca="1">A11088</f>
        <v>0</v>
      </c>
    </row>
    <row r="11077" spans="1:12">
      <c r="A11077" t="s">
        <v>4</v>
      </c>
      <c r="B11077" s="4" t="s">
        <v>5</v>
      </c>
      <c r="C11077" s="4" t="s">
        <v>13</v>
      </c>
      <c r="D11077" s="4" t="s">
        <v>10</v>
      </c>
      <c r="E11077" s="4" t="s">
        <v>10</v>
      </c>
      <c r="F11077" s="4" t="s">
        <v>13</v>
      </c>
    </row>
    <row r="11078" spans="1:12">
      <c r="A11078" t="n">
        <v>94088</v>
      </c>
      <c r="B11078" s="36" t="n">
        <v>25</v>
      </c>
      <c r="C11078" s="7" t="n">
        <v>1</v>
      </c>
      <c r="D11078" s="7" t="n">
        <v>65535</v>
      </c>
      <c r="E11078" s="7" t="n">
        <v>420</v>
      </c>
      <c r="F11078" s="7" t="n">
        <v>5</v>
      </c>
    </row>
    <row r="11079" spans="1:12">
      <c r="A11079" t="s">
        <v>4</v>
      </c>
      <c r="B11079" s="4" t="s">
        <v>5</v>
      </c>
      <c r="C11079" s="4" t="s">
        <v>13</v>
      </c>
      <c r="D11079" s="4" t="s">
        <v>10</v>
      </c>
      <c r="E11079" s="4" t="s">
        <v>6</v>
      </c>
    </row>
    <row r="11080" spans="1:12">
      <c r="A11080" t="n">
        <v>94095</v>
      </c>
      <c r="B11080" s="42" t="n">
        <v>51</v>
      </c>
      <c r="C11080" s="7" t="n">
        <v>4</v>
      </c>
      <c r="D11080" s="7" t="n">
        <v>0</v>
      </c>
      <c r="E11080" s="7" t="s">
        <v>774</v>
      </c>
    </row>
    <row r="11081" spans="1:12">
      <c r="A11081" t="s">
        <v>4</v>
      </c>
      <c r="B11081" s="4" t="s">
        <v>5</v>
      </c>
      <c r="C11081" s="4" t="s">
        <v>10</v>
      </c>
    </row>
    <row r="11082" spans="1:12">
      <c r="A11082" t="n">
        <v>94109</v>
      </c>
      <c r="B11082" s="43" t="n">
        <v>16</v>
      </c>
      <c r="C11082" s="7" t="n">
        <v>0</v>
      </c>
    </row>
    <row r="11083" spans="1:12">
      <c r="A11083" t="s">
        <v>4</v>
      </c>
      <c r="B11083" s="4" t="s">
        <v>5</v>
      </c>
      <c r="C11083" s="4" t="s">
        <v>10</v>
      </c>
      <c r="D11083" s="4" t="s">
        <v>104</v>
      </c>
      <c r="E11083" s="4" t="s">
        <v>13</v>
      </c>
      <c r="F11083" s="4" t="s">
        <v>13</v>
      </c>
      <c r="G11083" s="4" t="s">
        <v>104</v>
      </c>
      <c r="H11083" s="4" t="s">
        <v>13</v>
      </c>
      <c r="I11083" s="4" t="s">
        <v>13</v>
      </c>
    </row>
    <row r="11084" spans="1:12">
      <c r="A11084" t="n">
        <v>94112</v>
      </c>
      <c r="B11084" s="44" t="n">
        <v>26</v>
      </c>
      <c r="C11084" s="7" t="n">
        <v>0</v>
      </c>
      <c r="D11084" s="7" t="s">
        <v>789</v>
      </c>
      <c r="E11084" s="7" t="n">
        <v>2</v>
      </c>
      <c r="F11084" s="7" t="n">
        <v>3</v>
      </c>
      <c r="G11084" s="7" t="s">
        <v>790</v>
      </c>
      <c r="H11084" s="7" t="n">
        <v>2</v>
      </c>
      <c r="I11084" s="7" t="n">
        <v>0</v>
      </c>
    </row>
    <row r="11085" spans="1:12">
      <c r="A11085" t="s">
        <v>4</v>
      </c>
      <c r="B11085" s="4" t="s">
        <v>5</v>
      </c>
    </row>
    <row r="11086" spans="1:12">
      <c r="A11086" t="n">
        <v>94250</v>
      </c>
      <c r="B11086" s="38" t="n">
        <v>28</v>
      </c>
    </row>
    <row r="11087" spans="1:12">
      <c r="A11087" t="s">
        <v>4</v>
      </c>
      <c r="B11087" s="4" t="s">
        <v>5</v>
      </c>
      <c r="C11087" s="4" t="s">
        <v>13</v>
      </c>
      <c r="D11087" s="26" t="s">
        <v>67</v>
      </c>
      <c r="E11087" s="4" t="s">
        <v>5</v>
      </c>
      <c r="F11087" s="4" t="s">
        <v>13</v>
      </c>
      <c r="G11087" s="4" t="s">
        <v>10</v>
      </c>
      <c r="H11087" s="26" t="s">
        <v>68</v>
      </c>
      <c r="I11087" s="4" t="s">
        <v>13</v>
      </c>
      <c r="J11087" s="4" t="s">
        <v>26</v>
      </c>
    </row>
    <row r="11088" spans="1:12">
      <c r="A11088" t="n">
        <v>94251</v>
      </c>
      <c r="B11088" s="13" t="n">
        <v>5</v>
      </c>
      <c r="C11088" s="7" t="n">
        <v>28</v>
      </c>
      <c r="D11088" s="26" t="s">
        <v>3</v>
      </c>
      <c r="E11088" s="32" t="n">
        <v>64</v>
      </c>
      <c r="F11088" s="7" t="n">
        <v>5</v>
      </c>
      <c r="G11088" s="7" t="n">
        <v>7</v>
      </c>
      <c r="H11088" s="26" t="s">
        <v>3</v>
      </c>
      <c r="I11088" s="7" t="n">
        <v>1</v>
      </c>
      <c r="J11088" s="14" t="n">
        <f t="normal" ca="1">A11100</f>
        <v>0</v>
      </c>
    </row>
    <row r="11089" spans="1:10">
      <c r="A11089" t="s">
        <v>4</v>
      </c>
      <c r="B11089" s="4" t="s">
        <v>5</v>
      </c>
      <c r="C11089" s="4" t="s">
        <v>13</v>
      </c>
      <c r="D11089" s="4" t="s">
        <v>10</v>
      </c>
      <c r="E11089" s="4" t="s">
        <v>10</v>
      </c>
      <c r="F11089" s="4" t="s">
        <v>13</v>
      </c>
    </row>
    <row r="11090" spans="1:10">
      <c r="A11090" t="n">
        <v>94262</v>
      </c>
      <c r="B11090" s="36" t="n">
        <v>25</v>
      </c>
      <c r="C11090" s="7" t="n">
        <v>1</v>
      </c>
      <c r="D11090" s="7" t="n">
        <v>60</v>
      </c>
      <c r="E11090" s="7" t="n">
        <v>500</v>
      </c>
      <c r="F11090" s="7" t="n">
        <v>1</v>
      </c>
    </row>
    <row r="11091" spans="1:10">
      <c r="A11091" t="s">
        <v>4</v>
      </c>
      <c r="B11091" s="4" t="s">
        <v>5</v>
      </c>
      <c r="C11091" s="4" t="s">
        <v>13</v>
      </c>
      <c r="D11091" s="4" t="s">
        <v>10</v>
      </c>
      <c r="E11091" s="4" t="s">
        <v>6</v>
      </c>
    </row>
    <row r="11092" spans="1:10">
      <c r="A11092" t="n">
        <v>94269</v>
      </c>
      <c r="B11092" s="42" t="n">
        <v>51</v>
      </c>
      <c r="C11092" s="7" t="n">
        <v>4</v>
      </c>
      <c r="D11092" s="7" t="n">
        <v>7</v>
      </c>
      <c r="E11092" s="7" t="s">
        <v>106</v>
      </c>
    </row>
    <row r="11093" spans="1:10">
      <c r="A11093" t="s">
        <v>4</v>
      </c>
      <c r="B11093" s="4" t="s">
        <v>5</v>
      </c>
      <c r="C11093" s="4" t="s">
        <v>10</v>
      </c>
    </row>
    <row r="11094" spans="1:10">
      <c r="A11094" t="n">
        <v>94282</v>
      </c>
      <c r="B11094" s="43" t="n">
        <v>16</v>
      </c>
      <c r="C11094" s="7" t="n">
        <v>0</v>
      </c>
    </row>
    <row r="11095" spans="1:10">
      <c r="A11095" t="s">
        <v>4</v>
      </c>
      <c r="B11095" s="4" t="s">
        <v>5</v>
      </c>
      <c r="C11095" s="4" t="s">
        <v>10</v>
      </c>
      <c r="D11095" s="4" t="s">
        <v>104</v>
      </c>
      <c r="E11095" s="4" t="s">
        <v>13</v>
      </c>
      <c r="F11095" s="4" t="s">
        <v>13</v>
      </c>
    </row>
    <row r="11096" spans="1:10">
      <c r="A11096" t="n">
        <v>94285</v>
      </c>
      <c r="B11096" s="44" t="n">
        <v>26</v>
      </c>
      <c r="C11096" s="7" t="n">
        <v>7</v>
      </c>
      <c r="D11096" s="7" t="s">
        <v>791</v>
      </c>
      <c r="E11096" s="7" t="n">
        <v>2</v>
      </c>
      <c r="F11096" s="7" t="n">
        <v>0</v>
      </c>
    </row>
    <row r="11097" spans="1:10">
      <c r="A11097" t="s">
        <v>4</v>
      </c>
      <c r="B11097" s="4" t="s">
        <v>5</v>
      </c>
    </row>
    <row r="11098" spans="1:10">
      <c r="A11098" t="n">
        <v>94311</v>
      </c>
      <c r="B11098" s="38" t="n">
        <v>28</v>
      </c>
    </row>
    <row r="11099" spans="1:10">
      <c r="A11099" t="s">
        <v>4</v>
      </c>
      <c r="B11099" s="4" t="s">
        <v>5</v>
      </c>
      <c r="C11099" s="4" t="s">
        <v>13</v>
      </c>
      <c r="D11099" s="26" t="s">
        <v>67</v>
      </c>
      <c r="E11099" s="4" t="s">
        <v>5</v>
      </c>
      <c r="F11099" s="4" t="s">
        <v>13</v>
      </c>
      <c r="G11099" s="4" t="s">
        <v>10</v>
      </c>
      <c r="H11099" s="26" t="s">
        <v>68</v>
      </c>
      <c r="I11099" s="4" t="s">
        <v>13</v>
      </c>
      <c r="J11099" s="4" t="s">
        <v>26</v>
      </c>
    </row>
    <row r="11100" spans="1:10">
      <c r="A11100" t="n">
        <v>94312</v>
      </c>
      <c r="B11100" s="13" t="n">
        <v>5</v>
      </c>
      <c r="C11100" s="7" t="n">
        <v>28</v>
      </c>
      <c r="D11100" s="26" t="s">
        <v>3</v>
      </c>
      <c r="E11100" s="32" t="n">
        <v>64</v>
      </c>
      <c r="F11100" s="7" t="n">
        <v>5</v>
      </c>
      <c r="G11100" s="7" t="n">
        <v>11</v>
      </c>
      <c r="H11100" s="26" t="s">
        <v>3</v>
      </c>
      <c r="I11100" s="7" t="n">
        <v>1</v>
      </c>
      <c r="J11100" s="14" t="n">
        <f t="normal" ca="1">A11112</f>
        <v>0</v>
      </c>
    </row>
    <row r="11101" spans="1:10">
      <c r="A11101" t="s">
        <v>4</v>
      </c>
      <c r="B11101" s="4" t="s">
        <v>5</v>
      </c>
      <c r="C11101" s="4" t="s">
        <v>13</v>
      </c>
      <c r="D11101" s="4" t="s">
        <v>10</v>
      </c>
      <c r="E11101" s="4" t="s">
        <v>10</v>
      </c>
      <c r="F11101" s="4" t="s">
        <v>13</v>
      </c>
    </row>
    <row r="11102" spans="1:10">
      <c r="A11102" t="n">
        <v>94323</v>
      </c>
      <c r="B11102" s="36" t="n">
        <v>25</v>
      </c>
      <c r="C11102" s="7" t="n">
        <v>1</v>
      </c>
      <c r="D11102" s="7" t="n">
        <v>260</v>
      </c>
      <c r="E11102" s="7" t="n">
        <v>640</v>
      </c>
      <c r="F11102" s="7" t="n">
        <v>1</v>
      </c>
    </row>
    <row r="11103" spans="1:10">
      <c r="A11103" t="s">
        <v>4</v>
      </c>
      <c r="B11103" s="4" t="s">
        <v>5</v>
      </c>
      <c r="C11103" s="4" t="s">
        <v>13</v>
      </c>
      <c r="D11103" s="4" t="s">
        <v>10</v>
      </c>
      <c r="E11103" s="4" t="s">
        <v>6</v>
      </c>
    </row>
    <row r="11104" spans="1:10">
      <c r="A11104" t="n">
        <v>94330</v>
      </c>
      <c r="B11104" s="42" t="n">
        <v>51</v>
      </c>
      <c r="C11104" s="7" t="n">
        <v>4</v>
      </c>
      <c r="D11104" s="7" t="n">
        <v>11</v>
      </c>
      <c r="E11104" s="7" t="s">
        <v>106</v>
      </c>
    </row>
    <row r="11105" spans="1:10">
      <c r="A11105" t="s">
        <v>4</v>
      </c>
      <c r="B11105" s="4" t="s">
        <v>5</v>
      </c>
      <c r="C11105" s="4" t="s">
        <v>10</v>
      </c>
    </row>
    <row r="11106" spans="1:10">
      <c r="A11106" t="n">
        <v>94343</v>
      </c>
      <c r="B11106" s="43" t="n">
        <v>16</v>
      </c>
      <c r="C11106" s="7" t="n">
        <v>0</v>
      </c>
    </row>
    <row r="11107" spans="1:10">
      <c r="A11107" t="s">
        <v>4</v>
      </c>
      <c r="B11107" s="4" t="s">
        <v>5</v>
      </c>
      <c r="C11107" s="4" t="s">
        <v>10</v>
      </c>
      <c r="D11107" s="4" t="s">
        <v>104</v>
      </c>
      <c r="E11107" s="4" t="s">
        <v>13</v>
      </c>
      <c r="F11107" s="4" t="s">
        <v>13</v>
      </c>
    </row>
    <row r="11108" spans="1:10">
      <c r="A11108" t="n">
        <v>94346</v>
      </c>
      <c r="B11108" s="44" t="n">
        <v>26</v>
      </c>
      <c r="C11108" s="7" t="n">
        <v>11</v>
      </c>
      <c r="D11108" s="7" t="s">
        <v>792</v>
      </c>
      <c r="E11108" s="7" t="n">
        <v>2</v>
      </c>
      <c r="F11108" s="7" t="n">
        <v>0</v>
      </c>
    </row>
    <row r="11109" spans="1:10">
      <c r="A11109" t="s">
        <v>4</v>
      </c>
      <c r="B11109" s="4" t="s">
        <v>5</v>
      </c>
    </row>
    <row r="11110" spans="1:10">
      <c r="A11110" t="n">
        <v>94418</v>
      </c>
      <c r="B11110" s="38" t="n">
        <v>28</v>
      </c>
    </row>
    <row r="11111" spans="1:10">
      <c r="A11111" t="s">
        <v>4</v>
      </c>
      <c r="B11111" s="4" t="s">
        <v>5</v>
      </c>
      <c r="C11111" s="4" t="s">
        <v>10</v>
      </c>
      <c r="D11111" s="4" t="s">
        <v>13</v>
      </c>
    </row>
    <row r="11112" spans="1:10">
      <c r="A11112" t="n">
        <v>94419</v>
      </c>
      <c r="B11112" s="46" t="n">
        <v>89</v>
      </c>
      <c r="C11112" s="7" t="n">
        <v>65533</v>
      </c>
      <c r="D11112" s="7" t="n">
        <v>1</v>
      </c>
    </row>
    <row r="11113" spans="1:10">
      <c r="A11113" t="s">
        <v>4</v>
      </c>
      <c r="B11113" s="4" t="s">
        <v>5</v>
      </c>
      <c r="C11113" s="4" t="s">
        <v>13</v>
      </c>
      <c r="D11113" s="4" t="s">
        <v>10</v>
      </c>
      <c r="E11113" s="4" t="s">
        <v>10</v>
      </c>
      <c r="F11113" s="4" t="s">
        <v>13</v>
      </c>
    </row>
    <row r="11114" spans="1:10">
      <c r="A11114" t="n">
        <v>94423</v>
      </c>
      <c r="B11114" s="36" t="n">
        <v>25</v>
      </c>
      <c r="C11114" s="7" t="n">
        <v>1</v>
      </c>
      <c r="D11114" s="7" t="n">
        <v>65535</v>
      </c>
      <c r="E11114" s="7" t="n">
        <v>65535</v>
      </c>
      <c r="F11114" s="7" t="n">
        <v>0</v>
      </c>
    </row>
    <row r="11115" spans="1:10">
      <c r="A11115" t="s">
        <v>4</v>
      </c>
      <c r="B11115" s="4" t="s">
        <v>5</v>
      </c>
      <c r="C11115" s="4" t="s">
        <v>13</v>
      </c>
      <c r="D11115" s="4" t="s">
        <v>10</v>
      </c>
      <c r="E11115" s="4" t="s">
        <v>27</v>
      </c>
    </row>
    <row r="11116" spans="1:10">
      <c r="A11116" t="n">
        <v>94430</v>
      </c>
      <c r="B11116" s="40" t="n">
        <v>58</v>
      </c>
      <c r="C11116" s="7" t="n">
        <v>0</v>
      </c>
      <c r="D11116" s="7" t="n">
        <v>1000</v>
      </c>
      <c r="E11116" s="7" t="n">
        <v>1</v>
      </c>
    </row>
    <row r="11117" spans="1:10">
      <c r="A11117" t="s">
        <v>4</v>
      </c>
      <c r="B11117" s="4" t="s">
        <v>5</v>
      </c>
      <c r="C11117" s="4" t="s">
        <v>13</v>
      </c>
      <c r="D11117" s="4" t="s">
        <v>10</v>
      </c>
    </row>
    <row r="11118" spans="1:10">
      <c r="A11118" t="n">
        <v>94438</v>
      </c>
      <c r="B11118" s="40" t="n">
        <v>58</v>
      </c>
      <c r="C11118" s="7" t="n">
        <v>255</v>
      </c>
      <c r="D11118" s="7" t="n">
        <v>0</v>
      </c>
    </row>
    <row r="11119" spans="1:10">
      <c r="A11119" t="s">
        <v>4</v>
      </c>
      <c r="B11119" s="4" t="s">
        <v>5</v>
      </c>
      <c r="C11119" s="4" t="s">
        <v>10</v>
      </c>
    </row>
    <row r="11120" spans="1:10">
      <c r="A11120" t="n">
        <v>94442</v>
      </c>
      <c r="B11120" s="43" t="n">
        <v>16</v>
      </c>
      <c r="C11120" s="7" t="n">
        <v>500</v>
      </c>
    </row>
    <row r="11121" spans="1:6">
      <c r="A11121" t="s">
        <v>4</v>
      </c>
      <c r="B11121" s="4" t="s">
        <v>5</v>
      </c>
      <c r="C11121" s="4" t="s">
        <v>13</v>
      </c>
      <c r="D11121" s="4" t="s">
        <v>10</v>
      </c>
      <c r="E11121" s="4" t="s">
        <v>27</v>
      </c>
      <c r="F11121" s="4" t="s">
        <v>10</v>
      </c>
      <c r="G11121" s="4" t="s">
        <v>9</v>
      </c>
      <c r="H11121" s="4" t="s">
        <v>9</v>
      </c>
      <c r="I11121" s="4" t="s">
        <v>10</v>
      </c>
      <c r="J11121" s="4" t="s">
        <v>10</v>
      </c>
      <c r="K11121" s="4" t="s">
        <v>9</v>
      </c>
      <c r="L11121" s="4" t="s">
        <v>9</v>
      </c>
      <c r="M11121" s="4" t="s">
        <v>9</v>
      </c>
      <c r="N11121" s="4" t="s">
        <v>9</v>
      </c>
      <c r="O11121" s="4" t="s">
        <v>6</v>
      </c>
    </row>
    <row r="11122" spans="1:6">
      <c r="A11122" t="n">
        <v>94445</v>
      </c>
      <c r="B11122" s="17" t="n">
        <v>50</v>
      </c>
      <c r="C11122" s="7" t="n">
        <v>0</v>
      </c>
      <c r="D11122" s="7" t="n">
        <v>12105</v>
      </c>
      <c r="E11122" s="7" t="n">
        <v>1</v>
      </c>
      <c r="F11122" s="7" t="n">
        <v>0</v>
      </c>
      <c r="G11122" s="7" t="n">
        <v>0</v>
      </c>
      <c r="H11122" s="7" t="n">
        <v>0</v>
      </c>
      <c r="I11122" s="7" t="n">
        <v>0</v>
      </c>
      <c r="J11122" s="7" t="n">
        <v>65533</v>
      </c>
      <c r="K11122" s="7" t="n">
        <v>0</v>
      </c>
      <c r="L11122" s="7" t="n">
        <v>0</v>
      </c>
      <c r="M11122" s="7" t="n">
        <v>0</v>
      </c>
      <c r="N11122" s="7" t="n">
        <v>0</v>
      </c>
      <c r="O11122" s="7" t="s">
        <v>21</v>
      </c>
    </row>
    <row r="11123" spans="1:6">
      <c r="A11123" t="s">
        <v>4</v>
      </c>
      <c r="B11123" s="4" t="s">
        <v>5</v>
      </c>
      <c r="C11123" s="4" t="s">
        <v>13</v>
      </c>
      <c r="D11123" s="4" t="s">
        <v>10</v>
      </c>
      <c r="E11123" s="4" t="s">
        <v>10</v>
      </c>
      <c r="F11123" s="4" t="s">
        <v>10</v>
      </c>
      <c r="G11123" s="4" t="s">
        <v>10</v>
      </c>
      <c r="H11123" s="4" t="s">
        <v>13</v>
      </c>
    </row>
    <row r="11124" spans="1:6">
      <c r="A11124" t="n">
        <v>94484</v>
      </c>
      <c r="B11124" s="36" t="n">
        <v>25</v>
      </c>
      <c r="C11124" s="7" t="n">
        <v>5</v>
      </c>
      <c r="D11124" s="7" t="n">
        <v>65535</v>
      </c>
      <c r="E11124" s="7" t="n">
        <v>65535</v>
      </c>
      <c r="F11124" s="7" t="n">
        <v>65535</v>
      </c>
      <c r="G11124" s="7" t="n">
        <v>65535</v>
      </c>
      <c r="H11124" s="7" t="n">
        <v>0</v>
      </c>
    </row>
    <row r="11125" spans="1:6">
      <c r="A11125" t="s">
        <v>4</v>
      </c>
      <c r="B11125" s="4" t="s">
        <v>5</v>
      </c>
      <c r="C11125" s="4" t="s">
        <v>10</v>
      </c>
      <c r="D11125" s="4" t="s">
        <v>13</v>
      </c>
      <c r="E11125" s="4" t="s">
        <v>104</v>
      </c>
      <c r="F11125" s="4" t="s">
        <v>13</v>
      </c>
      <c r="G11125" s="4" t="s">
        <v>13</v>
      </c>
    </row>
    <row r="11126" spans="1:6">
      <c r="A11126" t="n">
        <v>94495</v>
      </c>
      <c r="B11126" s="37" t="n">
        <v>24</v>
      </c>
      <c r="C11126" s="7" t="n">
        <v>65533</v>
      </c>
      <c r="D11126" s="7" t="n">
        <v>11</v>
      </c>
      <c r="E11126" s="7" t="s">
        <v>793</v>
      </c>
      <c r="F11126" s="7" t="n">
        <v>2</v>
      </c>
      <c r="G11126" s="7" t="n">
        <v>0</v>
      </c>
    </row>
    <row r="11127" spans="1:6">
      <c r="A11127" t="s">
        <v>4</v>
      </c>
      <c r="B11127" s="4" t="s">
        <v>5</v>
      </c>
    </row>
    <row r="11128" spans="1:6">
      <c r="A11128" t="n">
        <v>94518</v>
      </c>
      <c r="B11128" s="38" t="n">
        <v>28</v>
      </c>
    </row>
    <row r="11129" spans="1:6">
      <c r="A11129" t="s">
        <v>4</v>
      </c>
      <c r="B11129" s="4" t="s">
        <v>5</v>
      </c>
      <c r="C11129" s="4" t="s">
        <v>13</v>
      </c>
    </row>
    <row r="11130" spans="1:6">
      <c r="A11130" t="n">
        <v>94519</v>
      </c>
      <c r="B11130" s="39" t="n">
        <v>27</v>
      </c>
      <c r="C11130" s="7" t="n">
        <v>0</v>
      </c>
    </row>
    <row r="11131" spans="1:6">
      <c r="A11131" t="s">
        <v>4</v>
      </c>
      <c r="B11131" s="4" t="s">
        <v>5</v>
      </c>
      <c r="C11131" s="4" t="s">
        <v>13</v>
      </c>
    </row>
    <row r="11132" spans="1:6">
      <c r="A11132" t="n">
        <v>94521</v>
      </c>
      <c r="B11132" s="39" t="n">
        <v>27</v>
      </c>
      <c r="C11132" s="7" t="n">
        <v>1</v>
      </c>
    </row>
    <row r="11133" spans="1:6">
      <c r="A11133" t="s">
        <v>4</v>
      </c>
      <c r="B11133" s="4" t="s">
        <v>5</v>
      </c>
      <c r="C11133" s="4" t="s">
        <v>13</v>
      </c>
      <c r="D11133" s="4" t="s">
        <v>10</v>
      </c>
      <c r="E11133" s="4" t="s">
        <v>10</v>
      </c>
      <c r="F11133" s="4" t="s">
        <v>10</v>
      </c>
      <c r="G11133" s="4" t="s">
        <v>10</v>
      </c>
      <c r="H11133" s="4" t="s">
        <v>13</v>
      </c>
    </row>
    <row r="11134" spans="1:6">
      <c r="A11134" t="n">
        <v>94523</v>
      </c>
      <c r="B11134" s="36" t="n">
        <v>25</v>
      </c>
      <c r="C11134" s="7" t="n">
        <v>5</v>
      </c>
      <c r="D11134" s="7" t="n">
        <v>65535</v>
      </c>
      <c r="E11134" s="7" t="n">
        <v>500</v>
      </c>
      <c r="F11134" s="7" t="n">
        <v>800</v>
      </c>
      <c r="G11134" s="7" t="n">
        <v>140</v>
      </c>
      <c r="H11134" s="7" t="n">
        <v>0</v>
      </c>
    </row>
    <row r="11135" spans="1:6">
      <c r="A11135" t="s">
        <v>4</v>
      </c>
      <c r="B11135" s="4" t="s">
        <v>5</v>
      </c>
      <c r="C11135" s="4" t="s">
        <v>10</v>
      </c>
      <c r="D11135" s="4" t="s">
        <v>13</v>
      </c>
      <c r="E11135" s="4" t="s">
        <v>104</v>
      </c>
      <c r="F11135" s="4" t="s">
        <v>13</v>
      </c>
      <c r="G11135" s="4" t="s">
        <v>13</v>
      </c>
      <c r="H11135" s="4" t="s">
        <v>13</v>
      </c>
      <c r="I11135" s="4" t="s">
        <v>104</v>
      </c>
      <c r="J11135" s="4" t="s">
        <v>13</v>
      </c>
      <c r="K11135" s="4" t="s">
        <v>13</v>
      </c>
      <c r="L11135" s="4" t="s">
        <v>13</v>
      </c>
      <c r="M11135" s="4" t="s">
        <v>104</v>
      </c>
      <c r="N11135" s="4" t="s">
        <v>13</v>
      </c>
      <c r="O11135" s="4" t="s">
        <v>13</v>
      </c>
      <c r="P11135" s="4" t="s">
        <v>13</v>
      </c>
      <c r="Q11135" s="4" t="s">
        <v>104</v>
      </c>
      <c r="R11135" s="4" t="s">
        <v>13</v>
      </c>
      <c r="S11135" s="4" t="s">
        <v>13</v>
      </c>
    </row>
    <row r="11136" spans="1:6">
      <c r="A11136" t="n">
        <v>94534</v>
      </c>
      <c r="B11136" s="37" t="n">
        <v>24</v>
      </c>
      <c r="C11136" s="7" t="n">
        <v>65533</v>
      </c>
      <c r="D11136" s="7" t="n">
        <v>11</v>
      </c>
      <c r="E11136" s="7" t="s">
        <v>794</v>
      </c>
      <c r="F11136" s="7" t="n">
        <v>2</v>
      </c>
      <c r="G11136" s="7" t="n">
        <v>3</v>
      </c>
      <c r="H11136" s="7" t="n">
        <v>11</v>
      </c>
      <c r="I11136" s="7" t="s">
        <v>795</v>
      </c>
      <c r="J11136" s="7" t="n">
        <v>2</v>
      </c>
      <c r="K11136" s="7" t="n">
        <v>3</v>
      </c>
      <c r="L11136" s="7" t="n">
        <v>11</v>
      </c>
      <c r="M11136" s="7" t="s">
        <v>796</v>
      </c>
      <c r="N11136" s="7" t="n">
        <v>2</v>
      </c>
      <c r="O11136" s="7" t="n">
        <v>3</v>
      </c>
      <c r="P11136" s="7" t="n">
        <v>11</v>
      </c>
      <c r="Q11136" s="7" t="s">
        <v>797</v>
      </c>
      <c r="R11136" s="7" t="n">
        <v>2</v>
      </c>
      <c r="S11136" s="7" t="n">
        <v>0</v>
      </c>
    </row>
    <row r="11137" spans="1:19">
      <c r="A11137" t="s">
        <v>4</v>
      </c>
      <c r="B11137" s="4" t="s">
        <v>5</v>
      </c>
    </row>
    <row r="11138" spans="1:19">
      <c r="A11138" t="n">
        <v>95106</v>
      </c>
      <c r="B11138" s="38" t="n">
        <v>28</v>
      </c>
    </row>
    <row r="11139" spans="1:19">
      <c r="A11139" t="s">
        <v>4</v>
      </c>
      <c r="B11139" s="4" t="s">
        <v>5</v>
      </c>
      <c r="C11139" s="4" t="s">
        <v>13</v>
      </c>
    </row>
    <row r="11140" spans="1:19">
      <c r="A11140" t="n">
        <v>95107</v>
      </c>
      <c r="B11140" s="39" t="n">
        <v>27</v>
      </c>
      <c r="C11140" s="7" t="n">
        <v>0</v>
      </c>
    </row>
    <row r="11141" spans="1:19">
      <c r="A11141" t="s">
        <v>4</v>
      </c>
      <c r="B11141" s="4" t="s">
        <v>5</v>
      </c>
      <c r="C11141" s="4" t="s">
        <v>13</v>
      </c>
    </row>
    <row r="11142" spans="1:19">
      <c r="A11142" t="n">
        <v>95109</v>
      </c>
      <c r="B11142" s="39" t="n">
        <v>27</v>
      </c>
      <c r="C11142" s="7" t="n">
        <v>1</v>
      </c>
    </row>
    <row r="11143" spans="1:19">
      <c r="A11143" t="s">
        <v>4</v>
      </c>
      <c r="B11143" s="4" t="s">
        <v>5</v>
      </c>
      <c r="C11143" s="4" t="s">
        <v>13</v>
      </c>
      <c r="D11143" s="4" t="s">
        <v>10</v>
      </c>
      <c r="E11143" s="4" t="s">
        <v>10</v>
      </c>
      <c r="F11143" s="4" t="s">
        <v>10</v>
      </c>
      <c r="G11143" s="4" t="s">
        <v>10</v>
      </c>
      <c r="H11143" s="4" t="s">
        <v>13</v>
      </c>
    </row>
    <row r="11144" spans="1:19">
      <c r="A11144" t="n">
        <v>95111</v>
      </c>
      <c r="B11144" s="36" t="n">
        <v>25</v>
      </c>
      <c r="C11144" s="7" t="n">
        <v>5</v>
      </c>
      <c r="D11144" s="7" t="n">
        <v>65535</v>
      </c>
      <c r="E11144" s="7" t="n">
        <v>65535</v>
      </c>
      <c r="F11144" s="7" t="n">
        <v>65535</v>
      </c>
      <c r="G11144" s="7" t="n">
        <v>65535</v>
      </c>
      <c r="H11144" s="7" t="n">
        <v>0</v>
      </c>
    </row>
    <row r="11145" spans="1:19">
      <c r="A11145" t="s">
        <v>4</v>
      </c>
      <c r="B11145" s="4" t="s">
        <v>5</v>
      </c>
      <c r="C11145" s="4" t="s">
        <v>13</v>
      </c>
      <c r="D11145" s="4" t="s">
        <v>10</v>
      </c>
      <c r="E11145" s="4" t="s">
        <v>13</v>
      </c>
      <c r="F11145" s="4" t="s">
        <v>13</v>
      </c>
      <c r="G11145" s="4" t="s">
        <v>26</v>
      </c>
    </row>
    <row r="11146" spans="1:19">
      <c r="A11146" t="n">
        <v>95122</v>
      </c>
      <c r="B11146" s="13" t="n">
        <v>5</v>
      </c>
      <c r="C11146" s="7" t="n">
        <v>30</v>
      </c>
      <c r="D11146" s="7" t="n">
        <v>6403</v>
      </c>
      <c r="E11146" s="7" t="n">
        <v>8</v>
      </c>
      <c r="F11146" s="7" t="n">
        <v>1</v>
      </c>
      <c r="G11146" s="14" t="n">
        <f t="normal" ca="1">A11162</f>
        <v>0</v>
      </c>
    </row>
    <row r="11147" spans="1:19">
      <c r="A11147" t="s">
        <v>4</v>
      </c>
      <c r="B11147" s="4" t="s">
        <v>5</v>
      </c>
      <c r="C11147" s="4" t="s">
        <v>13</v>
      </c>
      <c r="D11147" s="4" t="s">
        <v>10</v>
      </c>
      <c r="E11147" s="4" t="s">
        <v>27</v>
      </c>
      <c r="F11147" s="4" t="s">
        <v>10</v>
      </c>
      <c r="G11147" s="4" t="s">
        <v>9</v>
      </c>
      <c r="H11147" s="4" t="s">
        <v>9</v>
      </c>
      <c r="I11147" s="4" t="s">
        <v>10</v>
      </c>
      <c r="J11147" s="4" t="s">
        <v>10</v>
      </c>
      <c r="K11147" s="4" t="s">
        <v>9</v>
      </c>
      <c r="L11147" s="4" t="s">
        <v>9</v>
      </c>
      <c r="M11147" s="4" t="s">
        <v>9</v>
      </c>
      <c r="N11147" s="4" t="s">
        <v>9</v>
      </c>
      <c r="O11147" s="4" t="s">
        <v>6</v>
      </c>
    </row>
    <row r="11148" spans="1:19">
      <c r="A11148" t="n">
        <v>95132</v>
      </c>
      <c r="B11148" s="17" t="n">
        <v>50</v>
      </c>
      <c r="C11148" s="7" t="n">
        <v>0</v>
      </c>
      <c r="D11148" s="7" t="n">
        <v>12105</v>
      </c>
      <c r="E11148" s="7" t="n">
        <v>1</v>
      </c>
      <c r="F11148" s="7" t="n">
        <v>0</v>
      </c>
      <c r="G11148" s="7" t="n">
        <v>0</v>
      </c>
      <c r="H11148" s="7" t="n">
        <v>0</v>
      </c>
      <c r="I11148" s="7" t="n">
        <v>0</v>
      </c>
      <c r="J11148" s="7" t="n">
        <v>65533</v>
      </c>
      <c r="K11148" s="7" t="n">
        <v>0</v>
      </c>
      <c r="L11148" s="7" t="n">
        <v>0</v>
      </c>
      <c r="M11148" s="7" t="n">
        <v>0</v>
      </c>
      <c r="N11148" s="7" t="n">
        <v>0</v>
      </c>
      <c r="O11148" s="7" t="s">
        <v>21</v>
      </c>
    </row>
    <row r="11149" spans="1:19">
      <c r="A11149" t="s">
        <v>4</v>
      </c>
      <c r="B11149" s="4" t="s">
        <v>5</v>
      </c>
      <c r="C11149" s="4" t="s">
        <v>13</v>
      </c>
      <c r="D11149" s="4" t="s">
        <v>13</v>
      </c>
      <c r="E11149" s="4" t="s">
        <v>13</v>
      </c>
      <c r="F11149" s="4" t="s">
        <v>27</v>
      </c>
      <c r="G11149" s="4" t="s">
        <v>27</v>
      </c>
      <c r="H11149" s="4" t="s">
        <v>27</v>
      </c>
      <c r="I11149" s="4" t="s">
        <v>27</v>
      </c>
      <c r="J11149" s="4" t="s">
        <v>27</v>
      </c>
    </row>
    <row r="11150" spans="1:19">
      <c r="A11150" t="n">
        <v>95171</v>
      </c>
      <c r="B11150" s="91" t="n">
        <v>76</v>
      </c>
      <c r="C11150" s="7" t="n">
        <v>0</v>
      </c>
      <c r="D11150" s="7" t="n">
        <v>3</v>
      </c>
      <c r="E11150" s="7" t="n">
        <v>0</v>
      </c>
      <c r="F11150" s="7" t="n">
        <v>1</v>
      </c>
      <c r="G11150" s="7" t="n">
        <v>1</v>
      </c>
      <c r="H11150" s="7" t="n">
        <v>1</v>
      </c>
      <c r="I11150" s="7" t="n">
        <v>1</v>
      </c>
      <c r="J11150" s="7" t="n">
        <v>1000</v>
      </c>
    </row>
    <row r="11151" spans="1:19">
      <c r="A11151" t="s">
        <v>4</v>
      </c>
      <c r="B11151" s="4" t="s">
        <v>5</v>
      </c>
      <c r="C11151" s="4" t="s">
        <v>13</v>
      </c>
      <c r="D11151" s="4" t="s">
        <v>13</v>
      </c>
    </row>
    <row r="11152" spans="1:19">
      <c r="A11152" t="n">
        <v>95195</v>
      </c>
      <c r="B11152" s="92" t="n">
        <v>77</v>
      </c>
      <c r="C11152" s="7" t="n">
        <v>0</v>
      </c>
      <c r="D11152" s="7" t="n">
        <v>3</v>
      </c>
    </row>
    <row r="11153" spans="1:15">
      <c r="A11153" t="s">
        <v>4</v>
      </c>
      <c r="B11153" s="4" t="s">
        <v>5</v>
      </c>
    </row>
    <row r="11154" spans="1:15">
      <c r="A11154" t="n">
        <v>95198</v>
      </c>
      <c r="B11154" s="95" t="n">
        <v>88</v>
      </c>
    </row>
    <row r="11155" spans="1:15">
      <c r="A11155" t="s">
        <v>4</v>
      </c>
      <c r="B11155" s="4" t="s">
        <v>5</v>
      </c>
      <c r="C11155" s="4" t="s">
        <v>13</v>
      </c>
      <c r="D11155" s="4" t="s">
        <v>13</v>
      </c>
      <c r="E11155" s="4" t="s">
        <v>13</v>
      </c>
      <c r="F11155" s="4" t="s">
        <v>27</v>
      </c>
      <c r="G11155" s="4" t="s">
        <v>27</v>
      </c>
      <c r="H11155" s="4" t="s">
        <v>27</v>
      </c>
      <c r="I11155" s="4" t="s">
        <v>27</v>
      </c>
      <c r="J11155" s="4" t="s">
        <v>27</v>
      </c>
    </row>
    <row r="11156" spans="1:15">
      <c r="A11156" t="n">
        <v>95199</v>
      </c>
      <c r="B11156" s="91" t="n">
        <v>76</v>
      </c>
      <c r="C11156" s="7" t="n">
        <v>0</v>
      </c>
      <c r="D11156" s="7" t="n">
        <v>3</v>
      </c>
      <c r="E11156" s="7" t="n">
        <v>0</v>
      </c>
      <c r="F11156" s="7" t="n">
        <v>1</v>
      </c>
      <c r="G11156" s="7" t="n">
        <v>1</v>
      </c>
      <c r="H11156" s="7" t="n">
        <v>1</v>
      </c>
      <c r="I11156" s="7" t="n">
        <v>0</v>
      </c>
      <c r="J11156" s="7" t="n">
        <v>1000</v>
      </c>
    </row>
    <row r="11157" spans="1:15">
      <c r="A11157" t="s">
        <v>4</v>
      </c>
      <c r="B11157" s="4" t="s">
        <v>5</v>
      </c>
      <c r="C11157" s="4" t="s">
        <v>13</v>
      </c>
      <c r="D11157" s="4" t="s">
        <v>13</v>
      </c>
    </row>
    <row r="11158" spans="1:15">
      <c r="A11158" t="n">
        <v>95223</v>
      </c>
      <c r="B11158" s="92" t="n">
        <v>77</v>
      </c>
      <c r="C11158" s="7" t="n">
        <v>0</v>
      </c>
      <c r="D11158" s="7" t="n">
        <v>3</v>
      </c>
    </row>
    <row r="11159" spans="1:15">
      <c r="A11159" t="s">
        <v>4</v>
      </c>
      <c r="B11159" s="4" t="s">
        <v>5</v>
      </c>
      <c r="C11159" s="4" t="s">
        <v>10</v>
      </c>
    </row>
    <row r="11160" spans="1:15">
      <c r="A11160" t="n">
        <v>95226</v>
      </c>
      <c r="B11160" s="43" t="n">
        <v>16</v>
      </c>
      <c r="C11160" s="7" t="n">
        <v>500</v>
      </c>
    </row>
    <row r="11161" spans="1:15">
      <c r="A11161" t="s">
        <v>4</v>
      </c>
      <c r="B11161" s="4" t="s">
        <v>5</v>
      </c>
      <c r="C11161" s="4" t="s">
        <v>10</v>
      </c>
    </row>
    <row r="11162" spans="1:15">
      <c r="A11162" t="n">
        <v>95229</v>
      </c>
      <c r="B11162" s="10" t="n">
        <v>12</v>
      </c>
      <c r="C11162" s="7" t="n">
        <v>10381</v>
      </c>
    </row>
    <row r="11163" spans="1:15">
      <c r="A11163" t="s">
        <v>4</v>
      </c>
      <c r="B11163" s="4" t="s">
        <v>5</v>
      </c>
      <c r="C11163" s="4" t="s">
        <v>9</v>
      </c>
    </row>
    <row r="11164" spans="1:15">
      <c r="A11164" t="n">
        <v>95232</v>
      </c>
      <c r="B11164" s="45" t="n">
        <v>15</v>
      </c>
      <c r="C11164" s="7" t="n">
        <v>67108864</v>
      </c>
    </row>
    <row r="11165" spans="1:15">
      <c r="A11165" t="s">
        <v>4</v>
      </c>
      <c r="B11165" s="4" t="s">
        <v>5</v>
      </c>
      <c r="C11165" s="4" t="s">
        <v>13</v>
      </c>
      <c r="D11165" s="4" t="s">
        <v>10</v>
      </c>
    </row>
    <row r="11166" spans="1:15">
      <c r="A11166" t="n">
        <v>95237</v>
      </c>
      <c r="B11166" s="40" t="n">
        <v>58</v>
      </c>
      <c r="C11166" s="7" t="n">
        <v>105</v>
      </c>
      <c r="D11166" s="7" t="n">
        <v>300</v>
      </c>
    </row>
    <row r="11167" spans="1:15">
      <c r="A11167" t="s">
        <v>4</v>
      </c>
      <c r="B11167" s="4" t="s">
        <v>5</v>
      </c>
      <c r="C11167" s="4" t="s">
        <v>27</v>
      </c>
      <c r="D11167" s="4" t="s">
        <v>10</v>
      </c>
    </row>
    <row r="11168" spans="1:15">
      <c r="A11168" t="n">
        <v>95241</v>
      </c>
      <c r="B11168" s="41" t="n">
        <v>103</v>
      </c>
      <c r="C11168" s="7" t="n">
        <v>1</v>
      </c>
      <c r="D11168" s="7" t="n">
        <v>300</v>
      </c>
    </row>
    <row r="11169" spans="1:10">
      <c r="A11169" t="s">
        <v>4</v>
      </c>
      <c r="B11169" s="4" t="s">
        <v>5</v>
      </c>
      <c r="C11169" s="4" t="s">
        <v>13</v>
      </c>
      <c r="D11169" s="4" t="s">
        <v>27</v>
      </c>
      <c r="E11169" s="4" t="s">
        <v>10</v>
      </c>
      <c r="F11169" s="4" t="s">
        <v>13</v>
      </c>
    </row>
    <row r="11170" spans="1:10">
      <c r="A11170" t="n">
        <v>95248</v>
      </c>
      <c r="B11170" s="19" t="n">
        <v>49</v>
      </c>
      <c r="C11170" s="7" t="n">
        <v>3</v>
      </c>
      <c r="D11170" s="7" t="n">
        <v>1</v>
      </c>
      <c r="E11170" s="7" t="n">
        <v>500</v>
      </c>
      <c r="F11170" s="7" t="n">
        <v>0</v>
      </c>
    </row>
    <row r="11171" spans="1:10">
      <c r="A11171" t="s">
        <v>4</v>
      </c>
      <c r="B11171" s="4" t="s">
        <v>5</v>
      </c>
      <c r="C11171" s="4" t="s">
        <v>13</v>
      </c>
      <c r="D11171" s="4" t="s">
        <v>10</v>
      </c>
    </row>
    <row r="11172" spans="1:10">
      <c r="A11172" t="n">
        <v>95257</v>
      </c>
      <c r="B11172" s="40" t="n">
        <v>58</v>
      </c>
      <c r="C11172" s="7" t="n">
        <v>11</v>
      </c>
      <c r="D11172" s="7" t="n">
        <v>300</v>
      </c>
    </row>
    <row r="11173" spans="1:10">
      <c r="A11173" t="s">
        <v>4</v>
      </c>
      <c r="B11173" s="4" t="s">
        <v>5</v>
      </c>
      <c r="C11173" s="4" t="s">
        <v>13</v>
      </c>
      <c r="D11173" s="4" t="s">
        <v>10</v>
      </c>
    </row>
    <row r="11174" spans="1:10">
      <c r="A11174" t="n">
        <v>95261</v>
      </c>
      <c r="B11174" s="40" t="n">
        <v>58</v>
      </c>
      <c r="C11174" s="7" t="n">
        <v>12</v>
      </c>
      <c r="D11174" s="7" t="n">
        <v>0</v>
      </c>
    </row>
    <row r="11175" spans="1:10">
      <c r="A11175" t="s">
        <v>4</v>
      </c>
      <c r="B11175" s="4" t="s">
        <v>5</v>
      </c>
      <c r="C11175" s="4" t="s">
        <v>26</v>
      </c>
    </row>
    <row r="11176" spans="1:10">
      <c r="A11176" t="n">
        <v>95265</v>
      </c>
      <c r="B11176" s="16" t="n">
        <v>3</v>
      </c>
      <c r="C11176" s="14" t="n">
        <f t="normal" ca="1">A11182</f>
        <v>0</v>
      </c>
    </row>
    <row r="11177" spans="1:10">
      <c r="A11177" t="s">
        <v>4</v>
      </c>
      <c r="B11177" s="4" t="s">
        <v>5</v>
      </c>
      <c r="C11177" s="4" t="s">
        <v>13</v>
      </c>
      <c r="D11177" s="4" t="s">
        <v>10</v>
      </c>
      <c r="E11177" s="4" t="s">
        <v>27</v>
      </c>
    </row>
    <row r="11178" spans="1:10">
      <c r="A11178" t="n">
        <v>95270</v>
      </c>
      <c r="B11178" s="40" t="n">
        <v>58</v>
      </c>
      <c r="C11178" s="7" t="n">
        <v>0</v>
      </c>
      <c r="D11178" s="7" t="n">
        <v>1000</v>
      </c>
      <c r="E11178" s="7" t="n">
        <v>1</v>
      </c>
    </row>
    <row r="11179" spans="1:10">
      <c r="A11179" t="s">
        <v>4</v>
      </c>
      <c r="B11179" s="4" t="s">
        <v>5</v>
      </c>
      <c r="C11179" s="4" t="s">
        <v>13</v>
      </c>
      <c r="D11179" s="4" t="s">
        <v>10</v>
      </c>
    </row>
    <row r="11180" spans="1:10">
      <c r="A11180" t="n">
        <v>95278</v>
      </c>
      <c r="B11180" s="40" t="n">
        <v>58</v>
      </c>
      <c r="C11180" s="7" t="n">
        <v>255</v>
      </c>
      <c r="D11180" s="7" t="n">
        <v>0</v>
      </c>
    </row>
    <row r="11181" spans="1:10">
      <c r="A11181" t="s">
        <v>4</v>
      </c>
      <c r="B11181" s="4" t="s">
        <v>5</v>
      </c>
      <c r="C11181" s="4" t="s">
        <v>13</v>
      </c>
    </row>
    <row r="11182" spans="1:10">
      <c r="A11182" t="n">
        <v>95282</v>
      </c>
      <c r="B11182" s="93" t="n">
        <v>78</v>
      </c>
      <c r="C11182" s="7" t="n">
        <v>255</v>
      </c>
    </row>
    <row r="11183" spans="1:10">
      <c r="A11183" t="s">
        <v>4</v>
      </c>
      <c r="B11183" s="4" t="s">
        <v>5</v>
      </c>
      <c r="C11183" s="4" t="s">
        <v>10</v>
      </c>
    </row>
    <row r="11184" spans="1:10">
      <c r="A11184" t="n">
        <v>95284</v>
      </c>
      <c r="B11184" s="10" t="n">
        <v>12</v>
      </c>
      <c r="C11184" s="7" t="n">
        <v>10382</v>
      </c>
    </row>
    <row r="11185" spans="1:6">
      <c r="A11185" t="s">
        <v>4</v>
      </c>
      <c r="B11185" s="4" t="s">
        <v>5</v>
      </c>
      <c r="C11185" s="4" t="s">
        <v>10</v>
      </c>
      <c r="D11185" s="4" t="s">
        <v>27</v>
      </c>
      <c r="E11185" s="4" t="s">
        <v>27</v>
      </c>
      <c r="F11185" s="4" t="s">
        <v>27</v>
      </c>
      <c r="G11185" s="4" t="s">
        <v>27</v>
      </c>
    </row>
    <row r="11186" spans="1:6">
      <c r="A11186" t="n">
        <v>95287</v>
      </c>
      <c r="B11186" s="57" t="n">
        <v>46</v>
      </c>
      <c r="C11186" s="7" t="n">
        <v>61456</v>
      </c>
      <c r="D11186" s="7" t="n">
        <v>-222.100006103516</v>
      </c>
      <c r="E11186" s="7" t="n">
        <v>34.439998626709</v>
      </c>
      <c r="F11186" s="7" t="n">
        <v>-210.529998779297</v>
      </c>
      <c r="G11186" s="7" t="n">
        <v>189.300003051758</v>
      </c>
    </row>
    <row r="11187" spans="1:6">
      <c r="A11187" t="s">
        <v>4</v>
      </c>
      <c r="B11187" s="4" t="s">
        <v>5</v>
      </c>
      <c r="C11187" s="4" t="s">
        <v>13</v>
      </c>
      <c r="D11187" s="4" t="s">
        <v>13</v>
      </c>
      <c r="E11187" s="4" t="s">
        <v>27</v>
      </c>
      <c r="F11187" s="4" t="s">
        <v>27</v>
      </c>
      <c r="G11187" s="4" t="s">
        <v>27</v>
      </c>
      <c r="H11187" s="4" t="s">
        <v>10</v>
      </c>
      <c r="I11187" s="4" t="s">
        <v>13</v>
      </c>
    </row>
    <row r="11188" spans="1:6">
      <c r="A11188" t="n">
        <v>95306</v>
      </c>
      <c r="B11188" s="34" t="n">
        <v>45</v>
      </c>
      <c r="C11188" s="7" t="n">
        <v>4</v>
      </c>
      <c r="D11188" s="7" t="n">
        <v>3</v>
      </c>
      <c r="E11188" s="7" t="n">
        <v>1</v>
      </c>
      <c r="F11188" s="7" t="n">
        <v>9.27999973297119</v>
      </c>
      <c r="G11188" s="7" t="n">
        <v>0</v>
      </c>
      <c r="H11188" s="7" t="n">
        <v>0</v>
      </c>
      <c r="I11188" s="7" t="n">
        <v>0</v>
      </c>
    </row>
    <row r="11189" spans="1:6">
      <c r="A11189" t="s">
        <v>4</v>
      </c>
      <c r="B11189" s="4" t="s">
        <v>5</v>
      </c>
      <c r="C11189" s="4" t="s">
        <v>13</v>
      </c>
      <c r="D11189" s="4" t="s">
        <v>6</v>
      </c>
    </row>
    <row r="11190" spans="1:6">
      <c r="A11190" t="n">
        <v>95324</v>
      </c>
      <c r="B11190" s="11" t="n">
        <v>2</v>
      </c>
      <c r="C11190" s="7" t="n">
        <v>10</v>
      </c>
      <c r="D11190" s="7" t="s">
        <v>370</v>
      </c>
    </row>
    <row r="11191" spans="1:6">
      <c r="A11191" t="s">
        <v>4</v>
      </c>
      <c r="B11191" s="4" t="s">
        <v>5</v>
      </c>
      <c r="C11191" s="4" t="s">
        <v>10</v>
      </c>
    </row>
    <row r="11192" spans="1:6">
      <c r="A11192" t="n">
        <v>95339</v>
      </c>
      <c r="B11192" s="43" t="n">
        <v>16</v>
      </c>
      <c r="C11192" s="7" t="n">
        <v>0</v>
      </c>
    </row>
    <row r="11193" spans="1:6">
      <c r="A11193" t="s">
        <v>4</v>
      </c>
      <c r="B11193" s="4" t="s">
        <v>5</v>
      </c>
      <c r="C11193" s="4" t="s">
        <v>13</v>
      </c>
      <c r="D11193" s="4" t="s">
        <v>10</v>
      </c>
    </row>
    <row r="11194" spans="1:6">
      <c r="A11194" t="n">
        <v>95342</v>
      </c>
      <c r="B11194" s="40" t="n">
        <v>58</v>
      </c>
      <c r="C11194" s="7" t="n">
        <v>105</v>
      </c>
      <c r="D11194" s="7" t="n">
        <v>300</v>
      </c>
    </row>
    <row r="11195" spans="1:6">
      <c r="A11195" t="s">
        <v>4</v>
      </c>
      <c r="B11195" s="4" t="s">
        <v>5</v>
      </c>
      <c r="C11195" s="4" t="s">
        <v>27</v>
      </c>
      <c r="D11195" s="4" t="s">
        <v>10</v>
      </c>
    </row>
    <row r="11196" spans="1:6">
      <c r="A11196" t="n">
        <v>95346</v>
      </c>
      <c r="B11196" s="41" t="n">
        <v>103</v>
      </c>
      <c r="C11196" s="7" t="n">
        <v>1</v>
      </c>
      <c r="D11196" s="7" t="n">
        <v>300</v>
      </c>
    </row>
    <row r="11197" spans="1:6">
      <c r="A11197" t="s">
        <v>4</v>
      </c>
      <c r="B11197" s="4" t="s">
        <v>5</v>
      </c>
      <c r="C11197" s="4" t="s">
        <v>13</v>
      </c>
      <c r="D11197" s="4" t="s">
        <v>10</v>
      </c>
    </row>
    <row r="11198" spans="1:6">
      <c r="A11198" t="n">
        <v>95353</v>
      </c>
      <c r="B11198" s="69" t="n">
        <v>72</v>
      </c>
      <c r="C11198" s="7" t="n">
        <v>4</v>
      </c>
      <c r="D11198" s="7" t="n">
        <v>0</v>
      </c>
    </row>
    <row r="11199" spans="1:6">
      <c r="A11199" t="s">
        <v>4</v>
      </c>
      <c r="B11199" s="4" t="s">
        <v>5</v>
      </c>
      <c r="C11199" s="4" t="s">
        <v>9</v>
      </c>
    </row>
    <row r="11200" spans="1:6">
      <c r="A11200" t="n">
        <v>95357</v>
      </c>
      <c r="B11200" s="45" t="n">
        <v>15</v>
      </c>
      <c r="C11200" s="7" t="n">
        <v>1073741824</v>
      </c>
    </row>
    <row r="11201" spans="1:9">
      <c r="A11201" t="s">
        <v>4</v>
      </c>
      <c r="B11201" s="4" t="s">
        <v>5</v>
      </c>
      <c r="C11201" s="4" t="s">
        <v>13</v>
      </c>
    </row>
    <row r="11202" spans="1:9">
      <c r="A11202" t="n">
        <v>95362</v>
      </c>
      <c r="B11202" s="32" t="n">
        <v>64</v>
      </c>
      <c r="C11202" s="7" t="n">
        <v>3</v>
      </c>
    </row>
    <row r="11203" spans="1:9">
      <c r="A11203" t="s">
        <v>4</v>
      </c>
      <c r="B11203" s="4" t="s">
        <v>5</v>
      </c>
      <c r="C11203" s="4" t="s">
        <v>13</v>
      </c>
    </row>
    <row r="11204" spans="1:9">
      <c r="A11204" t="n">
        <v>95364</v>
      </c>
      <c r="B11204" s="8" t="n">
        <v>74</v>
      </c>
      <c r="C11204" s="7" t="n">
        <v>67</v>
      </c>
    </row>
    <row r="11205" spans="1:9">
      <c r="A11205" t="s">
        <v>4</v>
      </c>
      <c r="B11205" s="4" t="s">
        <v>5</v>
      </c>
      <c r="C11205" s="4" t="s">
        <v>13</v>
      </c>
      <c r="D11205" s="4" t="s">
        <v>13</v>
      </c>
      <c r="E11205" s="4" t="s">
        <v>10</v>
      </c>
    </row>
    <row r="11206" spans="1:9">
      <c r="A11206" t="n">
        <v>95366</v>
      </c>
      <c r="B11206" s="34" t="n">
        <v>45</v>
      </c>
      <c r="C11206" s="7" t="n">
        <v>8</v>
      </c>
      <c r="D11206" s="7" t="n">
        <v>1</v>
      </c>
      <c r="E11206" s="7" t="n">
        <v>0</v>
      </c>
    </row>
    <row r="11207" spans="1:9">
      <c r="A11207" t="s">
        <v>4</v>
      </c>
      <c r="B11207" s="4" t="s">
        <v>5</v>
      </c>
      <c r="C11207" s="4" t="s">
        <v>10</v>
      </c>
    </row>
    <row r="11208" spans="1:9">
      <c r="A11208" t="n">
        <v>95371</v>
      </c>
      <c r="B11208" s="15" t="n">
        <v>13</v>
      </c>
      <c r="C11208" s="7" t="n">
        <v>6409</v>
      </c>
    </row>
    <row r="11209" spans="1:9">
      <c r="A11209" t="s">
        <v>4</v>
      </c>
      <c r="B11209" s="4" t="s">
        <v>5</v>
      </c>
      <c r="C11209" s="4" t="s">
        <v>10</v>
      </c>
    </row>
    <row r="11210" spans="1:9">
      <c r="A11210" t="n">
        <v>95374</v>
      </c>
      <c r="B11210" s="15" t="n">
        <v>13</v>
      </c>
      <c r="C11210" s="7" t="n">
        <v>6408</v>
      </c>
    </row>
    <row r="11211" spans="1:9">
      <c r="A11211" t="s">
        <v>4</v>
      </c>
      <c r="B11211" s="4" t="s">
        <v>5</v>
      </c>
      <c r="C11211" s="4" t="s">
        <v>10</v>
      </c>
    </row>
    <row r="11212" spans="1:9">
      <c r="A11212" t="n">
        <v>95377</v>
      </c>
      <c r="B11212" s="10" t="n">
        <v>12</v>
      </c>
      <c r="C11212" s="7" t="n">
        <v>6464</v>
      </c>
    </row>
    <row r="11213" spans="1:9">
      <c r="A11213" t="s">
        <v>4</v>
      </c>
      <c r="B11213" s="4" t="s">
        <v>5</v>
      </c>
      <c r="C11213" s="4" t="s">
        <v>10</v>
      </c>
    </row>
    <row r="11214" spans="1:9">
      <c r="A11214" t="n">
        <v>95380</v>
      </c>
      <c r="B11214" s="15" t="n">
        <v>13</v>
      </c>
      <c r="C11214" s="7" t="n">
        <v>6465</v>
      </c>
    </row>
    <row r="11215" spans="1:9">
      <c r="A11215" t="s">
        <v>4</v>
      </c>
      <c r="B11215" s="4" t="s">
        <v>5</v>
      </c>
      <c r="C11215" s="4" t="s">
        <v>10</v>
      </c>
    </row>
    <row r="11216" spans="1:9">
      <c r="A11216" t="n">
        <v>95383</v>
      </c>
      <c r="B11216" s="15" t="n">
        <v>13</v>
      </c>
      <c r="C11216" s="7" t="n">
        <v>6466</v>
      </c>
    </row>
    <row r="11217" spans="1:5">
      <c r="A11217" t="s">
        <v>4</v>
      </c>
      <c r="B11217" s="4" t="s">
        <v>5</v>
      </c>
      <c r="C11217" s="4" t="s">
        <v>10</v>
      </c>
    </row>
    <row r="11218" spans="1:5">
      <c r="A11218" t="n">
        <v>95386</v>
      </c>
      <c r="B11218" s="15" t="n">
        <v>13</v>
      </c>
      <c r="C11218" s="7" t="n">
        <v>6467</v>
      </c>
    </row>
    <row r="11219" spans="1:5">
      <c r="A11219" t="s">
        <v>4</v>
      </c>
      <c r="B11219" s="4" t="s">
        <v>5</v>
      </c>
      <c r="C11219" s="4" t="s">
        <v>10</v>
      </c>
    </row>
    <row r="11220" spans="1:5">
      <c r="A11220" t="n">
        <v>95389</v>
      </c>
      <c r="B11220" s="15" t="n">
        <v>13</v>
      </c>
      <c r="C11220" s="7" t="n">
        <v>6468</v>
      </c>
    </row>
    <row r="11221" spans="1:5">
      <c r="A11221" t="s">
        <v>4</v>
      </c>
      <c r="B11221" s="4" t="s">
        <v>5</v>
      </c>
      <c r="C11221" s="4" t="s">
        <v>10</v>
      </c>
    </row>
    <row r="11222" spans="1:5">
      <c r="A11222" t="n">
        <v>95392</v>
      </c>
      <c r="B11222" s="15" t="n">
        <v>13</v>
      </c>
      <c r="C11222" s="7" t="n">
        <v>6469</v>
      </c>
    </row>
    <row r="11223" spans="1:5">
      <c r="A11223" t="s">
        <v>4</v>
      </c>
      <c r="B11223" s="4" t="s">
        <v>5</v>
      </c>
      <c r="C11223" s="4" t="s">
        <v>10</v>
      </c>
    </row>
    <row r="11224" spans="1:5">
      <c r="A11224" t="n">
        <v>95395</v>
      </c>
      <c r="B11224" s="15" t="n">
        <v>13</v>
      </c>
      <c r="C11224" s="7" t="n">
        <v>6470</v>
      </c>
    </row>
    <row r="11225" spans="1:5">
      <c r="A11225" t="s">
        <v>4</v>
      </c>
      <c r="B11225" s="4" t="s">
        <v>5</v>
      </c>
      <c r="C11225" s="4" t="s">
        <v>10</v>
      </c>
    </row>
    <row r="11226" spans="1:5">
      <c r="A11226" t="n">
        <v>95398</v>
      </c>
      <c r="B11226" s="15" t="n">
        <v>13</v>
      </c>
      <c r="C11226" s="7" t="n">
        <v>6471</v>
      </c>
    </row>
    <row r="11227" spans="1:5">
      <c r="A11227" t="s">
        <v>4</v>
      </c>
      <c r="B11227" s="4" t="s">
        <v>5</v>
      </c>
      <c r="C11227" s="4" t="s">
        <v>13</v>
      </c>
    </row>
    <row r="11228" spans="1:5">
      <c r="A11228" t="n">
        <v>95401</v>
      </c>
      <c r="B11228" s="8" t="n">
        <v>74</v>
      </c>
      <c r="C11228" s="7" t="n">
        <v>18</v>
      </c>
    </row>
    <row r="11229" spans="1:5">
      <c r="A11229" t="s">
        <v>4</v>
      </c>
      <c r="B11229" s="4" t="s">
        <v>5</v>
      </c>
      <c r="C11229" s="4" t="s">
        <v>13</v>
      </c>
    </row>
    <row r="11230" spans="1:5">
      <c r="A11230" t="n">
        <v>95403</v>
      </c>
      <c r="B11230" s="8" t="n">
        <v>74</v>
      </c>
      <c r="C11230" s="7" t="n">
        <v>45</v>
      </c>
    </row>
    <row r="11231" spans="1:5">
      <c r="A11231" t="s">
        <v>4</v>
      </c>
      <c r="B11231" s="4" t="s">
        <v>5</v>
      </c>
      <c r="C11231" s="4" t="s">
        <v>10</v>
      </c>
    </row>
    <row r="11232" spans="1:5">
      <c r="A11232" t="n">
        <v>95405</v>
      </c>
      <c r="B11232" s="43" t="n">
        <v>16</v>
      </c>
      <c r="C11232" s="7" t="n">
        <v>0</v>
      </c>
    </row>
    <row r="11233" spans="1:3">
      <c r="A11233" t="s">
        <v>4</v>
      </c>
      <c r="B11233" s="4" t="s">
        <v>5</v>
      </c>
      <c r="C11233" s="4" t="s">
        <v>13</v>
      </c>
      <c r="D11233" s="4" t="s">
        <v>13</v>
      </c>
      <c r="E11233" s="4" t="s">
        <v>13</v>
      </c>
      <c r="F11233" s="4" t="s">
        <v>13</v>
      </c>
    </row>
    <row r="11234" spans="1:3">
      <c r="A11234" t="n">
        <v>95408</v>
      </c>
      <c r="B11234" s="9" t="n">
        <v>14</v>
      </c>
      <c r="C11234" s="7" t="n">
        <v>0</v>
      </c>
      <c r="D11234" s="7" t="n">
        <v>8</v>
      </c>
      <c r="E11234" s="7" t="n">
        <v>0</v>
      </c>
      <c r="F11234" s="7" t="n">
        <v>0</v>
      </c>
    </row>
    <row r="11235" spans="1:3">
      <c r="A11235" t="s">
        <v>4</v>
      </c>
      <c r="B11235" s="4" t="s">
        <v>5</v>
      </c>
      <c r="C11235" s="4" t="s">
        <v>13</v>
      </c>
      <c r="D11235" s="4" t="s">
        <v>6</v>
      </c>
    </row>
    <row r="11236" spans="1:3">
      <c r="A11236" t="n">
        <v>95413</v>
      </c>
      <c r="B11236" s="11" t="n">
        <v>2</v>
      </c>
      <c r="C11236" s="7" t="n">
        <v>11</v>
      </c>
      <c r="D11236" s="7" t="s">
        <v>50</v>
      </c>
    </row>
    <row r="11237" spans="1:3">
      <c r="A11237" t="s">
        <v>4</v>
      </c>
      <c r="B11237" s="4" t="s">
        <v>5</v>
      </c>
      <c r="C11237" s="4" t="s">
        <v>10</v>
      </c>
    </row>
    <row r="11238" spans="1:3">
      <c r="A11238" t="n">
        <v>95427</v>
      </c>
      <c r="B11238" s="43" t="n">
        <v>16</v>
      </c>
      <c r="C11238" s="7" t="n">
        <v>0</v>
      </c>
    </row>
    <row r="11239" spans="1:3">
      <c r="A11239" t="s">
        <v>4</v>
      </c>
      <c r="B11239" s="4" t="s">
        <v>5</v>
      </c>
      <c r="C11239" s="4" t="s">
        <v>13</v>
      </c>
      <c r="D11239" s="4" t="s">
        <v>6</v>
      </c>
    </row>
    <row r="11240" spans="1:3">
      <c r="A11240" t="n">
        <v>95430</v>
      </c>
      <c r="B11240" s="11" t="n">
        <v>2</v>
      </c>
      <c r="C11240" s="7" t="n">
        <v>11</v>
      </c>
      <c r="D11240" s="7" t="s">
        <v>371</v>
      </c>
    </row>
    <row r="11241" spans="1:3">
      <c r="A11241" t="s">
        <v>4</v>
      </c>
      <c r="B11241" s="4" t="s">
        <v>5</v>
      </c>
      <c r="C11241" s="4" t="s">
        <v>10</v>
      </c>
    </row>
    <row r="11242" spans="1:3">
      <c r="A11242" t="n">
        <v>95439</v>
      </c>
      <c r="B11242" s="43" t="n">
        <v>16</v>
      </c>
      <c r="C11242" s="7" t="n">
        <v>0</v>
      </c>
    </row>
    <row r="11243" spans="1:3">
      <c r="A11243" t="s">
        <v>4</v>
      </c>
      <c r="B11243" s="4" t="s">
        <v>5</v>
      </c>
      <c r="C11243" s="4" t="s">
        <v>9</v>
      </c>
    </row>
    <row r="11244" spans="1:3">
      <c r="A11244" t="n">
        <v>95442</v>
      </c>
      <c r="B11244" s="45" t="n">
        <v>15</v>
      </c>
      <c r="C11244" s="7" t="n">
        <v>2048</v>
      </c>
    </row>
    <row r="11245" spans="1:3">
      <c r="A11245" t="s">
        <v>4</v>
      </c>
      <c r="B11245" s="4" t="s">
        <v>5</v>
      </c>
      <c r="C11245" s="4" t="s">
        <v>13</v>
      </c>
      <c r="D11245" s="4" t="s">
        <v>6</v>
      </c>
    </row>
    <row r="11246" spans="1:3">
      <c r="A11246" t="n">
        <v>95447</v>
      </c>
      <c r="B11246" s="11" t="n">
        <v>2</v>
      </c>
      <c r="C11246" s="7" t="n">
        <v>10</v>
      </c>
      <c r="D11246" s="7" t="s">
        <v>126</v>
      </c>
    </row>
    <row r="11247" spans="1:3">
      <c r="A11247" t="s">
        <v>4</v>
      </c>
      <c r="B11247" s="4" t="s">
        <v>5</v>
      </c>
      <c r="C11247" s="4" t="s">
        <v>10</v>
      </c>
    </row>
    <row r="11248" spans="1:3">
      <c r="A11248" t="n">
        <v>95465</v>
      </c>
      <c r="B11248" s="43" t="n">
        <v>16</v>
      </c>
      <c r="C11248" s="7" t="n">
        <v>0</v>
      </c>
    </row>
    <row r="11249" spans="1:6">
      <c r="A11249" t="s">
        <v>4</v>
      </c>
      <c r="B11249" s="4" t="s">
        <v>5</v>
      </c>
      <c r="C11249" s="4" t="s">
        <v>13</v>
      </c>
      <c r="D11249" s="4" t="s">
        <v>6</v>
      </c>
    </row>
    <row r="11250" spans="1:6">
      <c r="A11250" t="n">
        <v>95468</v>
      </c>
      <c r="B11250" s="11" t="n">
        <v>2</v>
      </c>
      <c r="C11250" s="7" t="n">
        <v>10</v>
      </c>
      <c r="D11250" s="7" t="s">
        <v>127</v>
      </c>
    </row>
    <row r="11251" spans="1:6">
      <c r="A11251" t="s">
        <v>4</v>
      </c>
      <c r="B11251" s="4" t="s">
        <v>5</v>
      </c>
      <c r="C11251" s="4" t="s">
        <v>10</v>
      </c>
    </row>
    <row r="11252" spans="1:6">
      <c r="A11252" t="n">
        <v>95487</v>
      </c>
      <c r="B11252" s="43" t="n">
        <v>16</v>
      </c>
      <c r="C11252" s="7" t="n">
        <v>0</v>
      </c>
    </row>
    <row r="11253" spans="1:6">
      <c r="A11253" t="s">
        <v>4</v>
      </c>
      <c r="B11253" s="4" t="s">
        <v>5</v>
      </c>
      <c r="C11253" s="4" t="s">
        <v>13</v>
      </c>
      <c r="D11253" s="4" t="s">
        <v>10</v>
      </c>
      <c r="E11253" s="4" t="s">
        <v>27</v>
      </c>
    </row>
    <row r="11254" spans="1:6">
      <c r="A11254" t="n">
        <v>95490</v>
      </c>
      <c r="B11254" s="40" t="n">
        <v>58</v>
      </c>
      <c r="C11254" s="7" t="n">
        <v>100</v>
      </c>
      <c r="D11254" s="7" t="n">
        <v>300</v>
      </c>
      <c r="E11254" s="7" t="n">
        <v>1</v>
      </c>
    </row>
    <row r="11255" spans="1:6">
      <c r="A11255" t="s">
        <v>4</v>
      </c>
      <c r="B11255" s="4" t="s">
        <v>5</v>
      </c>
      <c r="C11255" s="4" t="s">
        <v>13</v>
      </c>
      <c r="D11255" s="4" t="s">
        <v>10</v>
      </c>
    </row>
    <row r="11256" spans="1:6">
      <c r="A11256" t="n">
        <v>95498</v>
      </c>
      <c r="B11256" s="40" t="n">
        <v>58</v>
      </c>
      <c r="C11256" s="7" t="n">
        <v>255</v>
      </c>
      <c r="D11256" s="7" t="n">
        <v>0</v>
      </c>
    </row>
    <row r="11257" spans="1:6">
      <c r="A11257" t="s">
        <v>4</v>
      </c>
      <c r="B11257" s="4" t="s">
        <v>5</v>
      </c>
      <c r="C11257" s="4" t="s">
        <v>13</v>
      </c>
    </row>
    <row r="11258" spans="1:6">
      <c r="A11258" t="n">
        <v>95502</v>
      </c>
      <c r="B11258" s="47" t="n">
        <v>23</v>
      </c>
      <c r="C11258" s="7" t="n">
        <v>0</v>
      </c>
    </row>
    <row r="11259" spans="1:6">
      <c r="A11259" t="s">
        <v>4</v>
      </c>
      <c r="B11259" s="4" t="s">
        <v>5</v>
      </c>
    </row>
    <row r="11260" spans="1:6">
      <c r="A11260" t="n">
        <v>95504</v>
      </c>
      <c r="B11260" s="5" t="n">
        <v>1</v>
      </c>
    </row>
    <row r="11261" spans="1:6" s="3" customFormat="1" customHeight="0">
      <c r="A11261" s="3" t="s">
        <v>2</v>
      </c>
      <c r="B11261" s="3" t="s">
        <v>798</v>
      </c>
    </row>
    <row r="11262" spans="1:6">
      <c r="A11262" t="s">
        <v>4</v>
      </c>
      <c r="B11262" s="4" t="s">
        <v>5</v>
      </c>
      <c r="C11262" s="4" t="s">
        <v>13</v>
      </c>
      <c r="D11262" s="4" t="s">
        <v>13</v>
      </c>
      <c r="E11262" s="4" t="s">
        <v>13</v>
      </c>
      <c r="F11262" s="4" t="s">
        <v>13</v>
      </c>
    </row>
    <row r="11263" spans="1:6">
      <c r="A11263" t="n">
        <v>95508</v>
      </c>
      <c r="B11263" s="9" t="n">
        <v>14</v>
      </c>
      <c r="C11263" s="7" t="n">
        <v>2</v>
      </c>
      <c r="D11263" s="7" t="n">
        <v>0</v>
      </c>
      <c r="E11263" s="7" t="n">
        <v>0</v>
      </c>
      <c r="F11263" s="7" t="n">
        <v>0</v>
      </c>
    </row>
    <row r="11264" spans="1:6">
      <c r="A11264" t="s">
        <v>4</v>
      </c>
      <c r="B11264" s="4" t="s">
        <v>5</v>
      </c>
      <c r="C11264" s="4" t="s">
        <v>13</v>
      </c>
      <c r="D11264" s="26" t="s">
        <v>67</v>
      </c>
      <c r="E11264" s="4" t="s">
        <v>5</v>
      </c>
      <c r="F11264" s="4" t="s">
        <v>13</v>
      </c>
      <c r="G11264" s="4" t="s">
        <v>10</v>
      </c>
      <c r="H11264" s="26" t="s">
        <v>68</v>
      </c>
      <c r="I11264" s="4" t="s">
        <v>13</v>
      </c>
      <c r="J11264" s="4" t="s">
        <v>9</v>
      </c>
      <c r="K11264" s="4" t="s">
        <v>13</v>
      </c>
      <c r="L11264" s="4" t="s">
        <v>13</v>
      </c>
      <c r="M11264" s="26" t="s">
        <v>67</v>
      </c>
      <c r="N11264" s="4" t="s">
        <v>5</v>
      </c>
      <c r="O11264" s="4" t="s">
        <v>13</v>
      </c>
      <c r="P11264" s="4" t="s">
        <v>10</v>
      </c>
      <c r="Q11264" s="26" t="s">
        <v>68</v>
      </c>
      <c r="R11264" s="4" t="s">
        <v>13</v>
      </c>
      <c r="S11264" s="4" t="s">
        <v>9</v>
      </c>
      <c r="T11264" s="4" t="s">
        <v>13</v>
      </c>
      <c r="U11264" s="4" t="s">
        <v>13</v>
      </c>
      <c r="V11264" s="4" t="s">
        <v>13</v>
      </c>
      <c r="W11264" s="4" t="s">
        <v>26</v>
      </c>
    </row>
    <row r="11265" spans="1:23">
      <c r="A11265" t="n">
        <v>95513</v>
      </c>
      <c r="B11265" s="13" t="n">
        <v>5</v>
      </c>
      <c r="C11265" s="7" t="n">
        <v>28</v>
      </c>
      <c r="D11265" s="26" t="s">
        <v>3</v>
      </c>
      <c r="E11265" s="12" t="n">
        <v>162</v>
      </c>
      <c r="F11265" s="7" t="n">
        <v>3</v>
      </c>
      <c r="G11265" s="7" t="n">
        <v>33310</v>
      </c>
      <c r="H11265" s="26" t="s">
        <v>3</v>
      </c>
      <c r="I11265" s="7" t="n">
        <v>0</v>
      </c>
      <c r="J11265" s="7" t="n">
        <v>1</v>
      </c>
      <c r="K11265" s="7" t="n">
        <v>2</v>
      </c>
      <c r="L11265" s="7" t="n">
        <v>28</v>
      </c>
      <c r="M11265" s="26" t="s">
        <v>3</v>
      </c>
      <c r="N11265" s="12" t="n">
        <v>162</v>
      </c>
      <c r="O11265" s="7" t="n">
        <v>3</v>
      </c>
      <c r="P11265" s="7" t="n">
        <v>33310</v>
      </c>
      <c r="Q11265" s="26" t="s">
        <v>3</v>
      </c>
      <c r="R11265" s="7" t="n">
        <v>0</v>
      </c>
      <c r="S11265" s="7" t="n">
        <v>2</v>
      </c>
      <c r="T11265" s="7" t="n">
        <v>2</v>
      </c>
      <c r="U11265" s="7" t="n">
        <v>11</v>
      </c>
      <c r="V11265" s="7" t="n">
        <v>1</v>
      </c>
      <c r="W11265" s="14" t="n">
        <f t="normal" ca="1">A11269</f>
        <v>0</v>
      </c>
    </row>
    <row r="11266" spans="1:23">
      <c r="A11266" t="s">
        <v>4</v>
      </c>
      <c r="B11266" s="4" t="s">
        <v>5</v>
      </c>
      <c r="C11266" s="4" t="s">
        <v>13</v>
      </c>
      <c r="D11266" s="4" t="s">
        <v>10</v>
      </c>
      <c r="E11266" s="4" t="s">
        <v>27</v>
      </c>
    </row>
    <row r="11267" spans="1:23">
      <c r="A11267" t="n">
        <v>95542</v>
      </c>
      <c r="B11267" s="40" t="n">
        <v>58</v>
      </c>
      <c r="C11267" s="7" t="n">
        <v>0</v>
      </c>
      <c r="D11267" s="7" t="n">
        <v>0</v>
      </c>
      <c r="E11267" s="7" t="n">
        <v>1</v>
      </c>
    </row>
    <row r="11268" spans="1:23">
      <c r="A11268" t="s">
        <v>4</v>
      </c>
      <c r="B11268" s="4" t="s">
        <v>5</v>
      </c>
      <c r="C11268" s="4" t="s">
        <v>13</v>
      </c>
      <c r="D11268" s="26" t="s">
        <v>67</v>
      </c>
      <c r="E11268" s="4" t="s">
        <v>5</v>
      </c>
      <c r="F11268" s="4" t="s">
        <v>13</v>
      </c>
      <c r="G11268" s="4" t="s">
        <v>10</v>
      </c>
      <c r="H11268" s="26" t="s">
        <v>68</v>
      </c>
      <c r="I11268" s="4" t="s">
        <v>13</v>
      </c>
      <c r="J11268" s="4" t="s">
        <v>9</v>
      </c>
      <c r="K11268" s="4" t="s">
        <v>13</v>
      </c>
      <c r="L11268" s="4" t="s">
        <v>13</v>
      </c>
      <c r="M11268" s="26" t="s">
        <v>67</v>
      </c>
      <c r="N11268" s="4" t="s">
        <v>5</v>
      </c>
      <c r="O11268" s="4" t="s">
        <v>13</v>
      </c>
      <c r="P11268" s="4" t="s">
        <v>10</v>
      </c>
      <c r="Q11268" s="26" t="s">
        <v>68</v>
      </c>
      <c r="R11268" s="4" t="s">
        <v>13</v>
      </c>
      <c r="S11268" s="4" t="s">
        <v>9</v>
      </c>
      <c r="T11268" s="4" t="s">
        <v>13</v>
      </c>
      <c r="U11268" s="4" t="s">
        <v>13</v>
      </c>
      <c r="V11268" s="4" t="s">
        <v>13</v>
      </c>
      <c r="W11268" s="4" t="s">
        <v>26</v>
      </c>
    </row>
    <row r="11269" spans="1:23">
      <c r="A11269" t="n">
        <v>95550</v>
      </c>
      <c r="B11269" s="13" t="n">
        <v>5</v>
      </c>
      <c r="C11269" s="7" t="n">
        <v>28</v>
      </c>
      <c r="D11269" s="26" t="s">
        <v>3</v>
      </c>
      <c r="E11269" s="12" t="n">
        <v>162</v>
      </c>
      <c r="F11269" s="7" t="n">
        <v>3</v>
      </c>
      <c r="G11269" s="7" t="n">
        <v>33310</v>
      </c>
      <c r="H11269" s="26" t="s">
        <v>3</v>
      </c>
      <c r="I11269" s="7" t="n">
        <v>0</v>
      </c>
      <c r="J11269" s="7" t="n">
        <v>1</v>
      </c>
      <c r="K11269" s="7" t="n">
        <v>3</v>
      </c>
      <c r="L11269" s="7" t="n">
        <v>28</v>
      </c>
      <c r="M11269" s="26" t="s">
        <v>3</v>
      </c>
      <c r="N11269" s="12" t="n">
        <v>162</v>
      </c>
      <c r="O11269" s="7" t="n">
        <v>3</v>
      </c>
      <c r="P11269" s="7" t="n">
        <v>33310</v>
      </c>
      <c r="Q11269" s="26" t="s">
        <v>3</v>
      </c>
      <c r="R11269" s="7" t="n">
        <v>0</v>
      </c>
      <c r="S11269" s="7" t="n">
        <v>2</v>
      </c>
      <c r="T11269" s="7" t="n">
        <v>3</v>
      </c>
      <c r="U11269" s="7" t="n">
        <v>9</v>
      </c>
      <c r="V11269" s="7" t="n">
        <v>1</v>
      </c>
      <c r="W11269" s="14" t="n">
        <f t="normal" ca="1">A11279</f>
        <v>0</v>
      </c>
    </row>
    <row r="11270" spans="1:23">
      <c r="A11270" t="s">
        <v>4</v>
      </c>
      <c r="B11270" s="4" t="s">
        <v>5</v>
      </c>
      <c r="C11270" s="4" t="s">
        <v>13</v>
      </c>
      <c r="D11270" s="26" t="s">
        <v>67</v>
      </c>
      <c r="E11270" s="4" t="s">
        <v>5</v>
      </c>
      <c r="F11270" s="4" t="s">
        <v>10</v>
      </c>
      <c r="G11270" s="4" t="s">
        <v>13</v>
      </c>
      <c r="H11270" s="4" t="s">
        <v>13</v>
      </c>
      <c r="I11270" s="4" t="s">
        <v>6</v>
      </c>
      <c r="J11270" s="26" t="s">
        <v>68</v>
      </c>
      <c r="K11270" s="4" t="s">
        <v>13</v>
      </c>
      <c r="L11270" s="4" t="s">
        <v>13</v>
      </c>
      <c r="M11270" s="26" t="s">
        <v>67</v>
      </c>
      <c r="N11270" s="4" t="s">
        <v>5</v>
      </c>
      <c r="O11270" s="4" t="s">
        <v>13</v>
      </c>
      <c r="P11270" s="26" t="s">
        <v>68</v>
      </c>
      <c r="Q11270" s="4" t="s">
        <v>13</v>
      </c>
      <c r="R11270" s="4" t="s">
        <v>9</v>
      </c>
      <c r="S11270" s="4" t="s">
        <v>13</v>
      </c>
      <c r="T11270" s="4" t="s">
        <v>13</v>
      </c>
      <c r="U11270" s="4" t="s">
        <v>13</v>
      </c>
      <c r="V11270" s="26" t="s">
        <v>67</v>
      </c>
      <c r="W11270" s="4" t="s">
        <v>5</v>
      </c>
      <c r="X11270" s="4" t="s">
        <v>13</v>
      </c>
      <c r="Y11270" s="26" t="s">
        <v>68</v>
      </c>
      <c r="Z11270" s="4" t="s">
        <v>13</v>
      </c>
      <c r="AA11270" s="4" t="s">
        <v>9</v>
      </c>
      <c r="AB11270" s="4" t="s">
        <v>13</v>
      </c>
      <c r="AC11270" s="4" t="s">
        <v>13</v>
      </c>
      <c r="AD11270" s="4" t="s">
        <v>13</v>
      </c>
      <c r="AE11270" s="4" t="s">
        <v>26</v>
      </c>
    </row>
    <row r="11271" spans="1:23">
      <c r="A11271" t="n">
        <v>95579</v>
      </c>
      <c r="B11271" s="13" t="n">
        <v>5</v>
      </c>
      <c r="C11271" s="7" t="n">
        <v>28</v>
      </c>
      <c r="D11271" s="26" t="s">
        <v>3</v>
      </c>
      <c r="E11271" s="67" t="n">
        <v>47</v>
      </c>
      <c r="F11271" s="7" t="n">
        <v>61456</v>
      </c>
      <c r="G11271" s="7" t="n">
        <v>2</v>
      </c>
      <c r="H11271" s="7" t="n">
        <v>0</v>
      </c>
      <c r="I11271" s="7" t="s">
        <v>313</v>
      </c>
      <c r="J11271" s="26" t="s">
        <v>3</v>
      </c>
      <c r="K11271" s="7" t="n">
        <v>8</v>
      </c>
      <c r="L11271" s="7" t="n">
        <v>28</v>
      </c>
      <c r="M11271" s="26" t="s">
        <v>3</v>
      </c>
      <c r="N11271" s="8" t="n">
        <v>74</v>
      </c>
      <c r="O11271" s="7" t="n">
        <v>65</v>
      </c>
      <c r="P11271" s="26" t="s">
        <v>3</v>
      </c>
      <c r="Q11271" s="7" t="n">
        <v>0</v>
      </c>
      <c r="R11271" s="7" t="n">
        <v>1</v>
      </c>
      <c r="S11271" s="7" t="n">
        <v>3</v>
      </c>
      <c r="T11271" s="7" t="n">
        <v>9</v>
      </c>
      <c r="U11271" s="7" t="n">
        <v>28</v>
      </c>
      <c r="V11271" s="26" t="s">
        <v>3</v>
      </c>
      <c r="W11271" s="8" t="n">
        <v>74</v>
      </c>
      <c r="X11271" s="7" t="n">
        <v>65</v>
      </c>
      <c r="Y11271" s="26" t="s">
        <v>3</v>
      </c>
      <c r="Z11271" s="7" t="n">
        <v>0</v>
      </c>
      <c r="AA11271" s="7" t="n">
        <v>2</v>
      </c>
      <c r="AB11271" s="7" t="n">
        <v>3</v>
      </c>
      <c r="AC11271" s="7" t="n">
        <v>9</v>
      </c>
      <c r="AD11271" s="7" t="n">
        <v>1</v>
      </c>
      <c r="AE11271" s="14" t="n">
        <f t="normal" ca="1">A11275</f>
        <v>0</v>
      </c>
    </row>
    <row r="11272" spans="1:23">
      <c r="A11272" t="s">
        <v>4</v>
      </c>
      <c r="B11272" s="4" t="s">
        <v>5</v>
      </c>
      <c r="C11272" s="4" t="s">
        <v>10</v>
      </c>
      <c r="D11272" s="4" t="s">
        <v>13</v>
      </c>
      <c r="E11272" s="4" t="s">
        <v>13</v>
      </c>
      <c r="F11272" s="4" t="s">
        <v>6</v>
      </c>
    </row>
    <row r="11273" spans="1:23">
      <c r="A11273" t="n">
        <v>95627</v>
      </c>
      <c r="B11273" s="67" t="n">
        <v>47</v>
      </c>
      <c r="C11273" s="7" t="n">
        <v>61456</v>
      </c>
      <c r="D11273" s="7" t="n">
        <v>0</v>
      </c>
      <c r="E11273" s="7" t="n">
        <v>0</v>
      </c>
      <c r="F11273" s="7" t="s">
        <v>314</v>
      </c>
    </row>
    <row r="11274" spans="1:23">
      <c r="A11274" t="s">
        <v>4</v>
      </c>
      <c r="B11274" s="4" t="s">
        <v>5</v>
      </c>
      <c r="C11274" s="4" t="s">
        <v>13</v>
      </c>
      <c r="D11274" s="4" t="s">
        <v>10</v>
      </c>
      <c r="E11274" s="4" t="s">
        <v>27</v>
      </c>
    </row>
    <row r="11275" spans="1:23">
      <c r="A11275" t="n">
        <v>95640</v>
      </c>
      <c r="B11275" s="40" t="n">
        <v>58</v>
      </c>
      <c r="C11275" s="7" t="n">
        <v>0</v>
      </c>
      <c r="D11275" s="7" t="n">
        <v>300</v>
      </c>
      <c r="E11275" s="7" t="n">
        <v>1</v>
      </c>
    </row>
    <row r="11276" spans="1:23">
      <c r="A11276" t="s">
        <v>4</v>
      </c>
      <c r="B11276" s="4" t="s">
        <v>5</v>
      </c>
      <c r="C11276" s="4" t="s">
        <v>13</v>
      </c>
      <c r="D11276" s="4" t="s">
        <v>10</v>
      </c>
    </row>
    <row r="11277" spans="1:23">
      <c r="A11277" t="n">
        <v>95648</v>
      </c>
      <c r="B11277" s="40" t="n">
        <v>58</v>
      </c>
      <c r="C11277" s="7" t="n">
        <v>255</v>
      </c>
      <c r="D11277" s="7" t="n">
        <v>0</v>
      </c>
    </row>
    <row r="11278" spans="1:23">
      <c r="A11278" t="s">
        <v>4</v>
      </c>
      <c r="B11278" s="4" t="s">
        <v>5</v>
      </c>
      <c r="C11278" s="4" t="s">
        <v>13</v>
      </c>
      <c r="D11278" s="4" t="s">
        <v>13</v>
      </c>
      <c r="E11278" s="4" t="s">
        <v>13</v>
      </c>
      <c r="F11278" s="4" t="s">
        <v>13</v>
      </c>
    </row>
    <row r="11279" spans="1:23">
      <c r="A11279" t="n">
        <v>95652</v>
      </c>
      <c r="B11279" s="9" t="n">
        <v>14</v>
      </c>
      <c r="C11279" s="7" t="n">
        <v>0</v>
      </c>
      <c r="D11279" s="7" t="n">
        <v>0</v>
      </c>
      <c r="E11279" s="7" t="n">
        <v>0</v>
      </c>
      <c r="F11279" s="7" t="n">
        <v>64</v>
      </c>
    </row>
    <row r="11280" spans="1:23">
      <c r="A11280" t="s">
        <v>4</v>
      </c>
      <c r="B11280" s="4" t="s">
        <v>5</v>
      </c>
      <c r="C11280" s="4" t="s">
        <v>13</v>
      </c>
      <c r="D11280" s="4" t="s">
        <v>10</v>
      </c>
    </row>
    <row r="11281" spans="1:31">
      <c r="A11281" t="n">
        <v>95657</v>
      </c>
      <c r="B11281" s="35" t="n">
        <v>22</v>
      </c>
      <c r="C11281" s="7" t="n">
        <v>0</v>
      </c>
      <c r="D11281" s="7" t="n">
        <v>33310</v>
      </c>
    </row>
    <row r="11282" spans="1:31">
      <c r="A11282" t="s">
        <v>4</v>
      </c>
      <c r="B11282" s="4" t="s">
        <v>5</v>
      </c>
      <c r="C11282" s="4" t="s">
        <v>13</v>
      </c>
      <c r="D11282" s="4" t="s">
        <v>10</v>
      </c>
    </row>
    <row r="11283" spans="1:31">
      <c r="A11283" t="n">
        <v>95661</v>
      </c>
      <c r="B11283" s="40" t="n">
        <v>58</v>
      </c>
      <c r="C11283" s="7" t="n">
        <v>5</v>
      </c>
      <c r="D11283" s="7" t="n">
        <v>300</v>
      </c>
    </row>
    <row r="11284" spans="1:31">
      <c r="A11284" t="s">
        <v>4</v>
      </c>
      <c r="B11284" s="4" t="s">
        <v>5</v>
      </c>
      <c r="C11284" s="4" t="s">
        <v>27</v>
      </c>
      <c r="D11284" s="4" t="s">
        <v>10</v>
      </c>
    </row>
    <row r="11285" spans="1:31">
      <c r="A11285" t="n">
        <v>95665</v>
      </c>
      <c r="B11285" s="41" t="n">
        <v>103</v>
      </c>
      <c r="C11285" s="7" t="n">
        <v>0</v>
      </c>
      <c r="D11285" s="7" t="n">
        <v>300</v>
      </c>
    </row>
    <row r="11286" spans="1:31">
      <c r="A11286" t="s">
        <v>4</v>
      </c>
      <c r="B11286" s="4" t="s">
        <v>5</v>
      </c>
      <c r="C11286" s="4" t="s">
        <v>13</v>
      </c>
    </row>
    <row r="11287" spans="1:31">
      <c r="A11287" t="n">
        <v>95672</v>
      </c>
      <c r="B11287" s="32" t="n">
        <v>64</v>
      </c>
      <c r="C11287" s="7" t="n">
        <v>7</v>
      </c>
    </row>
    <row r="11288" spans="1:31">
      <c r="A11288" t="s">
        <v>4</v>
      </c>
      <c r="B11288" s="4" t="s">
        <v>5</v>
      </c>
      <c r="C11288" s="4" t="s">
        <v>13</v>
      </c>
      <c r="D11288" s="4" t="s">
        <v>10</v>
      </c>
    </row>
    <row r="11289" spans="1:31">
      <c r="A11289" t="n">
        <v>95674</v>
      </c>
      <c r="B11289" s="69" t="n">
        <v>72</v>
      </c>
      <c r="C11289" s="7" t="n">
        <v>5</v>
      </c>
      <c r="D11289" s="7" t="n">
        <v>0</v>
      </c>
    </row>
    <row r="11290" spans="1:31">
      <c r="A11290" t="s">
        <v>4</v>
      </c>
      <c r="B11290" s="4" t="s">
        <v>5</v>
      </c>
      <c r="C11290" s="4" t="s">
        <v>13</v>
      </c>
      <c r="D11290" s="26" t="s">
        <v>67</v>
      </c>
      <c r="E11290" s="4" t="s">
        <v>5</v>
      </c>
      <c r="F11290" s="4" t="s">
        <v>13</v>
      </c>
      <c r="G11290" s="4" t="s">
        <v>10</v>
      </c>
      <c r="H11290" s="26" t="s">
        <v>68</v>
      </c>
      <c r="I11290" s="4" t="s">
        <v>13</v>
      </c>
      <c r="J11290" s="4" t="s">
        <v>9</v>
      </c>
      <c r="K11290" s="4" t="s">
        <v>13</v>
      </c>
      <c r="L11290" s="4" t="s">
        <v>13</v>
      </c>
      <c r="M11290" s="4" t="s">
        <v>26</v>
      </c>
    </row>
    <row r="11291" spans="1:31">
      <c r="A11291" t="n">
        <v>95678</v>
      </c>
      <c r="B11291" s="13" t="n">
        <v>5</v>
      </c>
      <c r="C11291" s="7" t="n">
        <v>28</v>
      </c>
      <c r="D11291" s="26" t="s">
        <v>3</v>
      </c>
      <c r="E11291" s="12" t="n">
        <v>162</v>
      </c>
      <c r="F11291" s="7" t="n">
        <v>4</v>
      </c>
      <c r="G11291" s="7" t="n">
        <v>33310</v>
      </c>
      <c r="H11291" s="26" t="s">
        <v>3</v>
      </c>
      <c r="I11291" s="7" t="n">
        <v>0</v>
      </c>
      <c r="J11291" s="7" t="n">
        <v>1</v>
      </c>
      <c r="K11291" s="7" t="n">
        <v>2</v>
      </c>
      <c r="L11291" s="7" t="n">
        <v>1</v>
      </c>
      <c r="M11291" s="14" t="n">
        <f t="normal" ca="1">A11297</f>
        <v>0</v>
      </c>
    </row>
    <row r="11292" spans="1:31">
      <c r="A11292" t="s">
        <v>4</v>
      </c>
      <c r="B11292" s="4" t="s">
        <v>5</v>
      </c>
      <c r="C11292" s="4" t="s">
        <v>13</v>
      </c>
      <c r="D11292" s="4" t="s">
        <v>6</v>
      </c>
    </row>
    <row r="11293" spans="1:31">
      <c r="A11293" t="n">
        <v>95695</v>
      </c>
      <c r="B11293" s="11" t="n">
        <v>2</v>
      </c>
      <c r="C11293" s="7" t="n">
        <v>10</v>
      </c>
      <c r="D11293" s="7" t="s">
        <v>315</v>
      </c>
    </row>
    <row r="11294" spans="1:31">
      <c r="A11294" t="s">
        <v>4</v>
      </c>
      <c r="B11294" s="4" t="s">
        <v>5</v>
      </c>
      <c r="C11294" s="4" t="s">
        <v>10</v>
      </c>
    </row>
    <row r="11295" spans="1:31">
      <c r="A11295" t="n">
        <v>95712</v>
      </c>
      <c r="B11295" s="43" t="n">
        <v>16</v>
      </c>
      <c r="C11295" s="7" t="n">
        <v>0</v>
      </c>
    </row>
    <row r="11296" spans="1:31">
      <c r="A11296" t="s">
        <v>4</v>
      </c>
      <c r="B11296" s="4" t="s">
        <v>5</v>
      </c>
      <c r="C11296" s="4" t="s">
        <v>10</v>
      </c>
      <c r="D11296" s="4" t="s">
        <v>13</v>
      </c>
      <c r="E11296" s="4" t="s">
        <v>13</v>
      </c>
      <c r="F11296" s="4" t="s">
        <v>6</v>
      </c>
    </row>
    <row r="11297" spans="1:13">
      <c r="A11297" t="n">
        <v>95715</v>
      </c>
      <c r="B11297" s="18" t="n">
        <v>20</v>
      </c>
      <c r="C11297" s="7" t="n">
        <v>0</v>
      </c>
      <c r="D11297" s="7" t="n">
        <v>3</v>
      </c>
      <c r="E11297" s="7" t="n">
        <v>10</v>
      </c>
      <c r="F11297" s="7" t="s">
        <v>322</v>
      </c>
    </row>
    <row r="11298" spans="1:13">
      <c r="A11298" t="s">
        <v>4</v>
      </c>
      <c r="B11298" s="4" t="s">
        <v>5</v>
      </c>
      <c r="C11298" s="4" t="s">
        <v>10</v>
      </c>
    </row>
    <row r="11299" spans="1:13">
      <c r="A11299" t="n">
        <v>95733</v>
      </c>
      <c r="B11299" s="43" t="n">
        <v>16</v>
      </c>
      <c r="C11299" s="7" t="n">
        <v>0</v>
      </c>
    </row>
    <row r="11300" spans="1:13">
      <c r="A11300" t="s">
        <v>4</v>
      </c>
      <c r="B11300" s="4" t="s">
        <v>5</v>
      </c>
      <c r="C11300" s="4" t="s">
        <v>10</v>
      </c>
      <c r="D11300" s="4" t="s">
        <v>13</v>
      </c>
      <c r="E11300" s="4" t="s">
        <v>13</v>
      </c>
      <c r="F11300" s="4" t="s">
        <v>6</v>
      </c>
    </row>
    <row r="11301" spans="1:13">
      <c r="A11301" t="n">
        <v>95736</v>
      </c>
      <c r="B11301" s="18" t="n">
        <v>20</v>
      </c>
      <c r="C11301" s="7" t="n">
        <v>5338</v>
      </c>
      <c r="D11301" s="7" t="n">
        <v>3</v>
      </c>
      <c r="E11301" s="7" t="n">
        <v>10</v>
      </c>
      <c r="F11301" s="7" t="s">
        <v>322</v>
      </c>
    </row>
    <row r="11302" spans="1:13">
      <c r="A11302" t="s">
        <v>4</v>
      </c>
      <c r="B11302" s="4" t="s">
        <v>5</v>
      </c>
      <c r="C11302" s="4" t="s">
        <v>10</v>
      </c>
    </row>
    <row r="11303" spans="1:13">
      <c r="A11303" t="n">
        <v>95754</v>
      </c>
      <c r="B11303" s="43" t="n">
        <v>16</v>
      </c>
      <c r="C11303" s="7" t="n">
        <v>0</v>
      </c>
    </row>
    <row r="11304" spans="1:13">
      <c r="A11304" t="s">
        <v>4</v>
      </c>
      <c r="B11304" s="4" t="s">
        <v>5</v>
      </c>
      <c r="C11304" s="4" t="s">
        <v>13</v>
      </c>
    </row>
    <row r="11305" spans="1:13">
      <c r="A11305" t="n">
        <v>95757</v>
      </c>
      <c r="B11305" s="70" t="n">
        <v>116</v>
      </c>
      <c r="C11305" s="7" t="n">
        <v>0</v>
      </c>
    </row>
    <row r="11306" spans="1:13">
      <c r="A11306" t="s">
        <v>4</v>
      </c>
      <c r="B11306" s="4" t="s">
        <v>5</v>
      </c>
      <c r="C11306" s="4" t="s">
        <v>13</v>
      </c>
      <c r="D11306" s="4" t="s">
        <v>10</v>
      </c>
    </row>
    <row r="11307" spans="1:13">
      <c r="A11307" t="n">
        <v>95759</v>
      </c>
      <c r="B11307" s="70" t="n">
        <v>116</v>
      </c>
      <c r="C11307" s="7" t="n">
        <v>2</v>
      </c>
      <c r="D11307" s="7" t="n">
        <v>1</v>
      </c>
    </row>
    <row r="11308" spans="1:13">
      <c r="A11308" t="s">
        <v>4</v>
      </c>
      <c r="B11308" s="4" t="s">
        <v>5</v>
      </c>
      <c r="C11308" s="4" t="s">
        <v>13</v>
      </c>
      <c r="D11308" s="4" t="s">
        <v>9</v>
      </c>
    </row>
    <row r="11309" spans="1:13">
      <c r="A11309" t="n">
        <v>95763</v>
      </c>
      <c r="B11309" s="70" t="n">
        <v>116</v>
      </c>
      <c r="C11309" s="7" t="n">
        <v>5</v>
      </c>
      <c r="D11309" s="7" t="n">
        <v>1106247680</v>
      </c>
    </row>
    <row r="11310" spans="1:13">
      <c r="A11310" t="s">
        <v>4</v>
      </c>
      <c r="B11310" s="4" t="s">
        <v>5</v>
      </c>
      <c r="C11310" s="4" t="s">
        <v>13</v>
      </c>
      <c r="D11310" s="4" t="s">
        <v>10</v>
      </c>
    </row>
    <row r="11311" spans="1:13">
      <c r="A11311" t="n">
        <v>95769</v>
      </c>
      <c r="B11311" s="70" t="n">
        <v>116</v>
      </c>
      <c r="C11311" s="7" t="n">
        <v>6</v>
      </c>
      <c r="D11311" s="7" t="n">
        <v>1</v>
      </c>
    </row>
    <row r="11312" spans="1:13">
      <c r="A11312" t="s">
        <v>4</v>
      </c>
      <c r="B11312" s="4" t="s">
        <v>5</v>
      </c>
      <c r="C11312" s="4" t="s">
        <v>13</v>
      </c>
      <c r="D11312" s="4" t="s">
        <v>10</v>
      </c>
    </row>
    <row r="11313" spans="1:6">
      <c r="A11313" t="n">
        <v>95773</v>
      </c>
      <c r="B11313" s="32" t="n">
        <v>64</v>
      </c>
      <c r="C11313" s="7" t="n">
        <v>4</v>
      </c>
      <c r="D11313" s="7" t="n">
        <v>0</v>
      </c>
    </row>
    <row r="11314" spans="1:6">
      <c r="A11314" t="s">
        <v>4</v>
      </c>
      <c r="B11314" s="4" t="s">
        <v>5</v>
      </c>
      <c r="C11314" s="4" t="s">
        <v>10</v>
      </c>
      <c r="D11314" s="4" t="s">
        <v>9</v>
      </c>
    </row>
    <row r="11315" spans="1:6">
      <c r="A11315" t="n">
        <v>95777</v>
      </c>
      <c r="B11315" s="61" t="n">
        <v>43</v>
      </c>
      <c r="C11315" s="7" t="n">
        <v>61456</v>
      </c>
      <c r="D11315" s="7" t="n">
        <v>128</v>
      </c>
    </row>
    <row r="11316" spans="1:6">
      <c r="A11316" t="s">
        <v>4</v>
      </c>
      <c r="B11316" s="4" t="s">
        <v>5</v>
      </c>
      <c r="C11316" s="4" t="s">
        <v>13</v>
      </c>
      <c r="D11316" s="4" t="s">
        <v>13</v>
      </c>
      <c r="E11316" s="4" t="s">
        <v>27</v>
      </c>
      <c r="F11316" s="4" t="s">
        <v>27</v>
      </c>
      <c r="G11316" s="4" t="s">
        <v>27</v>
      </c>
      <c r="H11316" s="4" t="s">
        <v>10</v>
      </c>
    </row>
    <row r="11317" spans="1:6">
      <c r="A11317" t="n">
        <v>95784</v>
      </c>
      <c r="B11317" s="34" t="n">
        <v>45</v>
      </c>
      <c r="C11317" s="7" t="n">
        <v>2</v>
      </c>
      <c r="D11317" s="7" t="n">
        <v>3</v>
      </c>
      <c r="E11317" s="7" t="n">
        <v>-421.950012207031</v>
      </c>
      <c r="F11317" s="7" t="n">
        <v>21.9699993133545</v>
      </c>
      <c r="G11317" s="7" t="n">
        <v>453.369995117188</v>
      </c>
      <c r="H11317" s="7" t="n">
        <v>0</v>
      </c>
    </row>
    <row r="11318" spans="1:6">
      <c r="A11318" t="s">
        <v>4</v>
      </c>
      <c r="B11318" s="4" t="s">
        <v>5</v>
      </c>
      <c r="C11318" s="4" t="s">
        <v>13</v>
      </c>
      <c r="D11318" s="4" t="s">
        <v>13</v>
      </c>
      <c r="E11318" s="4" t="s">
        <v>27</v>
      </c>
      <c r="F11318" s="4" t="s">
        <v>27</v>
      </c>
      <c r="G11318" s="4" t="s">
        <v>27</v>
      </c>
      <c r="H11318" s="4" t="s">
        <v>10</v>
      </c>
      <c r="I11318" s="4" t="s">
        <v>13</v>
      </c>
    </row>
    <row r="11319" spans="1:6">
      <c r="A11319" t="n">
        <v>95801</v>
      </c>
      <c r="B11319" s="34" t="n">
        <v>45</v>
      </c>
      <c r="C11319" s="7" t="n">
        <v>4</v>
      </c>
      <c r="D11319" s="7" t="n">
        <v>3</v>
      </c>
      <c r="E11319" s="7" t="n">
        <v>19.9300003051758</v>
      </c>
      <c r="F11319" s="7" t="n">
        <v>62.5800018310547</v>
      </c>
      <c r="G11319" s="7" t="n">
        <v>0</v>
      </c>
      <c r="H11319" s="7" t="n">
        <v>0</v>
      </c>
      <c r="I11319" s="7" t="n">
        <v>0</v>
      </c>
    </row>
    <row r="11320" spans="1:6">
      <c r="A11320" t="s">
        <v>4</v>
      </c>
      <c r="B11320" s="4" t="s">
        <v>5</v>
      </c>
      <c r="C11320" s="4" t="s">
        <v>13</v>
      </c>
      <c r="D11320" s="4" t="s">
        <v>13</v>
      </c>
      <c r="E11320" s="4" t="s">
        <v>27</v>
      </c>
      <c r="F11320" s="4" t="s">
        <v>10</v>
      </c>
    </row>
    <row r="11321" spans="1:6">
      <c r="A11321" t="n">
        <v>95819</v>
      </c>
      <c r="B11321" s="34" t="n">
        <v>45</v>
      </c>
      <c r="C11321" s="7" t="n">
        <v>5</v>
      </c>
      <c r="D11321" s="7" t="n">
        <v>3</v>
      </c>
      <c r="E11321" s="7" t="n">
        <v>7.5</v>
      </c>
      <c r="F11321" s="7" t="n">
        <v>0</v>
      </c>
    </row>
    <row r="11322" spans="1:6">
      <c r="A11322" t="s">
        <v>4</v>
      </c>
      <c r="B11322" s="4" t="s">
        <v>5</v>
      </c>
      <c r="C11322" s="4" t="s">
        <v>13</v>
      </c>
      <c r="D11322" s="4" t="s">
        <v>13</v>
      </c>
      <c r="E11322" s="4" t="s">
        <v>27</v>
      </c>
      <c r="F11322" s="4" t="s">
        <v>10</v>
      </c>
    </row>
    <row r="11323" spans="1:6">
      <c r="A11323" t="n">
        <v>95828</v>
      </c>
      <c r="B11323" s="34" t="n">
        <v>45</v>
      </c>
      <c r="C11323" s="7" t="n">
        <v>11</v>
      </c>
      <c r="D11323" s="7" t="n">
        <v>3</v>
      </c>
      <c r="E11323" s="7" t="n">
        <v>43.5999984741211</v>
      </c>
      <c r="F11323" s="7" t="n">
        <v>0</v>
      </c>
    </row>
    <row r="11324" spans="1:6">
      <c r="A11324" t="s">
        <v>4</v>
      </c>
      <c r="B11324" s="4" t="s">
        <v>5</v>
      </c>
      <c r="C11324" s="4" t="s">
        <v>13</v>
      </c>
      <c r="D11324" s="4" t="s">
        <v>13</v>
      </c>
      <c r="E11324" s="4" t="s">
        <v>27</v>
      </c>
      <c r="F11324" s="4" t="s">
        <v>10</v>
      </c>
    </row>
    <row r="11325" spans="1:6">
      <c r="A11325" t="n">
        <v>95837</v>
      </c>
      <c r="B11325" s="34" t="n">
        <v>45</v>
      </c>
      <c r="C11325" s="7" t="n">
        <v>5</v>
      </c>
      <c r="D11325" s="7" t="n">
        <v>3</v>
      </c>
      <c r="E11325" s="7" t="n">
        <v>7.09999990463257</v>
      </c>
      <c r="F11325" s="7" t="n">
        <v>2000</v>
      </c>
    </row>
    <row r="11326" spans="1:6">
      <c r="A11326" t="s">
        <v>4</v>
      </c>
      <c r="B11326" s="4" t="s">
        <v>5</v>
      </c>
      <c r="C11326" s="4" t="s">
        <v>13</v>
      </c>
      <c r="D11326" s="4" t="s">
        <v>10</v>
      </c>
      <c r="E11326" s="4" t="s">
        <v>27</v>
      </c>
    </row>
    <row r="11327" spans="1:6">
      <c r="A11327" t="n">
        <v>95846</v>
      </c>
      <c r="B11327" s="40" t="n">
        <v>58</v>
      </c>
      <c r="C11327" s="7" t="n">
        <v>100</v>
      </c>
      <c r="D11327" s="7" t="n">
        <v>1000</v>
      </c>
      <c r="E11327" s="7" t="n">
        <v>1</v>
      </c>
    </row>
    <row r="11328" spans="1:6">
      <c r="A11328" t="s">
        <v>4</v>
      </c>
      <c r="B11328" s="4" t="s">
        <v>5</v>
      </c>
      <c r="C11328" s="4" t="s">
        <v>13</v>
      </c>
      <c r="D11328" s="4" t="s">
        <v>10</v>
      </c>
    </row>
    <row r="11329" spans="1:9">
      <c r="A11329" t="n">
        <v>95854</v>
      </c>
      <c r="B11329" s="40" t="n">
        <v>58</v>
      </c>
      <c r="C11329" s="7" t="n">
        <v>255</v>
      </c>
      <c r="D11329" s="7" t="n">
        <v>0</v>
      </c>
    </row>
    <row r="11330" spans="1:9">
      <c r="A11330" t="s">
        <v>4</v>
      </c>
      <c r="B11330" s="4" t="s">
        <v>5</v>
      </c>
      <c r="C11330" s="4" t="s">
        <v>13</v>
      </c>
      <c r="D11330" s="4" t="s">
        <v>10</v>
      </c>
    </row>
    <row r="11331" spans="1:9">
      <c r="A11331" t="n">
        <v>95858</v>
      </c>
      <c r="B11331" s="34" t="n">
        <v>45</v>
      </c>
      <c r="C11331" s="7" t="n">
        <v>7</v>
      </c>
      <c r="D11331" s="7" t="n">
        <v>255</v>
      </c>
    </row>
    <row r="11332" spans="1:9">
      <c r="A11332" t="s">
        <v>4</v>
      </c>
      <c r="B11332" s="4" t="s">
        <v>5</v>
      </c>
      <c r="C11332" s="4" t="s">
        <v>13</v>
      </c>
      <c r="D11332" s="4" t="s">
        <v>10</v>
      </c>
      <c r="E11332" s="4" t="s">
        <v>10</v>
      </c>
      <c r="F11332" s="4" t="s">
        <v>13</v>
      </c>
    </row>
    <row r="11333" spans="1:9">
      <c r="A11333" t="n">
        <v>95862</v>
      </c>
      <c r="B11333" s="36" t="n">
        <v>25</v>
      </c>
      <c r="C11333" s="7" t="n">
        <v>1</v>
      </c>
      <c r="D11333" s="7" t="n">
        <v>60</v>
      </c>
      <c r="E11333" s="7" t="n">
        <v>640</v>
      </c>
      <c r="F11333" s="7" t="n">
        <v>1</v>
      </c>
    </row>
    <row r="11334" spans="1:9">
      <c r="A11334" t="s">
        <v>4</v>
      </c>
      <c r="B11334" s="4" t="s">
        <v>5</v>
      </c>
      <c r="C11334" s="4" t="s">
        <v>13</v>
      </c>
      <c r="D11334" s="4" t="s">
        <v>10</v>
      </c>
      <c r="E11334" s="4" t="s">
        <v>6</v>
      </c>
    </row>
    <row r="11335" spans="1:9">
      <c r="A11335" t="n">
        <v>95869</v>
      </c>
      <c r="B11335" s="42" t="n">
        <v>51</v>
      </c>
      <c r="C11335" s="7" t="n">
        <v>4</v>
      </c>
      <c r="D11335" s="7" t="n">
        <v>0</v>
      </c>
      <c r="E11335" s="7" t="s">
        <v>121</v>
      </c>
    </row>
    <row r="11336" spans="1:9">
      <c r="A11336" t="s">
        <v>4</v>
      </c>
      <c r="B11336" s="4" t="s">
        <v>5</v>
      </c>
      <c r="C11336" s="4" t="s">
        <v>10</v>
      </c>
    </row>
    <row r="11337" spans="1:9">
      <c r="A11337" t="n">
        <v>95882</v>
      </c>
      <c r="B11337" s="43" t="n">
        <v>16</v>
      </c>
      <c r="C11337" s="7" t="n">
        <v>0</v>
      </c>
    </row>
    <row r="11338" spans="1:9">
      <c r="A11338" t="s">
        <v>4</v>
      </c>
      <c r="B11338" s="4" t="s">
        <v>5</v>
      </c>
      <c r="C11338" s="4" t="s">
        <v>10</v>
      </c>
      <c r="D11338" s="4" t="s">
        <v>104</v>
      </c>
      <c r="E11338" s="4" t="s">
        <v>13</v>
      </c>
      <c r="F11338" s="4" t="s">
        <v>13</v>
      </c>
    </row>
    <row r="11339" spans="1:9">
      <c r="A11339" t="n">
        <v>95885</v>
      </c>
      <c r="B11339" s="44" t="n">
        <v>26</v>
      </c>
      <c r="C11339" s="7" t="n">
        <v>0</v>
      </c>
      <c r="D11339" s="7" t="s">
        <v>799</v>
      </c>
      <c r="E11339" s="7" t="n">
        <v>2</v>
      </c>
      <c r="F11339" s="7" t="n">
        <v>0</v>
      </c>
    </row>
    <row r="11340" spans="1:9">
      <c r="A11340" t="s">
        <v>4</v>
      </c>
      <c r="B11340" s="4" t="s">
        <v>5</v>
      </c>
    </row>
    <row r="11341" spans="1:9">
      <c r="A11341" t="n">
        <v>95945</v>
      </c>
      <c r="B11341" s="38" t="n">
        <v>28</v>
      </c>
    </row>
    <row r="11342" spans="1:9">
      <c r="A11342" t="s">
        <v>4</v>
      </c>
      <c r="B11342" s="4" t="s">
        <v>5</v>
      </c>
      <c r="C11342" s="4" t="s">
        <v>10</v>
      </c>
    </row>
    <row r="11343" spans="1:9">
      <c r="A11343" t="n">
        <v>95946</v>
      </c>
      <c r="B11343" s="43" t="n">
        <v>16</v>
      </c>
      <c r="C11343" s="7" t="n">
        <v>500</v>
      </c>
    </row>
    <row r="11344" spans="1:9">
      <c r="A11344" t="s">
        <v>4</v>
      </c>
      <c r="B11344" s="4" t="s">
        <v>5</v>
      </c>
      <c r="C11344" s="4" t="s">
        <v>13</v>
      </c>
      <c r="D11344" s="4" t="s">
        <v>10</v>
      </c>
      <c r="E11344" s="4" t="s">
        <v>27</v>
      </c>
    </row>
    <row r="11345" spans="1:6">
      <c r="A11345" t="n">
        <v>95949</v>
      </c>
      <c r="B11345" s="40" t="n">
        <v>58</v>
      </c>
      <c r="C11345" s="7" t="n">
        <v>0</v>
      </c>
      <c r="D11345" s="7" t="n">
        <v>1000</v>
      </c>
      <c r="E11345" s="7" t="n">
        <v>1</v>
      </c>
    </row>
    <row r="11346" spans="1:6">
      <c r="A11346" t="s">
        <v>4</v>
      </c>
      <c r="B11346" s="4" t="s">
        <v>5</v>
      </c>
      <c r="C11346" s="4" t="s">
        <v>13</v>
      </c>
      <c r="D11346" s="4" t="s">
        <v>10</v>
      </c>
    </row>
    <row r="11347" spans="1:6">
      <c r="A11347" t="n">
        <v>95957</v>
      </c>
      <c r="B11347" s="40" t="n">
        <v>58</v>
      </c>
      <c r="C11347" s="7" t="n">
        <v>255</v>
      </c>
      <c r="D11347" s="7" t="n">
        <v>0</v>
      </c>
    </row>
    <row r="11348" spans="1:6">
      <c r="A11348" t="s">
        <v>4</v>
      </c>
      <c r="B11348" s="4" t="s">
        <v>5</v>
      </c>
      <c r="C11348" s="4" t="s">
        <v>10</v>
      </c>
    </row>
    <row r="11349" spans="1:6">
      <c r="A11349" t="n">
        <v>95961</v>
      </c>
      <c r="B11349" s="10" t="n">
        <v>12</v>
      </c>
      <c r="C11349" s="7" t="n">
        <v>8918</v>
      </c>
    </row>
    <row r="11350" spans="1:6">
      <c r="A11350" t="s">
        <v>4</v>
      </c>
      <c r="B11350" s="4" t="s">
        <v>5</v>
      </c>
      <c r="C11350" s="4" t="s">
        <v>10</v>
      </c>
      <c r="D11350" s="4" t="s">
        <v>9</v>
      </c>
    </row>
    <row r="11351" spans="1:6">
      <c r="A11351" t="n">
        <v>95964</v>
      </c>
      <c r="B11351" s="76" t="n">
        <v>44</v>
      </c>
      <c r="C11351" s="7" t="n">
        <v>61456</v>
      </c>
      <c r="D11351" s="7" t="n">
        <v>128</v>
      </c>
    </row>
    <row r="11352" spans="1:6">
      <c r="A11352" t="s">
        <v>4</v>
      </c>
      <c r="B11352" s="4" t="s">
        <v>5</v>
      </c>
      <c r="C11352" s="4" t="s">
        <v>10</v>
      </c>
      <c r="D11352" s="4" t="s">
        <v>27</v>
      </c>
      <c r="E11352" s="4" t="s">
        <v>27</v>
      </c>
      <c r="F11352" s="4" t="s">
        <v>27</v>
      </c>
      <c r="G11352" s="4" t="s">
        <v>27</v>
      </c>
    </row>
    <row r="11353" spans="1:6">
      <c r="A11353" t="n">
        <v>95971</v>
      </c>
      <c r="B11353" s="57" t="n">
        <v>46</v>
      </c>
      <c r="C11353" s="7" t="n">
        <v>61456</v>
      </c>
      <c r="D11353" s="7" t="n">
        <v>-419.329986572266</v>
      </c>
      <c r="E11353" s="7" t="n">
        <v>21.9500007629395</v>
      </c>
      <c r="F11353" s="7" t="n">
        <v>454.869995117188</v>
      </c>
      <c r="G11353" s="7" t="n">
        <v>112.900001525879</v>
      </c>
    </row>
    <row r="11354" spans="1:6">
      <c r="A11354" t="s">
        <v>4</v>
      </c>
      <c r="B11354" s="4" t="s">
        <v>5</v>
      </c>
      <c r="C11354" s="4" t="s">
        <v>10</v>
      </c>
      <c r="D11354" s="4" t="s">
        <v>27</v>
      </c>
      <c r="E11354" s="4" t="s">
        <v>27</v>
      </c>
      <c r="F11354" s="4" t="s">
        <v>27</v>
      </c>
      <c r="G11354" s="4" t="s">
        <v>27</v>
      </c>
    </row>
    <row r="11355" spans="1:6">
      <c r="A11355" t="n">
        <v>95990</v>
      </c>
      <c r="B11355" s="57" t="n">
        <v>46</v>
      </c>
      <c r="C11355" s="7" t="n">
        <v>64</v>
      </c>
      <c r="D11355" s="7" t="n">
        <v>-419.329986572266</v>
      </c>
      <c r="E11355" s="7" t="n">
        <v>21.9500007629395</v>
      </c>
      <c r="F11355" s="7" t="n">
        <v>454.869995117188</v>
      </c>
      <c r="G11355" s="7" t="n">
        <v>112.900001525879</v>
      </c>
    </row>
    <row r="11356" spans="1:6">
      <c r="A11356" t="s">
        <v>4</v>
      </c>
      <c r="B11356" s="4" t="s">
        <v>5</v>
      </c>
      <c r="C11356" s="4" t="s">
        <v>13</v>
      </c>
      <c r="D11356" s="4" t="s">
        <v>13</v>
      </c>
      <c r="E11356" s="4" t="s">
        <v>27</v>
      </c>
      <c r="F11356" s="4" t="s">
        <v>27</v>
      </c>
      <c r="G11356" s="4" t="s">
        <v>27</v>
      </c>
      <c r="H11356" s="4" t="s">
        <v>10</v>
      </c>
      <c r="I11356" s="4" t="s">
        <v>13</v>
      </c>
    </row>
    <row r="11357" spans="1:6">
      <c r="A11357" t="n">
        <v>96009</v>
      </c>
      <c r="B11357" s="34" t="n">
        <v>45</v>
      </c>
      <c r="C11357" s="7" t="n">
        <v>4</v>
      </c>
      <c r="D11357" s="7" t="n">
        <v>3</v>
      </c>
      <c r="E11357" s="7" t="n">
        <v>2.75999999046326</v>
      </c>
      <c r="F11357" s="7" t="n">
        <v>298.010009765625</v>
      </c>
      <c r="G11357" s="7" t="n">
        <v>0</v>
      </c>
      <c r="H11357" s="7" t="n">
        <v>0</v>
      </c>
      <c r="I11357" s="7" t="n">
        <v>0</v>
      </c>
    </row>
    <row r="11358" spans="1:6">
      <c r="A11358" t="s">
        <v>4</v>
      </c>
      <c r="B11358" s="4" t="s">
        <v>5</v>
      </c>
      <c r="C11358" s="4" t="s">
        <v>13</v>
      </c>
      <c r="D11358" s="4" t="s">
        <v>6</v>
      </c>
    </row>
    <row r="11359" spans="1:6">
      <c r="A11359" t="n">
        <v>96027</v>
      </c>
      <c r="B11359" s="11" t="n">
        <v>2</v>
      </c>
      <c r="C11359" s="7" t="n">
        <v>10</v>
      </c>
      <c r="D11359" s="7" t="s">
        <v>370</v>
      </c>
    </row>
    <row r="11360" spans="1:6">
      <c r="A11360" t="s">
        <v>4</v>
      </c>
      <c r="B11360" s="4" t="s">
        <v>5</v>
      </c>
      <c r="C11360" s="4" t="s">
        <v>10</v>
      </c>
    </row>
    <row r="11361" spans="1:9">
      <c r="A11361" t="n">
        <v>96042</v>
      </c>
      <c r="B11361" s="43" t="n">
        <v>16</v>
      </c>
      <c r="C11361" s="7" t="n">
        <v>0</v>
      </c>
    </row>
    <row r="11362" spans="1:9">
      <c r="A11362" t="s">
        <v>4</v>
      </c>
      <c r="B11362" s="4" t="s">
        <v>5</v>
      </c>
      <c r="C11362" s="4" t="s">
        <v>13</v>
      </c>
      <c r="D11362" s="4" t="s">
        <v>10</v>
      </c>
    </row>
    <row r="11363" spans="1:9">
      <c r="A11363" t="n">
        <v>96045</v>
      </c>
      <c r="B11363" s="40" t="n">
        <v>58</v>
      </c>
      <c r="C11363" s="7" t="n">
        <v>105</v>
      </c>
      <c r="D11363" s="7" t="n">
        <v>300</v>
      </c>
    </row>
    <row r="11364" spans="1:9">
      <c r="A11364" t="s">
        <v>4</v>
      </c>
      <c r="B11364" s="4" t="s">
        <v>5</v>
      </c>
      <c r="C11364" s="4" t="s">
        <v>27</v>
      </c>
      <c r="D11364" s="4" t="s">
        <v>10</v>
      </c>
    </row>
    <row r="11365" spans="1:9">
      <c r="A11365" t="n">
        <v>96049</v>
      </c>
      <c r="B11365" s="41" t="n">
        <v>103</v>
      </c>
      <c r="C11365" s="7" t="n">
        <v>1</v>
      </c>
      <c r="D11365" s="7" t="n">
        <v>300</v>
      </c>
    </row>
    <row r="11366" spans="1:9">
      <c r="A11366" t="s">
        <v>4</v>
      </c>
      <c r="B11366" s="4" t="s">
        <v>5</v>
      </c>
      <c r="C11366" s="4" t="s">
        <v>13</v>
      </c>
      <c r="D11366" s="4" t="s">
        <v>10</v>
      </c>
    </row>
    <row r="11367" spans="1:9">
      <c r="A11367" t="n">
        <v>96056</v>
      </c>
      <c r="B11367" s="69" t="n">
        <v>72</v>
      </c>
      <c r="C11367" s="7" t="n">
        <v>4</v>
      </c>
      <c r="D11367" s="7" t="n">
        <v>0</v>
      </c>
    </row>
    <row r="11368" spans="1:9">
      <c r="A11368" t="s">
        <v>4</v>
      </c>
      <c r="B11368" s="4" t="s">
        <v>5</v>
      </c>
      <c r="C11368" s="4" t="s">
        <v>9</v>
      </c>
    </row>
    <row r="11369" spans="1:9">
      <c r="A11369" t="n">
        <v>96060</v>
      </c>
      <c r="B11369" s="45" t="n">
        <v>15</v>
      </c>
      <c r="C11369" s="7" t="n">
        <v>1073741824</v>
      </c>
    </row>
    <row r="11370" spans="1:9">
      <c r="A11370" t="s">
        <v>4</v>
      </c>
      <c r="B11370" s="4" t="s">
        <v>5</v>
      </c>
      <c r="C11370" s="4" t="s">
        <v>13</v>
      </c>
    </row>
    <row r="11371" spans="1:9">
      <c r="A11371" t="n">
        <v>96065</v>
      </c>
      <c r="B11371" s="32" t="n">
        <v>64</v>
      </c>
      <c r="C11371" s="7" t="n">
        <v>3</v>
      </c>
    </row>
    <row r="11372" spans="1:9">
      <c r="A11372" t="s">
        <v>4</v>
      </c>
      <c r="B11372" s="4" t="s">
        <v>5</v>
      </c>
      <c r="C11372" s="4" t="s">
        <v>13</v>
      </c>
    </row>
    <row r="11373" spans="1:9">
      <c r="A11373" t="n">
        <v>96067</v>
      </c>
      <c r="B11373" s="8" t="n">
        <v>74</v>
      </c>
      <c r="C11373" s="7" t="n">
        <v>67</v>
      </c>
    </row>
    <row r="11374" spans="1:9">
      <c r="A11374" t="s">
        <v>4</v>
      </c>
      <c r="B11374" s="4" t="s">
        <v>5</v>
      </c>
      <c r="C11374" s="4" t="s">
        <v>13</v>
      </c>
      <c r="D11374" s="4" t="s">
        <v>13</v>
      </c>
      <c r="E11374" s="4" t="s">
        <v>10</v>
      </c>
    </row>
    <row r="11375" spans="1:9">
      <c r="A11375" t="n">
        <v>96069</v>
      </c>
      <c r="B11375" s="34" t="n">
        <v>45</v>
      </c>
      <c r="C11375" s="7" t="n">
        <v>8</v>
      </c>
      <c r="D11375" s="7" t="n">
        <v>1</v>
      </c>
      <c r="E11375" s="7" t="n">
        <v>0</v>
      </c>
    </row>
    <row r="11376" spans="1:9">
      <c r="A11376" t="s">
        <v>4</v>
      </c>
      <c r="B11376" s="4" t="s">
        <v>5</v>
      </c>
      <c r="C11376" s="4" t="s">
        <v>10</v>
      </c>
    </row>
    <row r="11377" spans="1:5">
      <c r="A11377" t="n">
        <v>96074</v>
      </c>
      <c r="B11377" s="15" t="n">
        <v>13</v>
      </c>
      <c r="C11377" s="7" t="n">
        <v>6409</v>
      </c>
    </row>
    <row r="11378" spans="1:5">
      <c r="A11378" t="s">
        <v>4</v>
      </c>
      <c r="B11378" s="4" t="s">
        <v>5</v>
      </c>
      <c r="C11378" s="4" t="s">
        <v>10</v>
      </c>
    </row>
    <row r="11379" spans="1:5">
      <c r="A11379" t="n">
        <v>96077</v>
      </c>
      <c r="B11379" s="15" t="n">
        <v>13</v>
      </c>
      <c r="C11379" s="7" t="n">
        <v>6408</v>
      </c>
    </row>
    <row r="11380" spans="1:5">
      <c r="A11380" t="s">
        <v>4</v>
      </c>
      <c r="B11380" s="4" t="s">
        <v>5</v>
      </c>
      <c r="C11380" s="4" t="s">
        <v>10</v>
      </c>
    </row>
    <row r="11381" spans="1:5">
      <c r="A11381" t="n">
        <v>96080</v>
      </c>
      <c r="B11381" s="10" t="n">
        <v>12</v>
      </c>
      <c r="C11381" s="7" t="n">
        <v>6464</v>
      </c>
    </row>
    <row r="11382" spans="1:5">
      <c r="A11382" t="s">
        <v>4</v>
      </c>
      <c r="B11382" s="4" t="s">
        <v>5</v>
      </c>
      <c r="C11382" s="4" t="s">
        <v>10</v>
      </c>
    </row>
    <row r="11383" spans="1:5">
      <c r="A11383" t="n">
        <v>96083</v>
      </c>
      <c r="B11383" s="15" t="n">
        <v>13</v>
      </c>
      <c r="C11383" s="7" t="n">
        <v>6465</v>
      </c>
    </row>
    <row r="11384" spans="1:5">
      <c r="A11384" t="s">
        <v>4</v>
      </c>
      <c r="B11384" s="4" t="s">
        <v>5</v>
      </c>
      <c r="C11384" s="4" t="s">
        <v>10</v>
      </c>
    </row>
    <row r="11385" spans="1:5">
      <c r="A11385" t="n">
        <v>96086</v>
      </c>
      <c r="B11385" s="15" t="n">
        <v>13</v>
      </c>
      <c r="C11385" s="7" t="n">
        <v>6466</v>
      </c>
    </row>
    <row r="11386" spans="1:5">
      <c r="A11386" t="s">
        <v>4</v>
      </c>
      <c r="B11386" s="4" t="s">
        <v>5</v>
      </c>
      <c r="C11386" s="4" t="s">
        <v>10</v>
      </c>
    </row>
    <row r="11387" spans="1:5">
      <c r="A11387" t="n">
        <v>96089</v>
      </c>
      <c r="B11387" s="15" t="n">
        <v>13</v>
      </c>
      <c r="C11387" s="7" t="n">
        <v>6467</v>
      </c>
    </row>
    <row r="11388" spans="1:5">
      <c r="A11388" t="s">
        <v>4</v>
      </c>
      <c r="B11388" s="4" t="s">
        <v>5</v>
      </c>
      <c r="C11388" s="4" t="s">
        <v>10</v>
      </c>
    </row>
    <row r="11389" spans="1:5">
      <c r="A11389" t="n">
        <v>96092</v>
      </c>
      <c r="B11389" s="15" t="n">
        <v>13</v>
      </c>
      <c r="C11389" s="7" t="n">
        <v>6468</v>
      </c>
    </row>
    <row r="11390" spans="1:5">
      <c r="A11390" t="s">
        <v>4</v>
      </c>
      <c r="B11390" s="4" t="s">
        <v>5</v>
      </c>
      <c r="C11390" s="4" t="s">
        <v>10</v>
      </c>
    </row>
    <row r="11391" spans="1:5">
      <c r="A11391" t="n">
        <v>96095</v>
      </c>
      <c r="B11391" s="15" t="n">
        <v>13</v>
      </c>
      <c r="C11391" s="7" t="n">
        <v>6469</v>
      </c>
    </row>
    <row r="11392" spans="1:5">
      <c r="A11392" t="s">
        <v>4</v>
      </c>
      <c r="B11392" s="4" t="s">
        <v>5</v>
      </c>
      <c r="C11392" s="4" t="s">
        <v>10</v>
      </c>
    </row>
    <row r="11393" spans="1:3">
      <c r="A11393" t="n">
        <v>96098</v>
      </c>
      <c r="B11393" s="15" t="n">
        <v>13</v>
      </c>
      <c r="C11393" s="7" t="n">
        <v>6470</v>
      </c>
    </row>
    <row r="11394" spans="1:3">
      <c r="A11394" t="s">
        <v>4</v>
      </c>
      <c r="B11394" s="4" t="s">
        <v>5</v>
      </c>
      <c r="C11394" s="4" t="s">
        <v>10</v>
      </c>
    </row>
    <row r="11395" spans="1:3">
      <c r="A11395" t="n">
        <v>96101</v>
      </c>
      <c r="B11395" s="15" t="n">
        <v>13</v>
      </c>
      <c r="C11395" s="7" t="n">
        <v>6471</v>
      </c>
    </row>
    <row r="11396" spans="1:3">
      <c r="A11396" t="s">
        <v>4</v>
      </c>
      <c r="B11396" s="4" t="s">
        <v>5</v>
      </c>
      <c r="C11396" s="4" t="s">
        <v>13</v>
      </c>
    </row>
    <row r="11397" spans="1:3">
      <c r="A11397" t="n">
        <v>96104</v>
      </c>
      <c r="B11397" s="8" t="n">
        <v>74</v>
      </c>
      <c r="C11397" s="7" t="n">
        <v>18</v>
      </c>
    </row>
    <row r="11398" spans="1:3">
      <c r="A11398" t="s">
        <v>4</v>
      </c>
      <c r="B11398" s="4" t="s">
        <v>5</v>
      </c>
      <c r="C11398" s="4" t="s">
        <v>13</v>
      </c>
    </row>
    <row r="11399" spans="1:3">
      <c r="A11399" t="n">
        <v>96106</v>
      </c>
      <c r="B11399" s="8" t="n">
        <v>74</v>
      </c>
      <c r="C11399" s="7" t="n">
        <v>45</v>
      </c>
    </row>
    <row r="11400" spans="1:3">
      <c r="A11400" t="s">
        <v>4</v>
      </c>
      <c r="B11400" s="4" t="s">
        <v>5</v>
      </c>
      <c r="C11400" s="4" t="s">
        <v>10</v>
      </c>
    </row>
    <row r="11401" spans="1:3">
      <c r="A11401" t="n">
        <v>96108</v>
      </c>
      <c r="B11401" s="43" t="n">
        <v>16</v>
      </c>
      <c r="C11401" s="7" t="n">
        <v>0</v>
      </c>
    </row>
    <row r="11402" spans="1:3">
      <c r="A11402" t="s">
        <v>4</v>
      </c>
      <c r="B11402" s="4" t="s">
        <v>5</v>
      </c>
      <c r="C11402" s="4" t="s">
        <v>13</v>
      </c>
      <c r="D11402" s="4" t="s">
        <v>13</v>
      </c>
      <c r="E11402" s="4" t="s">
        <v>13</v>
      </c>
      <c r="F11402" s="4" t="s">
        <v>13</v>
      </c>
    </row>
    <row r="11403" spans="1:3">
      <c r="A11403" t="n">
        <v>96111</v>
      </c>
      <c r="B11403" s="9" t="n">
        <v>14</v>
      </c>
      <c r="C11403" s="7" t="n">
        <v>0</v>
      </c>
      <c r="D11403" s="7" t="n">
        <v>8</v>
      </c>
      <c r="E11403" s="7" t="n">
        <v>0</v>
      </c>
      <c r="F11403" s="7" t="n">
        <v>0</v>
      </c>
    </row>
    <row r="11404" spans="1:3">
      <c r="A11404" t="s">
        <v>4</v>
      </c>
      <c r="B11404" s="4" t="s">
        <v>5</v>
      </c>
      <c r="C11404" s="4" t="s">
        <v>13</v>
      </c>
      <c r="D11404" s="4" t="s">
        <v>6</v>
      </c>
    </row>
    <row r="11405" spans="1:3">
      <c r="A11405" t="n">
        <v>96116</v>
      </c>
      <c r="B11405" s="11" t="n">
        <v>2</v>
      </c>
      <c r="C11405" s="7" t="n">
        <v>11</v>
      </c>
      <c r="D11405" s="7" t="s">
        <v>50</v>
      </c>
    </row>
    <row r="11406" spans="1:3">
      <c r="A11406" t="s">
        <v>4</v>
      </c>
      <c r="B11406" s="4" t="s">
        <v>5</v>
      </c>
      <c r="C11406" s="4" t="s">
        <v>10</v>
      </c>
    </row>
    <row r="11407" spans="1:3">
      <c r="A11407" t="n">
        <v>96130</v>
      </c>
      <c r="B11407" s="43" t="n">
        <v>16</v>
      </c>
      <c r="C11407" s="7" t="n">
        <v>0</v>
      </c>
    </row>
    <row r="11408" spans="1:3">
      <c r="A11408" t="s">
        <v>4</v>
      </c>
      <c r="B11408" s="4" t="s">
        <v>5</v>
      </c>
      <c r="C11408" s="4" t="s">
        <v>13</v>
      </c>
      <c r="D11408" s="4" t="s">
        <v>6</v>
      </c>
    </row>
    <row r="11409" spans="1:6">
      <c r="A11409" t="n">
        <v>96133</v>
      </c>
      <c r="B11409" s="11" t="n">
        <v>2</v>
      </c>
      <c r="C11409" s="7" t="n">
        <v>11</v>
      </c>
      <c r="D11409" s="7" t="s">
        <v>371</v>
      </c>
    </row>
    <row r="11410" spans="1:6">
      <c r="A11410" t="s">
        <v>4</v>
      </c>
      <c r="B11410" s="4" t="s">
        <v>5</v>
      </c>
      <c r="C11410" s="4" t="s">
        <v>10</v>
      </c>
    </row>
    <row r="11411" spans="1:6">
      <c r="A11411" t="n">
        <v>96142</v>
      </c>
      <c r="B11411" s="43" t="n">
        <v>16</v>
      </c>
      <c r="C11411" s="7" t="n">
        <v>0</v>
      </c>
    </row>
    <row r="11412" spans="1:6">
      <c r="A11412" t="s">
        <v>4</v>
      </c>
      <c r="B11412" s="4" t="s">
        <v>5</v>
      </c>
      <c r="C11412" s="4" t="s">
        <v>9</v>
      </c>
    </row>
    <row r="11413" spans="1:6">
      <c r="A11413" t="n">
        <v>96145</v>
      </c>
      <c r="B11413" s="45" t="n">
        <v>15</v>
      </c>
      <c r="C11413" s="7" t="n">
        <v>2048</v>
      </c>
    </row>
    <row r="11414" spans="1:6">
      <c r="A11414" t="s">
        <v>4</v>
      </c>
      <c r="B11414" s="4" t="s">
        <v>5</v>
      </c>
      <c r="C11414" s="4" t="s">
        <v>13</v>
      </c>
      <c r="D11414" s="4" t="s">
        <v>6</v>
      </c>
    </row>
    <row r="11415" spans="1:6">
      <c r="A11415" t="n">
        <v>96150</v>
      </c>
      <c r="B11415" s="11" t="n">
        <v>2</v>
      </c>
      <c r="C11415" s="7" t="n">
        <v>10</v>
      </c>
      <c r="D11415" s="7" t="s">
        <v>126</v>
      </c>
    </row>
    <row r="11416" spans="1:6">
      <c r="A11416" t="s">
        <v>4</v>
      </c>
      <c r="B11416" s="4" t="s">
        <v>5</v>
      </c>
      <c r="C11416" s="4" t="s">
        <v>10</v>
      </c>
    </row>
    <row r="11417" spans="1:6">
      <c r="A11417" t="n">
        <v>96168</v>
      </c>
      <c r="B11417" s="43" t="n">
        <v>16</v>
      </c>
      <c r="C11417" s="7" t="n">
        <v>0</v>
      </c>
    </row>
    <row r="11418" spans="1:6">
      <c r="A11418" t="s">
        <v>4</v>
      </c>
      <c r="B11418" s="4" t="s">
        <v>5</v>
      </c>
      <c r="C11418" s="4" t="s">
        <v>13</v>
      </c>
      <c r="D11418" s="4" t="s">
        <v>6</v>
      </c>
    </row>
    <row r="11419" spans="1:6">
      <c r="A11419" t="n">
        <v>96171</v>
      </c>
      <c r="B11419" s="11" t="n">
        <v>2</v>
      </c>
      <c r="C11419" s="7" t="n">
        <v>10</v>
      </c>
      <c r="D11419" s="7" t="s">
        <v>127</v>
      </c>
    </row>
    <row r="11420" spans="1:6">
      <c r="A11420" t="s">
        <v>4</v>
      </c>
      <c r="B11420" s="4" t="s">
        <v>5</v>
      </c>
      <c r="C11420" s="4" t="s">
        <v>10</v>
      </c>
    </row>
    <row r="11421" spans="1:6">
      <c r="A11421" t="n">
        <v>96190</v>
      </c>
      <c r="B11421" s="43" t="n">
        <v>16</v>
      </c>
      <c r="C11421" s="7" t="n">
        <v>0</v>
      </c>
    </row>
    <row r="11422" spans="1:6">
      <c r="A11422" t="s">
        <v>4</v>
      </c>
      <c r="B11422" s="4" t="s">
        <v>5</v>
      </c>
      <c r="C11422" s="4" t="s">
        <v>13</v>
      </c>
    </row>
    <row r="11423" spans="1:6">
      <c r="A11423" t="n">
        <v>96193</v>
      </c>
      <c r="B11423" s="58" t="n">
        <v>73</v>
      </c>
      <c r="C11423" s="7" t="n">
        <v>9</v>
      </c>
    </row>
    <row r="11424" spans="1:6">
      <c r="A11424" t="s">
        <v>4</v>
      </c>
      <c r="B11424" s="4" t="s">
        <v>5</v>
      </c>
      <c r="C11424" s="4" t="s">
        <v>10</v>
      </c>
    </row>
    <row r="11425" spans="1:4">
      <c r="A11425" t="n">
        <v>96195</v>
      </c>
      <c r="B11425" s="43" t="n">
        <v>16</v>
      </c>
      <c r="C11425" s="7" t="n">
        <v>500</v>
      </c>
    </row>
    <row r="11426" spans="1:4">
      <c r="A11426" t="s">
        <v>4</v>
      </c>
      <c r="B11426" s="4" t="s">
        <v>5</v>
      </c>
      <c r="C11426" s="4" t="s">
        <v>13</v>
      </c>
      <c r="D11426" s="4" t="s">
        <v>10</v>
      </c>
      <c r="E11426" s="4" t="s">
        <v>27</v>
      </c>
    </row>
    <row r="11427" spans="1:4">
      <c r="A11427" t="n">
        <v>96198</v>
      </c>
      <c r="B11427" s="40" t="n">
        <v>58</v>
      </c>
      <c r="C11427" s="7" t="n">
        <v>100</v>
      </c>
      <c r="D11427" s="7" t="n">
        <v>300</v>
      </c>
      <c r="E11427" s="7" t="n">
        <v>1</v>
      </c>
    </row>
    <row r="11428" spans="1:4">
      <c r="A11428" t="s">
        <v>4</v>
      </c>
      <c r="B11428" s="4" t="s">
        <v>5</v>
      </c>
      <c r="C11428" s="4" t="s">
        <v>13</v>
      </c>
      <c r="D11428" s="4" t="s">
        <v>10</v>
      </c>
    </row>
    <row r="11429" spans="1:4">
      <c r="A11429" t="n">
        <v>96206</v>
      </c>
      <c r="B11429" s="40" t="n">
        <v>58</v>
      </c>
      <c r="C11429" s="7" t="n">
        <v>255</v>
      </c>
      <c r="D11429" s="7" t="n">
        <v>0</v>
      </c>
    </row>
    <row r="11430" spans="1:4">
      <c r="A11430" t="s">
        <v>4</v>
      </c>
      <c r="B11430" s="4" t="s">
        <v>5</v>
      </c>
      <c r="C11430" s="4" t="s">
        <v>10</v>
      </c>
    </row>
    <row r="11431" spans="1:4">
      <c r="A11431" t="n">
        <v>96210</v>
      </c>
      <c r="B11431" s="43" t="n">
        <v>16</v>
      </c>
      <c r="C11431" s="7" t="n">
        <v>500</v>
      </c>
    </row>
    <row r="11432" spans="1:4">
      <c r="A11432" t="s">
        <v>4</v>
      </c>
      <c r="B11432" s="4" t="s">
        <v>5</v>
      </c>
      <c r="C11432" s="4" t="s">
        <v>13</v>
      </c>
      <c r="D11432" s="4" t="s">
        <v>13</v>
      </c>
      <c r="E11432" s="4" t="s">
        <v>13</v>
      </c>
      <c r="F11432" s="4" t="s">
        <v>9</v>
      </c>
      <c r="G11432" s="4" t="s">
        <v>13</v>
      </c>
      <c r="H11432" s="4" t="s">
        <v>13</v>
      </c>
      <c r="I11432" s="4" t="s">
        <v>26</v>
      </c>
    </row>
    <row r="11433" spans="1:4">
      <c r="A11433" t="n">
        <v>96213</v>
      </c>
      <c r="B11433" s="13" t="n">
        <v>5</v>
      </c>
      <c r="C11433" s="7" t="n">
        <v>32</v>
      </c>
      <c r="D11433" s="7" t="n">
        <v>1</v>
      </c>
      <c r="E11433" s="7" t="n">
        <v>0</v>
      </c>
      <c r="F11433" s="7" t="n">
        <v>0</v>
      </c>
      <c r="G11433" s="7" t="n">
        <v>2</v>
      </c>
      <c r="H11433" s="7" t="n">
        <v>1</v>
      </c>
      <c r="I11433" s="14" t="n">
        <f t="normal" ca="1">A11481</f>
        <v>0</v>
      </c>
    </row>
    <row r="11434" spans="1:4">
      <c r="A11434" t="s">
        <v>4</v>
      </c>
      <c r="B11434" s="4" t="s">
        <v>5</v>
      </c>
      <c r="C11434" s="4" t="s">
        <v>13</v>
      </c>
      <c r="D11434" s="4" t="s">
        <v>10</v>
      </c>
      <c r="E11434" s="4" t="s">
        <v>27</v>
      </c>
    </row>
    <row r="11435" spans="1:4">
      <c r="A11435" t="n">
        <v>96227</v>
      </c>
      <c r="B11435" s="40" t="n">
        <v>58</v>
      </c>
      <c r="C11435" s="7" t="n">
        <v>0</v>
      </c>
      <c r="D11435" s="7" t="n">
        <v>300</v>
      </c>
      <c r="E11435" s="7" t="n">
        <v>0.300000011920929</v>
      </c>
    </row>
    <row r="11436" spans="1:4">
      <c r="A11436" t="s">
        <v>4</v>
      </c>
      <c r="B11436" s="4" t="s">
        <v>5</v>
      </c>
      <c r="C11436" s="4" t="s">
        <v>13</v>
      </c>
      <c r="D11436" s="4" t="s">
        <v>10</v>
      </c>
    </row>
    <row r="11437" spans="1:4">
      <c r="A11437" t="n">
        <v>96235</v>
      </c>
      <c r="B11437" s="40" t="n">
        <v>58</v>
      </c>
      <c r="C11437" s="7" t="n">
        <v>255</v>
      </c>
      <c r="D11437" s="7" t="n">
        <v>0</v>
      </c>
    </row>
    <row r="11438" spans="1:4">
      <c r="A11438" t="s">
        <v>4</v>
      </c>
      <c r="B11438" s="4" t="s">
        <v>5</v>
      </c>
      <c r="C11438" s="4" t="s">
        <v>13</v>
      </c>
      <c r="D11438" s="4" t="s">
        <v>10</v>
      </c>
      <c r="E11438" s="4" t="s">
        <v>27</v>
      </c>
      <c r="F11438" s="4" t="s">
        <v>10</v>
      </c>
      <c r="G11438" s="4" t="s">
        <v>9</v>
      </c>
      <c r="H11438" s="4" t="s">
        <v>9</v>
      </c>
      <c r="I11438" s="4" t="s">
        <v>10</v>
      </c>
      <c r="J11438" s="4" t="s">
        <v>10</v>
      </c>
      <c r="K11438" s="4" t="s">
        <v>9</v>
      </c>
      <c r="L11438" s="4" t="s">
        <v>9</v>
      </c>
      <c r="M11438" s="4" t="s">
        <v>9</v>
      </c>
      <c r="N11438" s="4" t="s">
        <v>9</v>
      </c>
      <c r="O11438" s="4" t="s">
        <v>6</v>
      </c>
    </row>
    <row r="11439" spans="1:4">
      <c r="A11439" t="n">
        <v>96239</v>
      </c>
      <c r="B11439" s="17" t="n">
        <v>50</v>
      </c>
      <c r="C11439" s="7" t="n">
        <v>0</v>
      </c>
      <c r="D11439" s="7" t="n">
        <v>12105</v>
      </c>
      <c r="E11439" s="7" t="n">
        <v>1</v>
      </c>
      <c r="F11439" s="7" t="n">
        <v>0</v>
      </c>
      <c r="G11439" s="7" t="n">
        <v>0</v>
      </c>
      <c r="H11439" s="7" t="n">
        <v>0</v>
      </c>
      <c r="I11439" s="7" t="n">
        <v>0</v>
      </c>
      <c r="J11439" s="7" t="n">
        <v>65533</v>
      </c>
      <c r="K11439" s="7" t="n">
        <v>0</v>
      </c>
      <c r="L11439" s="7" t="n">
        <v>0</v>
      </c>
      <c r="M11439" s="7" t="n">
        <v>0</v>
      </c>
      <c r="N11439" s="7" t="n">
        <v>0</v>
      </c>
      <c r="O11439" s="7" t="s">
        <v>21</v>
      </c>
    </row>
    <row r="11440" spans="1:4">
      <c r="A11440" t="s">
        <v>4</v>
      </c>
      <c r="B11440" s="4" t="s">
        <v>5</v>
      </c>
      <c r="C11440" s="4" t="s">
        <v>13</v>
      </c>
      <c r="D11440" s="4" t="s">
        <v>10</v>
      </c>
      <c r="E11440" s="4" t="s">
        <v>10</v>
      </c>
      <c r="F11440" s="4" t="s">
        <v>10</v>
      </c>
      <c r="G11440" s="4" t="s">
        <v>10</v>
      </c>
      <c r="H11440" s="4" t="s">
        <v>13</v>
      </c>
    </row>
    <row r="11441" spans="1:15">
      <c r="A11441" t="n">
        <v>96278</v>
      </c>
      <c r="B11441" s="36" t="n">
        <v>25</v>
      </c>
      <c r="C11441" s="7" t="n">
        <v>5</v>
      </c>
      <c r="D11441" s="7" t="n">
        <v>65535</v>
      </c>
      <c r="E11441" s="7" t="n">
        <v>65535</v>
      </c>
      <c r="F11441" s="7" t="n">
        <v>65535</v>
      </c>
      <c r="G11441" s="7" t="n">
        <v>65535</v>
      </c>
      <c r="H11441" s="7" t="n">
        <v>0</v>
      </c>
    </row>
    <row r="11442" spans="1:15">
      <c r="A11442" t="s">
        <v>4</v>
      </c>
      <c r="B11442" s="4" t="s">
        <v>5</v>
      </c>
      <c r="C11442" s="4" t="s">
        <v>10</v>
      </c>
      <c r="D11442" s="4" t="s">
        <v>13</v>
      </c>
      <c r="E11442" s="4" t="s">
        <v>104</v>
      </c>
      <c r="F11442" s="4" t="s">
        <v>13</v>
      </c>
      <c r="G11442" s="4" t="s">
        <v>13</v>
      </c>
    </row>
    <row r="11443" spans="1:15">
      <c r="A11443" t="n">
        <v>96289</v>
      </c>
      <c r="B11443" s="37" t="n">
        <v>24</v>
      </c>
      <c r="C11443" s="7" t="n">
        <v>65533</v>
      </c>
      <c r="D11443" s="7" t="n">
        <v>11</v>
      </c>
      <c r="E11443" s="7" t="s">
        <v>800</v>
      </c>
      <c r="F11443" s="7" t="n">
        <v>2</v>
      </c>
      <c r="G11443" s="7" t="n">
        <v>0</v>
      </c>
    </row>
    <row r="11444" spans="1:15">
      <c r="A11444" t="s">
        <v>4</v>
      </c>
      <c r="B11444" s="4" t="s">
        <v>5</v>
      </c>
    </row>
    <row r="11445" spans="1:15">
      <c r="A11445" t="n">
        <v>96318</v>
      </c>
      <c r="B11445" s="38" t="n">
        <v>28</v>
      </c>
    </row>
    <row r="11446" spans="1:15">
      <c r="A11446" t="s">
        <v>4</v>
      </c>
      <c r="B11446" s="4" t="s">
        <v>5</v>
      </c>
      <c r="C11446" s="4" t="s">
        <v>13</v>
      </c>
    </row>
    <row r="11447" spans="1:15">
      <c r="A11447" t="n">
        <v>96319</v>
      </c>
      <c r="B11447" s="39" t="n">
        <v>27</v>
      </c>
      <c r="C11447" s="7" t="n">
        <v>0</v>
      </c>
    </row>
    <row r="11448" spans="1:15">
      <c r="A11448" t="s">
        <v>4</v>
      </c>
      <c r="B11448" s="4" t="s">
        <v>5</v>
      </c>
      <c r="C11448" s="4" t="s">
        <v>13</v>
      </c>
    </row>
    <row r="11449" spans="1:15">
      <c r="A11449" t="n">
        <v>96321</v>
      </c>
      <c r="B11449" s="39" t="n">
        <v>27</v>
      </c>
      <c r="C11449" s="7" t="n">
        <v>1</v>
      </c>
    </row>
    <row r="11450" spans="1:15">
      <c r="A11450" t="s">
        <v>4</v>
      </c>
      <c r="B11450" s="4" t="s">
        <v>5</v>
      </c>
      <c r="C11450" s="4" t="s">
        <v>13</v>
      </c>
      <c r="D11450" s="4" t="s">
        <v>10</v>
      </c>
      <c r="E11450" s="4" t="s">
        <v>10</v>
      </c>
      <c r="F11450" s="4" t="s">
        <v>10</v>
      </c>
      <c r="G11450" s="4" t="s">
        <v>10</v>
      </c>
      <c r="H11450" s="4" t="s">
        <v>13</v>
      </c>
    </row>
    <row r="11451" spans="1:15">
      <c r="A11451" t="n">
        <v>96323</v>
      </c>
      <c r="B11451" s="36" t="n">
        <v>25</v>
      </c>
      <c r="C11451" s="7" t="n">
        <v>5</v>
      </c>
      <c r="D11451" s="7" t="n">
        <v>65535</v>
      </c>
      <c r="E11451" s="7" t="n">
        <v>500</v>
      </c>
      <c r="F11451" s="7" t="n">
        <v>800</v>
      </c>
      <c r="G11451" s="7" t="n">
        <v>140</v>
      </c>
      <c r="H11451" s="7" t="n">
        <v>0</v>
      </c>
    </row>
    <row r="11452" spans="1:15">
      <c r="A11452" t="s">
        <v>4</v>
      </c>
      <c r="B11452" s="4" t="s">
        <v>5</v>
      </c>
      <c r="C11452" s="4" t="s">
        <v>10</v>
      </c>
      <c r="D11452" s="4" t="s">
        <v>13</v>
      </c>
      <c r="E11452" s="4" t="s">
        <v>104</v>
      </c>
      <c r="F11452" s="4" t="s">
        <v>13</v>
      </c>
      <c r="G11452" s="4" t="s">
        <v>13</v>
      </c>
    </row>
    <row r="11453" spans="1:15">
      <c r="A11453" t="n">
        <v>96334</v>
      </c>
      <c r="B11453" s="37" t="n">
        <v>24</v>
      </c>
      <c r="C11453" s="7" t="n">
        <v>65533</v>
      </c>
      <c r="D11453" s="7" t="n">
        <v>11</v>
      </c>
      <c r="E11453" s="7" t="s">
        <v>801</v>
      </c>
      <c r="F11453" s="7" t="n">
        <v>2</v>
      </c>
      <c r="G11453" s="7" t="n">
        <v>0</v>
      </c>
    </row>
    <row r="11454" spans="1:15">
      <c r="A11454" t="s">
        <v>4</v>
      </c>
      <c r="B11454" s="4" t="s">
        <v>5</v>
      </c>
    </row>
    <row r="11455" spans="1:15">
      <c r="A11455" t="n">
        <v>96481</v>
      </c>
      <c r="B11455" s="38" t="n">
        <v>28</v>
      </c>
    </row>
    <row r="11456" spans="1:15">
      <c r="A11456" t="s">
        <v>4</v>
      </c>
      <c r="B11456" s="4" t="s">
        <v>5</v>
      </c>
      <c r="C11456" s="4" t="s">
        <v>10</v>
      </c>
      <c r="D11456" s="4" t="s">
        <v>13</v>
      </c>
      <c r="E11456" s="4" t="s">
        <v>104</v>
      </c>
      <c r="F11456" s="4" t="s">
        <v>13</v>
      </c>
      <c r="G11456" s="4" t="s">
        <v>13</v>
      </c>
    </row>
    <row r="11457" spans="1:8">
      <c r="A11457" t="n">
        <v>96482</v>
      </c>
      <c r="B11457" s="37" t="n">
        <v>24</v>
      </c>
      <c r="C11457" s="7" t="n">
        <v>65533</v>
      </c>
      <c r="D11457" s="7" t="n">
        <v>11</v>
      </c>
      <c r="E11457" s="7" t="s">
        <v>802</v>
      </c>
      <c r="F11457" s="7" t="n">
        <v>2</v>
      </c>
      <c r="G11457" s="7" t="n">
        <v>0</v>
      </c>
    </row>
    <row r="11458" spans="1:8">
      <c r="A11458" t="s">
        <v>4</v>
      </c>
      <c r="B11458" s="4" t="s">
        <v>5</v>
      </c>
    </row>
    <row r="11459" spans="1:8">
      <c r="A11459" t="n">
        <v>96603</v>
      </c>
      <c r="B11459" s="38" t="n">
        <v>28</v>
      </c>
    </row>
    <row r="11460" spans="1:8">
      <c r="A11460" t="s">
        <v>4</v>
      </c>
      <c r="B11460" s="4" t="s">
        <v>5</v>
      </c>
      <c r="C11460" s="4" t="s">
        <v>10</v>
      </c>
      <c r="D11460" s="4" t="s">
        <v>13</v>
      </c>
      <c r="E11460" s="4" t="s">
        <v>104</v>
      </c>
      <c r="F11460" s="4" t="s">
        <v>13</v>
      </c>
      <c r="G11460" s="4" t="s">
        <v>13</v>
      </c>
    </row>
    <row r="11461" spans="1:8">
      <c r="A11461" t="n">
        <v>96604</v>
      </c>
      <c r="B11461" s="37" t="n">
        <v>24</v>
      </c>
      <c r="C11461" s="7" t="n">
        <v>65533</v>
      </c>
      <c r="D11461" s="7" t="n">
        <v>11</v>
      </c>
      <c r="E11461" s="7" t="s">
        <v>803</v>
      </c>
      <c r="F11461" s="7" t="n">
        <v>2</v>
      </c>
      <c r="G11461" s="7" t="n">
        <v>0</v>
      </c>
    </row>
    <row r="11462" spans="1:8">
      <c r="A11462" t="s">
        <v>4</v>
      </c>
      <c r="B11462" s="4" t="s">
        <v>5</v>
      </c>
    </row>
    <row r="11463" spans="1:8">
      <c r="A11463" t="n">
        <v>96758</v>
      </c>
      <c r="B11463" s="38" t="n">
        <v>28</v>
      </c>
    </row>
    <row r="11464" spans="1:8">
      <c r="A11464" t="s">
        <v>4</v>
      </c>
      <c r="B11464" s="4" t="s">
        <v>5</v>
      </c>
      <c r="C11464" s="4" t="s">
        <v>10</v>
      </c>
      <c r="D11464" s="4" t="s">
        <v>13</v>
      </c>
      <c r="E11464" s="4" t="s">
        <v>104</v>
      </c>
      <c r="F11464" s="4" t="s">
        <v>13</v>
      </c>
      <c r="G11464" s="4" t="s">
        <v>13</v>
      </c>
    </row>
    <row r="11465" spans="1:8">
      <c r="A11465" t="n">
        <v>96759</v>
      </c>
      <c r="B11465" s="37" t="n">
        <v>24</v>
      </c>
      <c r="C11465" s="7" t="n">
        <v>65533</v>
      </c>
      <c r="D11465" s="7" t="n">
        <v>11</v>
      </c>
      <c r="E11465" s="7" t="s">
        <v>804</v>
      </c>
      <c r="F11465" s="7" t="n">
        <v>2</v>
      </c>
      <c r="G11465" s="7" t="n">
        <v>0</v>
      </c>
    </row>
    <row r="11466" spans="1:8">
      <c r="A11466" t="s">
        <v>4</v>
      </c>
      <c r="B11466" s="4" t="s">
        <v>5</v>
      </c>
    </row>
    <row r="11467" spans="1:8">
      <c r="A11467" t="n">
        <v>96884</v>
      </c>
      <c r="B11467" s="38" t="n">
        <v>28</v>
      </c>
    </row>
    <row r="11468" spans="1:8">
      <c r="A11468" t="s">
        <v>4</v>
      </c>
      <c r="B11468" s="4" t="s">
        <v>5</v>
      </c>
      <c r="C11468" s="4" t="s">
        <v>13</v>
      </c>
    </row>
    <row r="11469" spans="1:8">
      <c r="A11469" t="n">
        <v>96885</v>
      </c>
      <c r="B11469" s="39" t="n">
        <v>27</v>
      </c>
      <c r="C11469" s="7" t="n">
        <v>0</v>
      </c>
    </row>
    <row r="11470" spans="1:8">
      <c r="A11470" t="s">
        <v>4</v>
      </c>
      <c r="B11470" s="4" t="s">
        <v>5</v>
      </c>
      <c r="C11470" s="4" t="s">
        <v>13</v>
      </c>
    </row>
    <row r="11471" spans="1:8">
      <c r="A11471" t="n">
        <v>96887</v>
      </c>
      <c r="B11471" s="39" t="n">
        <v>27</v>
      </c>
      <c r="C11471" s="7" t="n">
        <v>1</v>
      </c>
    </row>
    <row r="11472" spans="1:8">
      <c r="A11472" t="s">
        <v>4</v>
      </c>
      <c r="B11472" s="4" t="s">
        <v>5</v>
      </c>
      <c r="C11472" s="4" t="s">
        <v>13</v>
      </c>
      <c r="D11472" s="4" t="s">
        <v>10</v>
      </c>
      <c r="E11472" s="4" t="s">
        <v>10</v>
      </c>
      <c r="F11472" s="4" t="s">
        <v>10</v>
      </c>
      <c r="G11472" s="4" t="s">
        <v>10</v>
      </c>
      <c r="H11472" s="4" t="s">
        <v>13</v>
      </c>
    </row>
    <row r="11473" spans="1:8">
      <c r="A11473" t="n">
        <v>96889</v>
      </c>
      <c r="B11473" s="36" t="n">
        <v>25</v>
      </c>
      <c r="C11473" s="7" t="n">
        <v>5</v>
      </c>
      <c r="D11473" s="7" t="n">
        <v>65535</v>
      </c>
      <c r="E11473" s="7" t="n">
        <v>65535</v>
      </c>
      <c r="F11473" s="7" t="n">
        <v>65535</v>
      </c>
      <c r="G11473" s="7" t="n">
        <v>65535</v>
      </c>
      <c r="H11473" s="7" t="n">
        <v>0</v>
      </c>
    </row>
    <row r="11474" spans="1:8">
      <c r="A11474" t="s">
        <v>4</v>
      </c>
      <c r="B11474" s="4" t="s">
        <v>5</v>
      </c>
      <c r="C11474" s="4" t="s">
        <v>13</v>
      </c>
      <c r="D11474" s="4" t="s">
        <v>10</v>
      </c>
      <c r="E11474" s="4" t="s">
        <v>27</v>
      </c>
    </row>
    <row r="11475" spans="1:8">
      <c r="A11475" t="n">
        <v>96900</v>
      </c>
      <c r="B11475" s="40" t="n">
        <v>58</v>
      </c>
      <c r="C11475" s="7" t="n">
        <v>100</v>
      </c>
      <c r="D11475" s="7" t="n">
        <v>300</v>
      </c>
      <c r="E11475" s="7" t="n">
        <v>0.300000011920929</v>
      </c>
    </row>
    <row r="11476" spans="1:8">
      <c r="A11476" t="s">
        <v>4</v>
      </c>
      <c r="B11476" s="4" t="s">
        <v>5</v>
      </c>
      <c r="C11476" s="4" t="s">
        <v>13</v>
      </c>
      <c r="D11476" s="4" t="s">
        <v>10</v>
      </c>
    </row>
    <row r="11477" spans="1:8">
      <c r="A11477" t="n">
        <v>96908</v>
      </c>
      <c r="B11477" s="40" t="n">
        <v>58</v>
      </c>
      <c r="C11477" s="7" t="n">
        <v>255</v>
      </c>
      <c r="D11477" s="7" t="n">
        <v>0</v>
      </c>
    </row>
    <row r="11478" spans="1:8">
      <c r="A11478" t="s">
        <v>4</v>
      </c>
      <c r="B11478" s="4" t="s">
        <v>5</v>
      </c>
      <c r="C11478" s="4" t="s">
        <v>26</v>
      </c>
    </row>
    <row r="11479" spans="1:8">
      <c r="A11479" t="n">
        <v>96912</v>
      </c>
      <c r="B11479" s="16" t="n">
        <v>3</v>
      </c>
      <c r="C11479" s="14" t="n">
        <f t="normal" ca="1">A11527</f>
        <v>0</v>
      </c>
    </row>
    <row r="11480" spans="1:8">
      <c r="A11480" t="s">
        <v>4</v>
      </c>
      <c r="B11480" s="4" t="s">
        <v>5</v>
      </c>
      <c r="C11480" s="4" t="s">
        <v>13</v>
      </c>
      <c r="D11480" s="4" t="s">
        <v>13</v>
      </c>
      <c r="E11480" s="4" t="s">
        <v>13</v>
      </c>
      <c r="F11480" s="4" t="s">
        <v>9</v>
      </c>
      <c r="G11480" s="4" t="s">
        <v>13</v>
      </c>
      <c r="H11480" s="4" t="s">
        <v>13</v>
      </c>
      <c r="I11480" s="4" t="s">
        <v>26</v>
      </c>
    </row>
    <row r="11481" spans="1:8">
      <c r="A11481" t="n">
        <v>96917</v>
      </c>
      <c r="B11481" s="13" t="n">
        <v>5</v>
      </c>
      <c r="C11481" s="7" t="n">
        <v>32</v>
      </c>
      <c r="D11481" s="7" t="n">
        <v>1</v>
      </c>
      <c r="E11481" s="7" t="n">
        <v>0</v>
      </c>
      <c r="F11481" s="7" t="n">
        <v>1</v>
      </c>
      <c r="G11481" s="7" t="n">
        <v>2</v>
      </c>
      <c r="H11481" s="7" t="n">
        <v>1</v>
      </c>
      <c r="I11481" s="14" t="n">
        <f t="normal" ca="1">A11527</f>
        <v>0</v>
      </c>
    </row>
    <row r="11482" spans="1:8">
      <c r="A11482" t="s">
        <v>4</v>
      </c>
      <c r="B11482" s="4" t="s">
        <v>5</v>
      </c>
      <c r="C11482" s="4" t="s">
        <v>13</v>
      </c>
      <c r="D11482" s="4" t="s">
        <v>10</v>
      </c>
      <c r="E11482" s="4" t="s">
        <v>27</v>
      </c>
    </row>
    <row r="11483" spans="1:8">
      <c r="A11483" t="n">
        <v>96931</v>
      </c>
      <c r="B11483" s="40" t="n">
        <v>58</v>
      </c>
      <c r="C11483" s="7" t="n">
        <v>0</v>
      </c>
      <c r="D11483" s="7" t="n">
        <v>300</v>
      </c>
      <c r="E11483" s="7" t="n">
        <v>0.300000011920929</v>
      </c>
    </row>
    <row r="11484" spans="1:8">
      <c r="A11484" t="s">
        <v>4</v>
      </c>
      <c r="B11484" s="4" t="s">
        <v>5</v>
      </c>
      <c r="C11484" s="4" t="s">
        <v>13</v>
      </c>
      <c r="D11484" s="4" t="s">
        <v>10</v>
      </c>
    </row>
    <row r="11485" spans="1:8">
      <c r="A11485" t="n">
        <v>96939</v>
      </c>
      <c r="B11485" s="40" t="n">
        <v>58</v>
      </c>
      <c r="C11485" s="7" t="n">
        <v>255</v>
      </c>
      <c r="D11485" s="7" t="n">
        <v>0</v>
      </c>
    </row>
    <row r="11486" spans="1:8">
      <c r="A11486" t="s">
        <v>4</v>
      </c>
      <c r="B11486" s="4" t="s">
        <v>5</v>
      </c>
      <c r="C11486" s="4" t="s">
        <v>13</v>
      </c>
      <c r="D11486" s="4" t="s">
        <v>10</v>
      </c>
      <c r="E11486" s="4" t="s">
        <v>27</v>
      </c>
      <c r="F11486" s="4" t="s">
        <v>10</v>
      </c>
      <c r="G11486" s="4" t="s">
        <v>9</v>
      </c>
      <c r="H11486" s="4" t="s">
        <v>9</v>
      </c>
      <c r="I11486" s="4" t="s">
        <v>10</v>
      </c>
      <c r="J11486" s="4" t="s">
        <v>10</v>
      </c>
      <c r="K11486" s="4" t="s">
        <v>9</v>
      </c>
      <c r="L11486" s="4" t="s">
        <v>9</v>
      </c>
      <c r="M11486" s="4" t="s">
        <v>9</v>
      </c>
      <c r="N11486" s="4" t="s">
        <v>9</v>
      </c>
      <c r="O11486" s="4" t="s">
        <v>6</v>
      </c>
    </row>
    <row r="11487" spans="1:8">
      <c r="A11487" t="n">
        <v>96943</v>
      </c>
      <c r="B11487" s="17" t="n">
        <v>50</v>
      </c>
      <c r="C11487" s="7" t="n">
        <v>0</v>
      </c>
      <c r="D11487" s="7" t="n">
        <v>12105</v>
      </c>
      <c r="E11487" s="7" t="n">
        <v>1</v>
      </c>
      <c r="F11487" s="7" t="n">
        <v>0</v>
      </c>
      <c r="G11487" s="7" t="n">
        <v>0</v>
      </c>
      <c r="H11487" s="7" t="n">
        <v>0</v>
      </c>
      <c r="I11487" s="7" t="n">
        <v>0</v>
      </c>
      <c r="J11487" s="7" t="n">
        <v>65533</v>
      </c>
      <c r="K11487" s="7" t="n">
        <v>0</v>
      </c>
      <c r="L11487" s="7" t="n">
        <v>0</v>
      </c>
      <c r="M11487" s="7" t="n">
        <v>0</v>
      </c>
      <c r="N11487" s="7" t="n">
        <v>0</v>
      </c>
      <c r="O11487" s="7" t="s">
        <v>21</v>
      </c>
    </row>
    <row r="11488" spans="1:8">
      <c r="A11488" t="s">
        <v>4</v>
      </c>
      <c r="B11488" s="4" t="s">
        <v>5</v>
      </c>
      <c r="C11488" s="4" t="s">
        <v>13</v>
      </c>
      <c r="D11488" s="4" t="s">
        <v>10</v>
      </c>
      <c r="E11488" s="4" t="s">
        <v>10</v>
      </c>
      <c r="F11488" s="4" t="s">
        <v>10</v>
      </c>
      <c r="G11488" s="4" t="s">
        <v>10</v>
      </c>
      <c r="H11488" s="4" t="s">
        <v>13</v>
      </c>
    </row>
    <row r="11489" spans="1:15">
      <c r="A11489" t="n">
        <v>96982</v>
      </c>
      <c r="B11489" s="36" t="n">
        <v>25</v>
      </c>
      <c r="C11489" s="7" t="n">
        <v>5</v>
      </c>
      <c r="D11489" s="7" t="n">
        <v>65535</v>
      </c>
      <c r="E11489" s="7" t="n">
        <v>65535</v>
      </c>
      <c r="F11489" s="7" t="n">
        <v>65535</v>
      </c>
      <c r="G11489" s="7" t="n">
        <v>65535</v>
      </c>
      <c r="H11489" s="7" t="n">
        <v>0</v>
      </c>
    </row>
    <row r="11490" spans="1:15">
      <c r="A11490" t="s">
        <v>4</v>
      </c>
      <c r="B11490" s="4" t="s">
        <v>5</v>
      </c>
      <c r="C11490" s="4" t="s">
        <v>10</v>
      </c>
      <c r="D11490" s="4" t="s">
        <v>13</v>
      </c>
      <c r="E11490" s="4" t="s">
        <v>104</v>
      </c>
      <c r="F11490" s="4" t="s">
        <v>13</v>
      </c>
      <c r="G11490" s="4" t="s">
        <v>13</v>
      </c>
    </row>
    <row r="11491" spans="1:15">
      <c r="A11491" t="n">
        <v>96993</v>
      </c>
      <c r="B11491" s="37" t="n">
        <v>24</v>
      </c>
      <c r="C11491" s="7" t="n">
        <v>65533</v>
      </c>
      <c r="D11491" s="7" t="n">
        <v>11</v>
      </c>
      <c r="E11491" s="7" t="s">
        <v>800</v>
      </c>
      <c r="F11491" s="7" t="n">
        <v>2</v>
      </c>
      <c r="G11491" s="7" t="n">
        <v>0</v>
      </c>
    </row>
    <row r="11492" spans="1:15">
      <c r="A11492" t="s">
        <v>4</v>
      </c>
      <c r="B11492" s="4" t="s">
        <v>5</v>
      </c>
    </row>
    <row r="11493" spans="1:15">
      <c r="A11493" t="n">
        <v>97022</v>
      </c>
      <c r="B11493" s="38" t="n">
        <v>28</v>
      </c>
    </row>
    <row r="11494" spans="1:15">
      <c r="A11494" t="s">
        <v>4</v>
      </c>
      <c r="B11494" s="4" t="s">
        <v>5</v>
      </c>
      <c r="C11494" s="4" t="s">
        <v>13</v>
      </c>
    </row>
    <row r="11495" spans="1:15">
      <c r="A11495" t="n">
        <v>97023</v>
      </c>
      <c r="B11495" s="39" t="n">
        <v>27</v>
      </c>
      <c r="C11495" s="7" t="n">
        <v>0</v>
      </c>
    </row>
    <row r="11496" spans="1:15">
      <c r="A11496" t="s">
        <v>4</v>
      </c>
      <c r="B11496" s="4" t="s">
        <v>5</v>
      </c>
      <c r="C11496" s="4" t="s">
        <v>13</v>
      </c>
    </row>
    <row r="11497" spans="1:15">
      <c r="A11497" t="n">
        <v>97025</v>
      </c>
      <c r="B11497" s="39" t="n">
        <v>27</v>
      </c>
      <c r="C11497" s="7" t="n">
        <v>1</v>
      </c>
    </row>
    <row r="11498" spans="1:15">
      <c r="A11498" t="s">
        <v>4</v>
      </c>
      <c r="B11498" s="4" t="s">
        <v>5</v>
      </c>
      <c r="C11498" s="4" t="s">
        <v>13</v>
      </c>
      <c r="D11498" s="4" t="s">
        <v>10</v>
      </c>
      <c r="E11498" s="4" t="s">
        <v>10</v>
      </c>
      <c r="F11498" s="4" t="s">
        <v>10</v>
      </c>
      <c r="G11498" s="4" t="s">
        <v>10</v>
      </c>
      <c r="H11498" s="4" t="s">
        <v>13</v>
      </c>
    </row>
    <row r="11499" spans="1:15">
      <c r="A11499" t="n">
        <v>97027</v>
      </c>
      <c r="B11499" s="36" t="n">
        <v>25</v>
      </c>
      <c r="C11499" s="7" t="n">
        <v>5</v>
      </c>
      <c r="D11499" s="7" t="n">
        <v>65535</v>
      </c>
      <c r="E11499" s="7" t="n">
        <v>500</v>
      </c>
      <c r="F11499" s="7" t="n">
        <v>800</v>
      </c>
      <c r="G11499" s="7" t="n">
        <v>140</v>
      </c>
      <c r="H11499" s="7" t="n">
        <v>0</v>
      </c>
    </row>
    <row r="11500" spans="1:15">
      <c r="A11500" t="s">
        <v>4</v>
      </c>
      <c r="B11500" s="4" t="s">
        <v>5</v>
      </c>
      <c r="C11500" s="4" t="s">
        <v>10</v>
      </c>
      <c r="D11500" s="4" t="s">
        <v>13</v>
      </c>
      <c r="E11500" s="4" t="s">
        <v>104</v>
      </c>
      <c r="F11500" s="4" t="s">
        <v>13</v>
      </c>
      <c r="G11500" s="4" t="s">
        <v>13</v>
      </c>
    </row>
    <row r="11501" spans="1:15">
      <c r="A11501" t="n">
        <v>97038</v>
      </c>
      <c r="B11501" s="37" t="n">
        <v>24</v>
      </c>
      <c r="C11501" s="7" t="n">
        <v>65533</v>
      </c>
      <c r="D11501" s="7" t="n">
        <v>11</v>
      </c>
      <c r="E11501" s="7" t="s">
        <v>805</v>
      </c>
      <c r="F11501" s="7" t="n">
        <v>2</v>
      </c>
      <c r="G11501" s="7" t="n">
        <v>0</v>
      </c>
    </row>
    <row r="11502" spans="1:15">
      <c r="A11502" t="s">
        <v>4</v>
      </c>
      <c r="B11502" s="4" t="s">
        <v>5</v>
      </c>
    </row>
    <row r="11503" spans="1:15">
      <c r="A11503" t="n">
        <v>97184</v>
      </c>
      <c r="B11503" s="38" t="n">
        <v>28</v>
      </c>
    </row>
    <row r="11504" spans="1:15">
      <c r="A11504" t="s">
        <v>4</v>
      </c>
      <c r="B11504" s="4" t="s">
        <v>5</v>
      </c>
      <c r="C11504" s="4" t="s">
        <v>10</v>
      </c>
      <c r="D11504" s="4" t="s">
        <v>13</v>
      </c>
      <c r="E11504" s="4" t="s">
        <v>104</v>
      </c>
      <c r="F11504" s="4" t="s">
        <v>13</v>
      </c>
      <c r="G11504" s="4" t="s">
        <v>13</v>
      </c>
    </row>
    <row r="11505" spans="1:8">
      <c r="A11505" t="n">
        <v>97185</v>
      </c>
      <c r="B11505" s="37" t="n">
        <v>24</v>
      </c>
      <c r="C11505" s="7" t="n">
        <v>65533</v>
      </c>
      <c r="D11505" s="7" t="n">
        <v>11</v>
      </c>
      <c r="E11505" s="7" t="s">
        <v>802</v>
      </c>
      <c r="F11505" s="7" t="n">
        <v>2</v>
      </c>
      <c r="G11505" s="7" t="n">
        <v>0</v>
      </c>
    </row>
    <row r="11506" spans="1:8">
      <c r="A11506" t="s">
        <v>4</v>
      </c>
      <c r="B11506" s="4" t="s">
        <v>5</v>
      </c>
    </row>
    <row r="11507" spans="1:8">
      <c r="A11507" t="n">
        <v>97306</v>
      </c>
      <c r="B11507" s="38" t="n">
        <v>28</v>
      </c>
    </row>
    <row r="11508" spans="1:8">
      <c r="A11508" t="s">
        <v>4</v>
      </c>
      <c r="B11508" s="4" t="s">
        <v>5</v>
      </c>
      <c r="C11508" s="4" t="s">
        <v>10</v>
      </c>
      <c r="D11508" s="4" t="s">
        <v>13</v>
      </c>
      <c r="E11508" s="4" t="s">
        <v>104</v>
      </c>
      <c r="F11508" s="4" t="s">
        <v>13</v>
      </c>
      <c r="G11508" s="4" t="s">
        <v>13</v>
      </c>
    </row>
    <row r="11509" spans="1:8">
      <c r="A11509" t="n">
        <v>97307</v>
      </c>
      <c r="B11509" s="37" t="n">
        <v>24</v>
      </c>
      <c r="C11509" s="7" t="n">
        <v>65533</v>
      </c>
      <c r="D11509" s="7" t="n">
        <v>11</v>
      </c>
      <c r="E11509" s="7" t="s">
        <v>803</v>
      </c>
      <c r="F11509" s="7" t="n">
        <v>2</v>
      </c>
      <c r="G11509" s="7" t="n">
        <v>0</v>
      </c>
    </row>
    <row r="11510" spans="1:8">
      <c r="A11510" t="s">
        <v>4</v>
      </c>
      <c r="B11510" s="4" t="s">
        <v>5</v>
      </c>
    </row>
    <row r="11511" spans="1:8">
      <c r="A11511" t="n">
        <v>97461</v>
      </c>
      <c r="B11511" s="38" t="n">
        <v>28</v>
      </c>
    </row>
    <row r="11512" spans="1:8">
      <c r="A11512" t="s">
        <v>4</v>
      </c>
      <c r="B11512" s="4" t="s">
        <v>5</v>
      </c>
      <c r="C11512" s="4" t="s">
        <v>10</v>
      </c>
      <c r="D11512" s="4" t="s">
        <v>13</v>
      </c>
      <c r="E11512" s="4" t="s">
        <v>104</v>
      </c>
      <c r="F11512" s="4" t="s">
        <v>13</v>
      </c>
      <c r="G11512" s="4" t="s">
        <v>13</v>
      </c>
    </row>
    <row r="11513" spans="1:8">
      <c r="A11513" t="n">
        <v>97462</v>
      </c>
      <c r="B11513" s="37" t="n">
        <v>24</v>
      </c>
      <c r="C11513" s="7" t="n">
        <v>65533</v>
      </c>
      <c r="D11513" s="7" t="n">
        <v>11</v>
      </c>
      <c r="E11513" s="7" t="s">
        <v>804</v>
      </c>
      <c r="F11513" s="7" t="n">
        <v>2</v>
      </c>
      <c r="G11513" s="7" t="n">
        <v>0</v>
      </c>
    </row>
    <row r="11514" spans="1:8">
      <c r="A11514" t="s">
        <v>4</v>
      </c>
      <c r="B11514" s="4" t="s">
        <v>5</v>
      </c>
    </row>
    <row r="11515" spans="1:8">
      <c r="A11515" t="n">
        <v>97587</v>
      </c>
      <c r="B11515" s="38" t="n">
        <v>28</v>
      </c>
    </row>
    <row r="11516" spans="1:8">
      <c r="A11516" t="s">
        <v>4</v>
      </c>
      <c r="B11516" s="4" t="s">
        <v>5</v>
      </c>
      <c r="C11516" s="4" t="s">
        <v>13</v>
      </c>
    </row>
    <row r="11517" spans="1:8">
      <c r="A11517" t="n">
        <v>97588</v>
      </c>
      <c r="B11517" s="39" t="n">
        <v>27</v>
      </c>
      <c r="C11517" s="7" t="n">
        <v>0</v>
      </c>
    </row>
    <row r="11518" spans="1:8">
      <c r="A11518" t="s">
        <v>4</v>
      </c>
      <c r="B11518" s="4" t="s">
        <v>5</v>
      </c>
      <c r="C11518" s="4" t="s">
        <v>13</v>
      </c>
    </row>
    <row r="11519" spans="1:8">
      <c r="A11519" t="n">
        <v>97590</v>
      </c>
      <c r="B11519" s="39" t="n">
        <v>27</v>
      </c>
      <c r="C11519" s="7" t="n">
        <v>1</v>
      </c>
    </row>
    <row r="11520" spans="1:8">
      <c r="A11520" t="s">
        <v>4</v>
      </c>
      <c r="B11520" s="4" t="s">
        <v>5</v>
      </c>
      <c r="C11520" s="4" t="s">
        <v>13</v>
      </c>
      <c r="D11520" s="4" t="s">
        <v>10</v>
      </c>
      <c r="E11520" s="4" t="s">
        <v>10</v>
      </c>
      <c r="F11520" s="4" t="s">
        <v>10</v>
      </c>
      <c r="G11520" s="4" t="s">
        <v>10</v>
      </c>
      <c r="H11520" s="4" t="s">
        <v>13</v>
      </c>
    </row>
    <row r="11521" spans="1:8">
      <c r="A11521" t="n">
        <v>97592</v>
      </c>
      <c r="B11521" s="36" t="n">
        <v>25</v>
      </c>
      <c r="C11521" s="7" t="n">
        <v>5</v>
      </c>
      <c r="D11521" s="7" t="n">
        <v>65535</v>
      </c>
      <c r="E11521" s="7" t="n">
        <v>65535</v>
      </c>
      <c r="F11521" s="7" t="n">
        <v>65535</v>
      </c>
      <c r="G11521" s="7" t="n">
        <v>65535</v>
      </c>
      <c r="H11521" s="7" t="n">
        <v>0</v>
      </c>
    </row>
    <row r="11522" spans="1:8">
      <c r="A11522" t="s">
        <v>4</v>
      </c>
      <c r="B11522" s="4" t="s">
        <v>5</v>
      </c>
      <c r="C11522" s="4" t="s">
        <v>13</v>
      </c>
      <c r="D11522" s="4" t="s">
        <v>10</v>
      </c>
      <c r="E11522" s="4" t="s">
        <v>27</v>
      </c>
    </row>
    <row r="11523" spans="1:8">
      <c r="A11523" t="n">
        <v>97603</v>
      </c>
      <c r="B11523" s="40" t="n">
        <v>58</v>
      </c>
      <c r="C11523" s="7" t="n">
        <v>100</v>
      </c>
      <c r="D11523" s="7" t="n">
        <v>300</v>
      </c>
      <c r="E11523" s="7" t="n">
        <v>0.300000011920929</v>
      </c>
    </row>
    <row r="11524" spans="1:8">
      <c r="A11524" t="s">
        <v>4</v>
      </c>
      <c r="B11524" s="4" t="s">
        <v>5</v>
      </c>
      <c r="C11524" s="4" t="s">
        <v>13</v>
      </c>
      <c r="D11524" s="4" t="s">
        <v>10</v>
      </c>
    </row>
    <row r="11525" spans="1:8">
      <c r="A11525" t="n">
        <v>97611</v>
      </c>
      <c r="B11525" s="40" t="n">
        <v>58</v>
      </c>
      <c r="C11525" s="7" t="n">
        <v>255</v>
      </c>
      <c r="D11525" s="7" t="n">
        <v>0</v>
      </c>
    </row>
    <row r="11526" spans="1:8">
      <c r="A11526" t="s">
        <v>4</v>
      </c>
      <c r="B11526" s="4" t="s">
        <v>5</v>
      </c>
      <c r="C11526" s="4" t="s">
        <v>13</v>
      </c>
    </row>
    <row r="11527" spans="1:8">
      <c r="A11527" t="n">
        <v>97615</v>
      </c>
      <c r="B11527" s="47" t="n">
        <v>23</v>
      </c>
      <c r="C11527" s="7" t="n">
        <v>0</v>
      </c>
    </row>
    <row r="11528" spans="1:8">
      <c r="A11528" t="s">
        <v>4</v>
      </c>
      <c r="B11528" s="4" t="s">
        <v>5</v>
      </c>
    </row>
    <row r="11529" spans="1:8">
      <c r="A11529" t="n">
        <v>97617</v>
      </c>
      <c r="B11529" s="5" t="n">
        <v>1</v>
      </c>
    </row>
    <row r="11530" spans="1:8" s="3" customFormat="1" customHeight="0">
      <c r="A11530" s="3" t="s">
        <v>2</v>
      </c>
      <c r="B11530" s="3" t="s">
        <v>806</v>
      </c>
    </row>
    <row r="11531" spans="1:8">
      <c r="A11531" t="s">
        <v>4</v>
      </c>
      <c r="B11531" s="4" t="s">
        <v>5</v>
      </c>
      <c r="C11531" s="4" t="s">
        <v>13</v>
      </c>
      <c r="D11531" s="4" t="s">
        <v>10</v>
      </c>
    </row>
    <row r="11532" spans="1:8">
      <c r="A11532" t="n">
        <v>97620</v>
      </c>
      <c r="B11532" s="35" t="n">
        <v>22</v>
      </c>
      <c r="C11532" s="7" t="n">
        <v>0</v>
      </c>
      <c r="D11532" s="7" t="n">
        <v>0</v>
      </c>
    </row>
    <row r="11533" spans="1:8">
      <c r="A11533" t="s">
        <v>4</v>
      </c>
      <c r="B11533" s="4" t="s">
        <v>5</v>
      </c>
      <c r="C11533" s="4" t="s">
        <v>13</v>
      </c>
      <c r="D11533" s="4" t="s">
        <v>10</v>
      </c>
    </row>
    <row r="11534" spans="1:8">
      <c r="A11534" t="n">
        <v>97624</v>
      </c>
      <c r="B11534" s="40" t="n">
        <v>58</v>
      </c>
      <c r="C11534" s="7" t="n">
        <v>5</v>
      </c>
      <c r="D11534" s="7" t="n">
        <v>300</v>
      </c>
    </row>
    <row r="11535" spans="1:8">
      <c r="A11535" t="s">
        <v>4</v>
      </c>
      <c r="B11535" s="4" t="s">
        <v>5</v>
      </c>
      <c r="C11535" s="4" t="s">
        <v>27</v>
      </c>
      <c r="D11535" s="4" t="s">
        <v>10</v>
      </c>
    </row>
    <row r="11536" spans="1:8">
      <c r="A11536" t="n">
        <v>97628</v>
      </c>
      <c r="B11536" s="41" t="n">
        <v>103</v>
      </c>
      <c r="C11536" s="7" t="n">
        <v>0</v>
      </c>
      <c r="D11536" s="7" t="n">
        <v>300</v>
      </c>
    </row>
    <row r="11537" spans="1:8">
      <c r="A11537" t="s">
        <v>4</v>
      </c>
      <c r="B11537" s="4" t="s">
        <v>5</v>
      </c>
      <c r="C11537" s="4" t="s">
        <v>13</v>
      </c>
      <c r="D11537" s="4" t="s">
        <v>27</v>
      </c>
      <c r="E11537" s="4" t="s">
        <v>10</v>
      </c>
      <c r="F11537" s="4" t="s">
        <v>13</v>
      </c>
    </row>
    <row r="11538" spans="1:8">
      <c r="A11538" t="n">
        <v>97635</v>
      </c>
      <c r="B11538" s="19" t="n">
        <v>49</v>
      </c>
      <c r="C11538" s="7" t="n">
        <v>3</v>
      </c>
      <c r="D11538" s="7" t="n">
        <v>0.699999988079071</v>
      </c>
      <c r="E11538" s="7" t="n">
        <v>500</v>
      </c>
      <c r="F11538" s="7" t="n">
        <v>0</v>
      </c>
    </row>
    <row r="11539" spans="1:8">
      <c r="A11539" t="s">
        <v>4</v>
      </c>
      <c r="B11539" s="4" t="s">
        <v>5</v>
      </c>
      <c r="C11539" s="4" t="s">
        <v>13</v>
      </c>
      <c r="D11539" s="4" t="s">
        <v>10</v>
      </c>
    </row>
    <row r="11540" spans="1:8">
      <c r="A11540" t="n">
        <v>97644</v>
      </c>
      <c r="B11540" s="40" t="n">
        <v>58</v>
      </c>
      <c r="C11540" s="7" t="n">
        <v>10</v>
      </c>
      <c r="D11540" s="7" t="n">
        <v>300</v>
      </c>
    </row>
    <row r="11541" spans="1:8">
      <c r="A11541" t="s">
        <v>4</v>
      </c>
      <c r="B11541" s="4" t="s">
        <v>5</v>
      </c>
      <c r="C11541" s="4" t="s">
        <v>13</v>
      </c>
      <c r="D11541" s="4" t="s">
        <v>10</v>
      </c>
    </row>
    <row r="11542" spans="1:8">
      <c r="A11542" t="n">
        <v>97648</v>
      </c>
      <c r="B11542" s="40" t="n">
        <v>58</v>
      </c>
      <c r="C11542" s="7" t="n">
        <v>12</v>
      </c>
      <c r="D11542" s="7" t="n">
        <v>0</v>
      </c>
    </row>
    <row r="11543" spans="1:8">
      <c r="A11543" t="s">
        <v>4</v>
      </c>
      <c r="B11543" s="4" t="s">
        <v>5</v>
      </c>
      <c r="C11543" s="4" t="s">
        <v>13</v>
      </c>
    </row>
    <row r="11544" spans="1:8">
      <c r="A11544" t="n">
        <v>97652</v>
      </c>
      <c r="B11544" s="32" t="n">
        <v>64</v>
      </c>
      <c r="C11544" s="7" t="n">
        <v>7</v>
      </c>
    </row>
    <row r="11545" spans="1:8">
      <c r="A11545" t="s">
        <v>4</v>
      </c>
      <c r="B11545" s="4" t="s">
        <v>5</v>
      </c>
      <c r="C11545" s="4" t="s">
        <v>13</v>
      </c>
      <c r="D11545" s="4" t="s">
        <v>10</v>
      </c>
      <c r="E11545" s="4" t="s">
        <v>10</v>
      </c>
      <c r="F11545" s="4" t="s">
        <v>13</v>
      </c>
    </row>
    <row r="11546" spans="1:8">
      <c r="A11546" t="n">
        <v>97654</v>
      </c>
      <c r="B11546" s="36" t="n">
        <v>25</v>
      </c>
      <c r="C11546" s="7" t="n">
        <v>1</v>
      </c>
      <c r="D11546" s="7" t="n">
        <v>65535</v>
      </c>
      <c r="E11546" s="7" t="n">
        <v>420</v>
      </c>
      <c r="F11546" s="7" t="n">
        <v>5</v>
      </c>
    </row>
    <row r="11547" spans="1:8">
      <c r="A11547" t="s">
        <v>4</v>
      </c>
      <c r="B11547" s="4" t="s">
        <v>5</v>
      </c>
      <c r="C11547" s="4" t="s">
        <v>13</v>
      </c>
      <c r="D11547" s="4" t="s">
        <v>10</v>
      </c>
      <c r="E11547" s="4" t="s">
        <v>6</v>
      </c>
    </row>
    <row r="11548" spans="1:8">
      <c r="A11548" t="n">
        <v>97661</v>
      </c>
      <c r="B11548" s="42" t="n">
        <v>51</v>
      </c>
      <c r="C11548" s="7" t="n">
        <v>4</v>
      </c>
      <c r="D11548" s="7" t="n">
        <v>0</v>
      </c>
      <c r="E11548" s="7" t="s">
        <v>106</v>
      </c>
    </row>
    <row r="11549" spans="1:8">
      <c r="A11549" t="s">
        <v>4</v>
      </c>
      <c r="B11549" s="4" t="s">
        <v>5</v>
      </c>
      <c r="C11549" s="4" t="s">
        <v>10</v>
      </c>
    </row>
    <row r="11550" spans="1:8">
      <c r="A11550" t="n">
        <v>97674</v>
      </c>
      <c r="B11550" s="43" t="n">
        <v>16</v>
      </c>
      <c r="C11550" s="7" t="n">
        <v>0</v>
      </c>
    </row>
    <row r="11551" spans="1:8">
      <c r="A11551" t="s">
        <v>4</v>
      </c>
      <c r="B11551" s="4" t="s">
        <v>5</v>
      </c>
      <c r="C11551" s="4" t="s">
        <v>10</v>
      </c>
      <c r="D11551" s="4" t="s">
        <v>104</v>
      </c>
      <c r="E11551" s="4" t="s">
        <v>13</v>
      </c>
      <c r="F11551" s="4" t="s">
        <v>13</v>
      </c>
    </row>
    <row r="11552" spans="1:8">
      <c r="A11552" t="n">
        <v>97677</v>
      </c>
      <c r="B11552" s="44" t="n">
        <v>26</v>
      </c>
      <c r="C11552" s="7" t="n">
        <v>0</v>
      </c>
      <c r="D11552" s="7" t="s">
        <v>807</v>
      </c>
      <c r="E11552" s="7" t="n">
        <v>2</v>
      </c>
      <c r="F11552" s="7" t="n">
        <v>0</v>
      </c>
    </row>
    <row r="11553" spans="1:6">
      <c r="A11553" t="s">
        <v>4</v>
      </c>
      <c r="B11553" s="4" t="s">
        <v>5</v>
      </c>
    </row>
    <row r="11554" spans="1:6">
      <c r="A11554" t="n">
        <v>97814</v>
      </c>
      <c r="B11554" s="38" t="n">
        <v>28</v>
      </c>
    </row>
    <row r="11555" spans="1:6">
      <c r="A11555" t="s">
        <v>4</v>
      </c>
      <c r="B11555" s="4" t="s">
        <v>5</v>
      </c>
      <c r="C11555" s="4" t="s">
        <v>13</v>
      </c>
      <c r="D11555" s="4" t="s">
        <v>10</v>
      </c>
      <c r="E11555" s="4" t="s">
        <v>10</v>
      </c>
      <c r="F11555" s="4" t="s">
        <v>13</v>
      </c>
    </row>
    <row r="11556" spans="1:6">
      <c r="A11556" t="n">
        <v>97815</v>
      </c>
      <c r="B11556" s="36" t="n">
        <v>25</v>
      </c>
      <c r="C11556" s="7" t="n">
        <v>1</v>
      </c>
      <c r="D11556" s="7" t="n">
        <v>260</v>
      </c>
      <c r="E11556" s="7" t="n">
        <v>640</v>
      </c>
      <c r="F11556" s="7" t="n">
        <v>2</v>
      </c>
    </row>
    <row r="11557" spans="1:6">
      <c r="A11557" t="s">
        <v>4</v>
      </c>
      <c r="B11557" s="4" t="s">
        <v>5</v>
      </c>
      <c r="C11557" s="4" t="s">
        <v>13</v>
      </c>
      <c r="D11557" s="4" t="s">
        <v>10</v>
      </c>
      <c r="E11557" s="4" t="s">
        <v>6</v>
      </c>
    </row>
    <row r="11558" spans="1:6">
      <c r="A11558" t="n">
        <v>97822</v>
      </c>
      <c r="B11558" s="42" t="n">
        <v>51</v>
      </c>
      <c r="C11558" s="7" t="n">
        <v>4</v>
      </c>
      <c r="D11558" s="7" t="n">
        <v>122</v>
      </c>
      <c r="E11558" s="7" t="s">
        <v>106</v>
      </c>
    </row>
    <row r="11559" spans="1:6">
      <c r="A11559" t="s">
        <v>4</v>
      </c>
      <c r="B11559" s="4" t="s">
        <v>5</v>
      </c>
      <c r="C11559" s="4" t="s">
        <v>10</v>
      </c>
    </row>
    <row r="11560" spans="1:6">
      <c r="A11560" t="n">
        <v>97835</v>
      </c>
      <c r="B11560" s="43" t="n">
        <v>16</v>
      </c>
      <c r="C11560" s="7" t="n">
        <v>0</v>
      </c>
    </row>
    <row r="11561" spans="1:6">
      <c r="A11561" t="s">
        <v>4</v>
      </c>
      <c r="B11561" s="4" t="s">
        <v>5</v>
      </c>
      <c r="C11561" s="4" t="s">
        <v>10</v>
      </c>
      <c r="D11561" s="4" t="s">
        <v>104</v>
      </c>
      <c r="E11561" s="4" t="s">
        <v>13</v>
      </c>
      <c r="F11561" s="4" t="s">
        <v>13</v>
      </c>
    </row>
    <row r="11562" spans="1:6">
      <c r="A11562" t="n">
        <v>97838</v>
      </c>
      <c r="B11562" s="44" t="n">
        <v>26</v>
      </c>
      <c r="C11562" s="7" t="n">
        <v>122</v>
      </c>
      <c r="D11562" s="7" t="s">
        <v>808</v>
      </c>
      <c r="E11562" s="7" t="n">
        <v>2</v>
      </c>
      <c r="F11562" s="7" t="n">
        <v>0</v>
      </c>
    </row>
    <row r="11563" spans="1:6">
      <c r="A11563" t="s">
        <v>4</v>
      </c>
      <c r="B11563" s="4" t="s">
        <v>5</v>
      </c>
    </row>
    <row r="11564" spans="1:6">
      <c r="A11564" t="n">
        <v>97855</v>
      </c>
      <c r="B11564" s="38" t="n">
        <v>28</v>
      </c>
    </row>
    <row r="11565" spans="1:6">
      <c r="A11565" t="s">
        <v>4</v>
      </c>
      <c r="B11565" s="4" t="s">
        <v>5</v>
      </c>
      <c r="C11565" s="4" t="s">
        <v>10</v>
      </c>
      <c r="D11565" s="4" t="s">
        <v>13</v>
      </c>
    </row>
    <row r="11566" spans="1:6">
      <c r="A11566" t="n">
        <v>97856</v>
      </c>
      <c r="B11566" s="46" t="n">
        <v>89</v>
      </c>
      <c r="C11566" s="7" t="n">
        <v>65533</v>
      </c>
      <c r="D11566" s="7" t="n">
        <v>1</v>
      </c>
    </row>
    <row r="11567" spans="1:6">
      <c r="A11567" t="s">
        <v>4</v>
      </c>
      <c r="B11567" s="4" t="s">
        <v>5</v>
      </c>
      <c r="C11567" s="4" t="s">
        <v>10</v>
      </c>
      <c r="D11567" s="4" t="s">
        <v>27</v>
      </c>
      <c r="E11567" s="4" t="s">
        <v>27</v>
      </c>
      <c r="F11567" s="4" t="s">
        <v>27</v>
      </c>
      <c r="G11567" s="4" t="s">
        <v>27</v>
      </c>
    </row>
    <row r="11568" spans="1:6">
      <c r="A11568" t="n">
        <v>97860</v>
      </c>
      <c r="B11568" s="57" t="n">
        <v>46</v>
      </c>
      <c r="C11568" s="7" t="n">
        <v>61456</v>
      </c>
      <c r="D11568" s="7" t="n">
        <v>57.8800010681152</v>
      </c>
      <c r="E11568" s="7" t="n">
        <v>-2.75</v>
      </c>
      <c r="F11568" s="7" t="n">
        <v>-286.200012207031</v>
      </c>
      <c r="G11568" s="7" t="n">
        <v>268.600006103516</v>
      </c>
    </row>
    <row r="11569" spans="1:7">
      <c r="A11569" t="s">
        <v>4</v>
      </c>
      <c r="B11569" s="4" t="s">
        <v>5</v>
      </c>
      <c r="C11569" s="4" t="s">
        <v>10</v>
      </c>
      <c r="D11569" s="4" t="s">
        <v>27</v>
      </c>
      <c r="E11569" s="4" t="s">
        <v>27</v>
      </c>
      <c r="F11569" s="4" t="s">
        <v>27</v>
      </c>
      <c r="G11569" s="4" t="s">
        <v>27</v>
      </c>
    </row>
    <row r="11570" spans="1:7">
      <c r="A11570" t="n">
        <v>97879</v>
      </c>
      <c r="B11570" s="57" t="n">
        <v>46</v>
      </c>
      <c r="C11570" s="7" t="n">
        <v>61457</v>
      </c>
      <c r="D11570" s="7" t="n">
        <v>57.8800010681152</v>
      </c>
      <c r="E11570" s="7" t="n">
        <v>-2.75</v>
      </c>
      <c r="F11570" s="7" t="n">
        <v>-286.200012207031</v>
      </c>
      <c r="G11570" s="7" t="n">
        <v>268.600006103516</v>
      </c>
    </row>
    <row r="11571" spans="1:7">
      <c r="A11571" t="s">
        <v>4</v>
      </c>
      <c r="B11571" s="4" t="s">
        <v>5</v>
      </c>
      <c r="C11571" s="4" t="s">
        <v>13</v>
      </c>
      <c r="D11571" s="4" t="s">
        <v>13</v>
      </c>
      <c r="E11571" s="4" t="s">
        <v>10</v>
      </c>
    </row>
    <row r="11572" spans="1:7">
      <c r="A11572" t="n">
        <v>97898</v>
      </c>
      <c r="B11572" s="34" t="n">
        <v>45</v>
      </c>
      <c r="C11572" s="7" t="n">
        <v>8</v>
      </c>
      <c r="D11572" s="7" t="n">
        <v>1</v>
      </c>
      <c r="E11572" s="7" t="n">
        <v>0</v>
      </c>
    </row>
    <row r="11573" spans="1:7">
      <c r="A11573" t="s">
        <v>4</v>
      </c>
      <c r="B11573" s="4" t="s">
        <v>5</v>
      </c>
      <c r="C11573" s="4" t="s">
        <v>13</v>
      </c>
      <c r="D11573" s="4" t="s">
        <v>10</v>
      </c>
      <c r="E11573" s="4" t="s">
        <v>10</v>
      </c>
      <c r="F11573" s="4" t="s">
        <v>13</v>
      </c>
    </row>
    <row r="11574" spans="1:7">
      <c r="A11574" t="n">
        <v>97903</v>
      </c>
      <c r="B11574" s="36" t="n">
        <v>25</v>
      </c>
      <c r="C11574" s="7" t="n">
        <v>1</v>
      </c>
      <c r="D11574" s="7" t="n">
        <v>65535</v>
      </c>
      <c r="E11574" s="7" t="n">
        <v>65535</v>
      </c>
      <c r="F11574" s="7" t="n">
        <v>0</v>
      </c>
    </row>
    <row r="11575" spans="1:7">
      <c r="A11575" t="s">
        <v>4</v>
      </c>
      <c r="B11575" s="4" t="s">
        <v>5</v>
      </c>
      <c r="C11575" s="4" t="s">
        <v>13</v>
      </c>
      <c r="D11575" s="4" t="s">
        <v>6</v>
      </c>
    </row>
    <row r="11576" spans="1:7">
      <c r="A11576" t="n">
        <v>97910</v>
      </c>
      <c r="B11576" s="11" t="n">
        <v>2</v>
      </c>
      <c r="C11576" s="7" t="n">
        <v>10</v>
      </c>
      <c r="D11576" s="7" t="s">
        <v>125</v>
      </c>
    </row>
    <row r="11577" spans="1:7">
      <c r="A11577" t="s">
        <v>4</v>
      </c>
      <c r="B11577" s="4" t="s">
        <v>5</v>
      </c>
      <c r="C11577" s="4" t="s">
        <v>13</v>
      </c>
      <c r="D11577" s="4" t="s">
        <v>10</v>
      </c>
    </row>
    <row r="11578" spans="1:7">
      <c r="A11578" t="n">
        <v>97933</v>
      </c>
      <c r="B11578" s="40" t="n">
        <v>58</v>
      </c>
      <c r="C11578" s="7" t="n">
        <v>105</v>
      </c>
      <c r="D11578" s="7" t="n">
        <v>300</v>
      </c>
    </row>
    <row r="11579" spans="1:7">
      <c r="A11579" t="s">
        <v>4</v>
      </c>
      <c r="B11579" s="4" t="s">
        <v>5</v>
      </c>
      <c r="C11579" s="4" t="s">
        <v>27</v>
      </c>
      <c r="D11579" s="4" t="s">
        <v>10</v>
      </c>
    </row>
    <row r="11580" spans="1:7">
      <c r="A11580" t="n">
        <v>97937</v>
      </c>
      <c r="B11580" s="41" t="n">
        <v>103</v>
      </c>
      <c r="C11580" s="7" t="n">
        <v>1</v>
      </c>
      <c r="D11580" s="7" t="n">
        <v>300</v>
      </c>
    </row>
    <row r="11581" spans="1:7">
      <c r="A11581" t="s">
        <v>4</v>
      </c>
      <c r="B11581" s="4" t="s">
        <v>5</v>
      </c>
      <c r="C11581" s="4" t="s">
        <v>13</v>
      </c>
    </row>
    <row r="11582" spans="1:7">
      <c r="A11582" t="n">
        <v>97944</v>
      </c>
      <c r="B11582" s="8" t="n">
        <v>74</v>
      </c>
      <c r="C11582" s="7" t="n">
        <v>67</v>
      </c>
    </row>
    <row r="11583" spans="1:7">
      <c r="A11583" t="s">
        <v>4</v>
      </c>
      <c r="B11583" s="4" t="s">
        <v>5</v>
      </c>
      <c r="C11583" s="4" t="s">
        <v>13</v>
      </c>
      <c r="D11583" s="4" t="s">
        <v>27</v>
      </c>
      <c r="E11583" s="4" t="s">
        <v>10</v>
      </c>
      <c r="F11583" s="4" t="s">
        <v>13</v>
      </c>
    </row>
    <row r="11584" spans="1:7">
      <c r="A11584" t="n">
        <v>97946</v>
      </c>
      <c r="B11584" s="19" t="n">
        <v>49</v>
      </c>
      <c r="C11584" s="7" t="n">
        <v>3</v>
      </c>
      <c r="D11584" s="7" t="n">
        <v>1</v>
      </c>
      <c r="E11584" s="7" t="n">
        <v>500</v>
      </c>
      <c r="F11584" s="7" t="n">
        <v>0</v>
      </c>
    </row>
    <row r="11585" spans="1:7">
      <c r="A11585" t="s">
        <v>4</v>
      </c>
      <c r="B11585" s="4" t="s">
        <v>5</v>
      </c>
      <c r="C11585" s="4" t="s">
        <v>13</v>
      </c>
      <c r="D11585" s="4" t="s">
        <v>10</v>
      </c>
    </row>
    <row r="11586" spans="1:7">
      <c r="A11586" t="n">
        <v>97955</v>
      </c>
      <c r="B11586" s="40" t="n">
        <v>58</v>
      </c>
      <c r="C11586" s="7" t="n">
        <v>11</v>
      </c>
      <c r="D11586" s="7" t="n">
        <v>300</v>
      </c>
    </row>
    <row r="11587" spans="1:7">
      <c r="A11587" t="s">
        <v>4</v>
      </c>
      <c r="B11587" s="4" t="s">
        <v>5</v>
      </c>
      <c r="C11587" s="4" t="s">
        <v>13</v>
      </c>
      <c r="D11587" s="4" t="s">
        <v>10</v>
      </c>
    </row>
    <row r="11588" spans="1:7">
      <c r="A11588" t="n">
        <v>97959</v>
      </c>
      <c r="B11588" s="40" t="n">
        <v>58</v>
      </c>
      <c r="C11588" s="7" t="n">
        <v>12</v>
      </c>
      <c r="D11588" s="7" t="n">
        <v>0</v>
      </c>
    </row>
    <row r="11589" spans="1:7">
      <c r="A11589" t="s">
        <v>4</v>
      </c>
      <c r="B11589" s="4" t="s">
        <v>5</v>
      </c>
      <c r="C11589" s="4" t="s">
        <v>13</v>
      </c>
    </row>
    <row r="11590" spans="1:7">
      <c r="A11590" t="n">
        <v>97963</v>
      </c>
      <c r="B11590" s="8" t="n">
        <v>74</v>
      </c>
      <c r="C11590" s="7" t="n">
        <v>46</v>
      </c>
    </row>
    <row r="11591" spans="1:7">
      <c r="A11591" t="s">
        <v>4</v>
      </c>
      <c r="B11591" s="4" t="s">
        <v>5</v>
      </c>
      <c r="C11591" s="4" t="s">
        <v>13</v>
      </c>
    </row>
    <row r="11592" spans="1:7">
      <c r="A11592" t="n">
        <v>97965</v>
      </c>
      <c r="B11592" s="47" t="n">
        <v>23</v>
      </c>
      <c r="C11592" s="7" t="n">
        <v>0</v>
      </c>
    </row>
    <row r="11593" spans="1:7">
      <c r="A11593" t="s">
        <v>4</v>
      </c>
      <c r="B11593" s="4" t="s">
        <v>5</v>
      </c>
      <c r="C11593" s="4" t="s">
        <v>13</v>
      </c>
      <c r="D11593" s="4" t="s">
        <v>9</v>
      </c>
    </row>
    <row r="11594" spans="1:7">
      <c r="A11594" t="n">
        <v>97967</v>
      </c>
      <c r="B11594" s="8" t="n">
        <v>74</v>
      </c>
      <c r="C11594" s="7" t="n">
        <v>52</v>
      </c>
      <c r="D11594" s="7" t="n">
        <v>8192</v>
      </c>
    </row>
    <row r="11595" spans="1:7">
      <c r="A11595" t="s">
        <v>4</v>
      </c>
      <c r="B11595" s="4" t="s">
        <v>5</v>
      </c>
    </row>
    <row r="11596" spans="1:7">
      <c r="A11596" t="n">
        <v>97973</v>
      </c>
      <c r="B11596" s="5" t="n">
        <v>1</v>
      </c>
    </row>
    <row r="11597" spans="1:7" s="3" customFormat="1" customHeight="0">
      <c r="A11597" s="3" t="s">
        <v>2</v>
      </c>
      <c r="B11597" s="3" t="s">
        <v>809</v>
      </c>
    </row>
    <row r="11598" spans="1:7">
      <c r="A11598" t="s">
        <v>4</v>
      </c>
      <c r="B11598" s="4" t="s">
        <v>5</v>
      </c>
      <c r="C11598" s="4" t="s">
        <v>13</v>
      </c>
      <c r="D11598" s="4" t="s">
        <v>10</v>
      </c>
    </row>
    <row r="11599" spans="1:7">
      <c r="A11599" t="n">
        <v>97976</v>
      </c>
      <c r="B11599" s="35" t="n">
        <v>22</v>
      </c>
      <c r="C11599" s="7" t="n">
        <v>0</v>
      </c>
      <c r="D11599" s="7" t="n">
        <v>0</v>
      </c>
    </row>
    <row r="11600" spans="1:7">
      <c r="A11600" t="s">
        <v>4</v>
      </c>
      <c r="B11600" s="4" t="s">
        <v>5</v>
      </c>
      <c r="C11600" s="4" t="s">
        <v>13</v>
      </c>
      <c r="D11600" s="4" t="s">
        <v>10</v>
      </c>
    </row>
    <row r="11601" spans="1:4">
      <c r="A11601" t="n">
        <v>97980</v>
      </c>
      <c r="B11601" s="40" t="n">
        <v>58</v>
      </c>
      <c r="C11601" s="7" t="n">
        <v>5</v>
      </c>
      <c r="D11601" s="7" t="n">
        <v>300</v>
      </c>
    </row>
    <row r="11602" spans="1:4">
      <c r="A11602" t="s">
        <v>4</v>
      </c>
      <c r="B11602" s="4" t="s">
        <v>5</v>
      </c>
      <c r="C11602" s="4" t="s">
        <v>27</v>
      </c>
      <c r="D11602" s="4" t="s">
        <v>10</v>
      </c>
    </row>
    <row r="11603" spans="1:4">
      <c r="A11603" t="n">
        <v>97984</v>
      </c>
      <c r="B11603" s="41" t="n">
        <v>103</v>
      </c>
      <c r="C11603" s="7" t="n">
        <v>0</v>
      </c>
      <c r="D11603" s="7" t="n">
        <v>300</v>
      </c>
    </row>
    <row r="11604" spans="1:4">
      <c r="A11604" t="s">
        <v>4</v>
      </c>
      <c r="B11604" s="4" t="s">
        <v>5</v>
      </c>
      <c r="C11604" s="4" t="s">
        <v>13</v>
      </c>
      <c r="D11604" s="4" t="s">
        <v>27</v>
      </c>
      <c r="E11604" s="4" t="s">
        <v>10</v>
      </c>
      <c r="F11604" s="4" t="s">
        <v>13</v>
      </c>
    </row>
    <row r="11605" spans="1:4">
      <c r="A11605" t="n">
        <v>97991</v>
      </c>
      <c r="B11605" s="19" t="n">
        <v>49</v>
      </c>
      <c r="C11605" s="7" t="n">
        <v>3</v>
      </c>
      <c r="D11605" s="7" t="n">
        <v>0.699999988079071</v>
      </c>
      <c r="E11605" s="7" t="n">
        <v>500</v>
      </c>
      <c r="F11605" s="7" t="n">
        <v>0</v>
      </c>
    </row>
    <row r="11606" spans="1:4">
      <c r="A11606" t="s">
        <v>4</v>
      </c>
      <c r="B11606" s="4" t="s">
        <v>5</v>
      </c>
      <c r="C11606" s="4" t="s">
        <v>13</v>
      </c>
      <c r="D11606" s="4" t="s">
        <v>10</v>
      </c>
    </row>
    <row r="11607" spans="1:4">
      <c r="A11607" t="n">
        <v>98000</v>
      </c>
      <c r="B11607" s="40" t="n">
        <v>58</v>
      </c>
      <c r="C11607" s="7" t="n">
        <v>10</v>
      </c>
      <c r="D11607" s="7" t="n">
        <v>300</v>
      </c>
    </row>
    <row r="11608" spans="1:4">
      <c r="A11608" t="s">
        <v>4</v>
      </c>
      <c r="B11608" s="4" t="s">
        <v>5</v>
      </c>
      <c r="C11608" s="4" t="s">
        <v>13</v>
      </c>
      <c r="D11608" s="4" t="s">
        <v>10</v>
      </c>
    </row>
    <row r="11609" spans="1:4">
      <c r="A11609" t="n">
        <v>98004</v>
      </c>
      <c r="B11609" s="40" t="n">
        <v>58</v>
      </c>
      <c r="C11609" s="7" t="n">
        <v>12</v>
      </c>
      <c r="D11609" s="7" t="n">
        <v>0</v>
      </c>
    </row>
    <row r="11610" spans="1:4">
      <c r="A11610" t="s">
        <v>4</v>
      </c>
      <c r="B11610" s="4" t="s">
        <v>5</v>
      </c>
      <c r="C11610" s="4" t="s">
        <v>13</v>
      </c>
    </row>
    <row r="11611" spans="1:4">
      <c r="A11611" t="n">
        <v>98008</v>
      </c>
      <c r="B11611" s="32" t="n">
        <v>64</v>
      </c>
      <c r="C11611" s="7" t="n">
        <v>7</v>
      </c>
    </row>
    <row r="11612" spans="1:4">
      <c r="A11612" t="s">
        <v>4</v>
      </c>
      <c r="B11612" s="4" t="s">
        <v>5</v>
      </c>
      <c r="C11612" s="4" t="s">
        <v>13</v>
      </c>
      <c r="D11612" s="4" t="s">
        <v>10</v>
      </c>
      <c r="E11612" s="4" t="s">
        <v>13</v>
      </c>
      <c r="F11612" s="4" t="s">
        <v>13</v>
      </c>
      <c r="G11612" s="4" t="s">
        <v>26</v>
      </c>
    </row>
    <row r="11613" spans="1:4">
      <c r="A11613" t="n">
        <v>98010</v>
      </c>
      <c r="B11613" s="13" t="n">
        <v>5</v>
      </c>
      <c r="C11613" s="7" t="n">
        <v>30</v>
      </c>
      <c r="D11613" s="7" t="n">
        <v>8478</v>
      </c>
      <c r="E11613" s="7" t="n">
        <v>8</v>
      </c>
      <c r="F11613" s="7" t="n">
        <v>1</v>
      </c>
      <c r="G11613" s="14" t="n">
        <f t="normal" ca="1">A11639</f>
        <v>0</v>
      </c>
    </row>
    <row r="11614" spans="1:4">
      <c r="A11614" t="s">
        <v>4</v>
      </c>
      <c r="B11614" s="4" t="s">
        <v>5</v>
      </c>
      <c r="C11614" s="4" t="s">
        <v>13</v>
      </c>
      <c r="D11614" s="4" t="s">
        <v>10</v>
      </c>
      <c r="E11614" s="4" t="s">
        <v>10</v>
      </c>
      <c r="F11614" s="4" t="s">
        <v>13</v>
      </c>
    </row>
    <row r="11615" spans="1:4">
      <c r="A11615" t="n">
        <v>98020</v>
      </c>
      <c r="B11615" s="36" t="n">
        <v>25</v>
      </c>
      <c r="C11615" s="7" t="n">
        <v>1</v>
      </c>
      <c r="D11615" s="7" t="n">
        <v>65535</v>
      </c>
      <c r="E11615" s="7" t="n">
        <v>420</v>
      </c>
      <c r="F11615" s="7" t="n">
        <v>5</v>
      </c>
    </row>
    <row r="11616" spans="1:4">
      <c r="A11616" t="s">
        <v>4</v>
      </c>
      <c r="B11616" s="4" t="s">
        <v>5</v>
      </c>
      <c r="C11616" s="4" t="s">
        <v>13</v>
      </c>
      <c r="D11616" s="4" t="s">
        <v>10</v>
      </c>
      <c r="E11616" s="4" t="s">
        <v>6</v>
      </c>
    </row>
    <row r="11617" spans="1:7">
      <c r="A11617" t="n">
        <v>98027</v>
      </c>
      <c r="B11617" s="42" t="n">
        <v>51</v>
      </c>
      <c r="C11617" s="7" t="n">
        <v>4</v>
      </c>
      <c r="D11617" s="7" t="n">
        <v>0</v>
      </c>
      <c r="E11617" s="7" t="s">
        <v>106</v>
      </c>
    </row>
    <row r="11618" spans="1:7">
      <c r="A11618" t="s">
        <v>4</v>
      </c>
      <c r="B11618" s="4" t="s">
        <v>5</v>
      </c>
      <c r="C11618" s="4" t="s">
        <v>10</v>
      </c>
    </row>
    <row r="11619" spans="1:7">
      <c r="A11619" t="n">
        <v>98040</v>
      </c>
      <c r="B11619" s="43" t="n">
        <v>16</v>
      </c>
      <c r="C11619" s="7" t="n">
        <v>0</v>
      </c>
    </row>
    <row r="11620" spans="1:7">
      <c r="A11620" t="s">
        <v>4</v>
      </c>
      <c r="B11620" s="4" t="s">
        <v>5</v>
      </c>
      <c r="C11620" s="4" t="s">
        <v>10</v>
      </c>
      <c r="D11620" s="4" t="s">
        <v>104</v>
      </c>
      <c r="E11620" s="4" t="s">
        <v>13</v>
      </c>
      <c r="F11620" s="4" t="s">
        <v>13</v>
      </c>
    </row>
    <row r="11621" spans="1:7">
      <c r="A11621" t="n">
        <v>98043</v>
      </c>
      <c r="B11621" s="44" t="n">
        <v>26</v>
      </c>
      <c r="C11621" s="7" t="n">
        <v>0</v>
      </c>
      <c r="D11621" s="7" t="s">
        <v>810</v>
      </c>
      <c r="E11621" s="7" t="n">
        <v>2</v>
      </c>
      <c r="F11621" s="7" t="n">
        <v>0</v>
      </c>
    </row>
    <row r="11622" spans="1:7">
      <c r="A11622" t="s">
        <v>4</v>
      </c>
      <c r="B11622" s="4" t="s">
        <v>5</v>
      </c>
    </row>
    <row r="11623" spans="1:7">
      <c r="A11623" t="n">
        <v>98124</v>
      </c>
      <c r="B11623" s="38" t="n">
        <v>28</v>
      </c>
    </row>
    <row r="11624" spans="1:7">
      <c r="A11624" t="s">
        <v>4</v>
      </c>
      <c r="B11624" s="4" t="s">
        <v>5</v>
      </c>
      <c r="C11624" s="4" t="s">
        <v>13</v>
      </c>
      <c r="D11624" s="4" t="s">
        <v>10</v>
      </c>
      <c r="E11624" s="4" t="s">
        <v>10</v>
      </c>
      <c r="F11624" s="4" t="s">
        <v>13</v>
      </c>
    </row>
    <row r="11625" spans="1:7">
      <c r="A11625" t="n">
        <v>98125</v>
      </c>
      <c r="B11625" s="36" t="n">
        <v>25</v>
      </c>
      <c r="C11625" s="7" t="n">
        <v>1</v>
      </c>
      <c r="D11625" s="7" t="n">
        <v>260</v>
      </c>
      <c r="E11625" s="7" t="n">
        <v>640</v>
      </c>
      <c r="F11625" s="7" t="n">
        <v>2</v>
      </c>
    </row>
    <row r="11626" spans="1:7">
      <c r="A11626" t="s">
        <v>4</v>
      </c>
      <c r="B11626" s="4" t="s">
        <v>5</v>
      </c>
      <c r="C11626" s="4" t="s">
        <v>13</v>
      </c>
      <c r="D11626" s="4" t="s">
        <v>10</v>
      </c>
      <c r="E11626" s="4" t="s">
        <v>6</v>
      </c>
    </row>
    <row r="11627" spans="1:7">
      <c r="A11627" t="n">
        <v>98132</v>
      </c>
      <c r="B11627" s="42" t="n">
        <v>51</v>
      </c>
      <c r="C11627" s="7" t="n">
        <v>4</v>
      </c>
      <c r="D11627" s="7" t="n">
        <v>122</v>
      </c>
      <c r="E11627" s="7" t="s">
        <v>106</v>
      </c>
    </row>
    <row r="11628" spans="1:7">
      <c r="A11628" t="s">
        <v>4</v>
      </c>
      <c r="B11628" s="4" t="s">
        <v>5</v>
      </c>
      <c r="C11628" s="4" t="s">
        <v>10</v>
      </c>
    </row>
    <row r="11629" spans="1:7">
      <c r="A11629" t="n">
        <v>98145</v>
      </c>
      <c r="B11629" s="43" t="n">
        <v>16</v>
      </c>
      <c r="C11629" s="7" t="n">
        <v>0</v>
      </c>
    </row>
    <row r="11630" spans="1:7">
      <c r="A11630" t="s">
        <v>4</v>
      </c>
      <c r="B11630" s="4" t="s">
        <v>5</v>
      </c>
      <c r="C11630" s="4" t="s">
        <v>10</v>
      </c>
      <c r="D11630" s="4" t="s">
        <v>104</v>
      </c>
      <c r="E11630" s="4" t="s">
        <v>13</v>
      </c>
      <c r="F11630" s="4" t="s">
        <v>13</v>
      </c>
    </row>
    <row r="11631" spans="1:7">
      <c r="A11631" t="n">
        <v>98148</v>
      </c>
      <c r="B11631" s="44" t="n">
        <v>26</v>
      </c>
      <c r="C11631" s="7" t="n">
        <v>122</v>
      </c>
      <c r="D11631" s="7" t="s">
        <v>811</v>
      </c>
      <c r="E11631" s="7" t="n">
        <v>2</v>
      </c>
      <c r="F11631" s="7" t="n">
        <v>0</v>
      </c>
    </row>
    <row r="11632" spans="1:7">
      <c r="A11632" t="s">
        <v>4</v>
      </c>
      <c r="B11632" s="4" t="s">
        <v>5</v>
      </c>
    </row>
    <row r="11633" spans="1:6">
      <c r="A11633" t="n">
        <v>98252</v>
      </c>
      <c r="B11633" s="38" t="n">
        <v>28</v>
      </c>
    </row>
    <row r="11634" spans="1:6">
      <c r="A11634" t="s">
        <v>4</v>
      </c>
      <c r="B11634" s="4" t="s">
        <v>5</v>
      </c>
      <c r="C11634" s="4" t="s">
        <v>10</v>
      </c>
      <c r="D11634" s="4" t="s">
        <v>13</v>
      </c>
    </row>
    <row r="11635" spans="1:6">
      <c r="A11635" t="n">
        <v>98253</v>
      </c>
      <c r="B11635" s="46" t="n">
        <v>89</v>
      </c>
      <c r="C11635" s="7" t="n">
        <v>65533</v>
      </c>
      <c r="D11635" s="7" t="n">
        <v>1</v>
      </c>
    </row>
    <row r="11636" spans="1:6">
      <c r="A11636" t="s">
        <v>4</v>
      </c>
      <c r="B11636" s="4" t="s">
        <v>5</v>
      </c>
      <c r="C11636" s="4" t="s">
        <v>26</v>
      </c>
    </row>
    <row r="11637" spans="1:6">
      <c r="A11637" t="n">
        <v>98257</v>
      </c>
      <c r="B11637" s="16" t="n">
        <v>3</v>
      </c>
      <c r="C11637" s="14" t="n">
        <f t="normal" ca="1">A11661</f>
        <v>0</v>
      </c>
    </row>
    <row r="11638" spans="1:6">
      <c r="A11638" t="s">
        <v>4</v>
      </c>
      <c r="B11638" s="4" t="s">
        <v>5</v>
      </c>
      <c r="C11638" s="4" t="s">
        <v>13</v>
      </c>
      <c r="D11638" s="4" t="s">
        <v>10</v>
      </c>
      <c r="E11638" s="4" t="s">
        <v>10</v>
      </c>
      <c r="F11638" s="4" t="s">
        <v>13</v>
      </c>
    </row>
    <row r="11639" spans="1:6">
      <c r="A11639" t="n">
        <v>98262</v>
      </c>
      <c r="B11639" s="36" t="n">
        <v>25</v>
      </c>
      <c r="C11639" s="7" t="n">
        <v>1</v>
      </c>
      <c r="D11639" s="7" t="n">
        <v>260</v>
      </c>
      <c r="E11639" s="7" t="n">
        <v>640</v>
      </c>
      <c r="F11639" s="7" t="n">
        <v>2</v>
      </c>
    </row>
    <row r="11640" spans="1:6">
      <c r="A11640" t="s">
        <v>4</v>
      </c>
      <c r="B11640" s="4" t="s">
        <v>5</v>
      </c>
      <c r="C11640" s="4" t="s">
        <v>13</v>
      </c>
      <c r="D11640" s="4" t="s">
        <v>10</v>
      </c>
      <c r="E11640" s="4" t="s">
        <v>6</v>
      </c>
    </row>
    <row r="11641" spans="1:6">
      <c r="A11641" t="n">
        <v>98269</v>
      </c>
      <c r="B11641" s="42" t="n">
        <v>51</v>
      </c>
      <c r="C11641" s="7" t="n">
        <v>4</v>
      </c>
      <c r="D11641" s="7" t="n">
        <v>122</v>
      </c>
      <c r="E11641" s="7" t="s">
        <v>106</v>
      </c>
    </row>
    <row r="11642" spans="1:6">
      <c r="A11642" t="s">
        <v>4</v>
      </c>
      <c r="B11642" s="4" t="s">
        <v>5</v>
      </c>
      <c r="C11642" s="4" t="s">
        <v>10</v>
      </c>
    </row>
    <row r="11643" spans="1:6">
      <c r="A11643" t="n">
        <v>98282</v>
      </c>
      <c r="B11643" s="43" t="n">
        <v>16</v>
      </c>
      <c r="C11643" s="7" t="n">
        <v>0</v>
      </c>
    </row>
    <row r="11644" spans="1:6">
      <c r="A11644" t="s">
        <v>4</v>
      </c>
      <c r="B11644" s="4" t="s">
        <v>5</v>
      </c>
      <c r="C11644" s="4" t="s">
        <v>10</v>
      </c>
      <c r="D11644" s="4" t="s">
        <v>104</v>
      </c>
      <c r="E11644" s="4" t="s">
        <v>13</v>
      </c>
      <c r="F11644" s="4" t="s">
        <v>13</v>
      </c>
    </row>
    <row r="11645" spans="1:6">
      <c r="A11645" t="n">
        <v>98285</v>
      </c>
      <c r="B11645" s="44" t="n">
        <v>26</v>
      </c>
      <c r="C11645" s="7" t="n">
        <v>122</v>
      </c>
      <c r="D11645" s="7" t="s">
        <v>812</v>
      </c>
      <c r="E11645" s="7" t="n">
        <v>2</v>
      </c>
      <c r="F11645" s="7" t="n">
        <v>0</v>
      </c>
    </row>
    <row r="11646" spans="1:6">
      <c r="A11646" t="s">
        <v>4</v>
      </c>
      <c r="B11646" s="4" t="s">
        <v>5</v>
      </c>
    </row>
    <row r="11647" spans="1:6">
      <c r="A11647" t="n">
        <v>98371</v>
      </c>
      <c r="B11647" s="38" t="n">
        <v>28</v>
      </c>
    </row>
    <row r="11648" spans="1:6">
      <c r="A11648" t="s">
        <v>4</v>
      </c>
      <c r="B11648" s="4" t="s">
        <v>5</v>
      </c>
      <c r="C11648" s="4" t="s">
        <v>13</v>
      </c>
      <c r="D11648" s="4" t="s">
        <v>10</v>
      </c>
      <c r="E11648" s="4" t="s">
        <v>10</v>
      </c>
      <c r="F11648" s="4" t="s">
        <v>13</v>
      </c>
    </row>
    <row r="11649" spans="1:6">
      <c r="A11649" t="n">
        <v>98372</v>
      </c>
      <c r="B11649" s="36" t="n">
        <v>25</v>
      </c>
      <c r="C11649" s="7" t="n">
        <v>1</v>
      </c>
      <c r="D11649" s="7" t="n">
        <v>65535</v>
      </c>
      <c r="E11649" s="7" t="n">
        <v>420</v>
      </c>
      <c r="F11649" s="7" t="n">
        <v>5</v>
      </c>
    </row>
    <row r="11650" spans="1:6">
      <c r="A11650" t="s">
        <v>4</v>
      </c>
      <c r="B11650" s="4" t="s">
        <v>5</v>
      </c>
      <c r="C11650" s="4" t="s">
        <v>13</v>
      </c>
      <c r="D11650" s="4" t="s">
        <v>10</v>
      </c>
      <c r="E11650" s="4" t="s">
        <v>6</v>
      </c>
    </row>
    <row r="11651" spans="1:6">
      <c r="A11651" t="n">
        <v>98379</v>
      </c>
      <c r="B11651" s="42" t="n">
        <v>51</v>
      </c>
      <c r="C11651" s="7" t="n">
        <v>4</v>
      </c>
      <c r="D11651" s="7" t="n">
        <v>0</v>
      </c>
      <c r="E11651" s="7" t="s">
        <v>106</v>
      </c>
    </row>
    <row r="11652" spans="1:6">
      <c r="A11652" t="s">
        <v>4</v>
      </c>
      <c r="B11652" s="4" t="s">
        <v>5</v>
      </c>
      <c r="C11652" s="4" t="s">
        <v>10</v>
      </c>
    </row>
    <row r="11653" spans="1:6">
      <c r="A11653" t="n">
        <v>98392</v>
      </c>
      <c r="B11653" s="43" t="n">
        <v>16</v>
      </c>
      <c r="C11653" s="7" t="n">
        <v>0</v>
      </c>
    </row>
    <row r="11654" spans="1:6">
      <c r="A11654" t="s">
        <v>4</v>
      </c>
      <c r="B11654" s="4" t="s">
        <v>5</v>
      </c>
      <c r="C11654" s="4" t="s">
        <v>10</v>
      </c>
      <c r="D11654" s="4" t="s">
        <v>104</v>
      </c>
      <c r="E11654" s="4" t="s">
        <v>13</v>
      </c>
      <c r="F11654" s="4" t="s">
        <v>13</v>
      </c>
    </row>
    <row r="11655" spans="1:6">
      <c r="A11655" t="n">
        <v>98395</v>
      </c>
      <c r="B11655" s="44" t="n">
        <v>26</v>
      </c>
      <c r="C11655" s="7" t="n">
        <v>0</v>
      </c>
      <c r="D11655" s="7" t="s">
        <v>813</v>
      </c>
      <c r="E11655" s="7" t="n">
        <v>2</v>
      </c>
      <c r="F11655" s="7" t="n">
        <v>0</v>
      </c>
    </row>
    <row r="11656" spans="1:6">
      <c r="A11656" t="s">
        <v>4</v>
      </c>
      <c r="B11656" s="4" t="s">
        <v>5</v>
      </c>
    </row>
    <row r="11657" spans="1:6">
      <c r="A11657" t="n">
        <v>98442</v>
      </c>
      <c r="B11657" s="38" t="n">
        <v>28</v>
      </c>
    </row>
    <row r="11658" spans="1:6">
      <c r="A11658" t="s">
        <v>4</v>
      </c>
      <c r="B11658" s="4" t="s">
        <v>5</v>
      </c>
      <c r="C11658" s="4" t="s">
        <v>10</v>
      </c>
      <c r="D11658" s="4" t="s">
        <v>13</v>
      </c>
    </row>
    <row r="11659" spans="1:6">
      <c r="A11659" t="n">
        <v>98443</v>
      </c>
      <c r="B11659" s="46" t="n">
        <v>89</v>
      </c>
      <c r="C11659" s="7" t="n">
        <v>65533</v>
      </c>
      <c r="D11659" s="7" t="n">
        <v>1</v>
      </c>
    </row>
    <row r="11660" spans="1:6">
      <c r="A11660" t="s">
        <v>4</v>
      </c>
      <c r="B11660" s="4" t="s">
        <v>5</v>
      </c>
      <c r="C11660" s="4" t="s">
        <v>10</v>
      </c>
      <c r="D11660" s="4" t="s">
        <v>27</v>
      </c>
      <c r="E11660" s="4" t="s">
        <v>27</v>
      </c>
      <c r="F11660" s="4" t="s">
        <v>27</v>
      </c>
      <c r="G11660" s="4" t="s">
        <v>27</v>
      </c>
    </row>
    <row r="11661" spans="1:6">
      <c r="A11661" t="n">
        <v>98447</v>
      </c>
      <c r="B11661" s="57" t="n">
        <v>46</v>
      </c>
      <c r="C11661" s="7" t="n">
        <v>61456</v>
      </c>
      <c r="D11661" s="7" t="n">
        <v>-19.6399993896484</v>
      </c>
      <c r="E11661" s="7" t="n">
        <v>-1.89999997615814</v>
      </c>
      <c r="F11661" s="7" t="n">
        <v>-48.1399993896484</v>
      </c>
      <c r="G11661" s="7" t="n">
        <v>222.600006103516</v>
      </c>
    </row>
    <row r="11662" spans="1:6">
      <c r="A11662" t="s">
        <v>4</v>
      </c>
      <c r="B11662" s="4" t="s">
        <v>5</v>
      </c>
      <c r="C11662" s="4" t="s">
        <v>10</v>
      </c>
      <c r="D11662" s="4" t="s">
        <v>27</v>
      </c>
      <c r="E11662" s="4" t="s">
        <v>27</v>
      </c>
      <c r="F11662" s="4" t="s">
        <v>27</v>
      </c>
      <c r="G11662" s="4" t="s">
        <v>27</v>
      </c>
    </row>
    <row r="11663" spans="1:6">
      <c r="A11663" t="n">
        <v>98466</v>
      </c>
      <c r="B11663" s="57" t="n">
        <v>46</v>
      </c>
      <c r="C11663" s="7" t="n">
        <v>61457</v>
      </c>
      <c r="D11663" s="7" t="n">
        <v>-19.6399993896484</v>
      </c>
      <c r="E11663" s="7" t="n">
        <v>-1.89999997615814</v>
      </c>
      <c r="F11663" s="7" t="n">
        <v>-48.1399993896484</v>
      </c>
      <c r="G11663" s="7" t="n">
        <v>222.600006103516</v>
      </c>
    </row>
    <row r="11664" spans="1:6">
      <c r="A11664" t="s">
        <v>4</v>
      </c>
      <c r="B11664" s="4" t="s">
        <v>5</v>
      </c>
      <c r="C11664" s="4" t="s">
        <v>13</v>
      </c>
      <c r="D11664" s="4" t="s">
        <v>13</v>
      </c>
      <c r="E11664" s="4" t="s">
        <v>10</v>
      </c>
    </row>
    <row r="11665" spans="1:7">
      <c r="A11665" t="n">
        <v>98485</v>
      </c>
      <c r="B11665" s="34" t="n">
        <v>45</v>
      </c>
      <c r="C11665" s="7" t="n">
        <v>8</v>
      </c>
      <c r="D11665" s="7" t="n">
        <v>1</v>
      </c>
      <c r="E11665" s="7" t="n">
        <v>0</v>
      </c>
    </row>
    <row r="11666" spans="1:7">
      <c r="A11666" t="s">
        <v>4</v>
      </c>
      <c r="B11666" s="4" t="s">
        <v>5</v>
      </c>
      <c r="C11666" s="4" t="s">
        <v>13</v>
      </c>
      <c r="D11666" s="4" t="s">
        <v>10</v>
      </c>
      <c r="E11666" s="4" t="s">
        <v>10</v>
      </c>
      <c r="F11666" s="4" t="s">
        <v>13</v>
      </c>
    </row>
    <row r="11667" spans="1:7">
      <c r="A11667" t="n">
        <v>98490</v>
      </c>
      <c r="B11667" s="36" t="n">
        <v>25</v>
      </c>
      <c r="C11667" s="7" t="n">
        <v>1</v>
      </c>
      <c r="D11667" s="7" t="n">
        <v>65535</v>
      </c>
      <c r="E11667" s="7" t="n">
        <v>65535</v>
      </c>
      <c r="F11667" s="7" t="n">
        <v>0</v>
      </c>
    </row>
    <row r="11668" spans="1:7">
      <c r="A11668" t="s">
        <v>4</v>
      </c>
      <c r="B11668" s="4" t="s">
        <v>5</v>
      </c>
      <c r="C11668" s="4" t="s">
        <v>13</v>
      </c>
      <c r="D11668" s="4" t="s">
        <v>6</v>
      </c>
    </row>
    <row r="11669" spans="1:7">
      <c r="A11669" t="n">
        <v>98497</v>
      </c>
      <c r="B11669" s="11" t="n">
        <v>2</v>
      </c>
      <c r="C11669" s="7" t="n">
        <v>10</v>
      </c>
      <c r="D11669" s="7" t="s">
        <v>125</v>
      </c>
    </row>
    <row r="11670" spans="1:7">
      <c r="A11670" t="s">
        <v>4</v>
      </c>
      <c r="B11670" s="4" t="s">
        <v>5</v>
      </c>
      <c r="C11670" s="4" t="s">
        <v>13</v>
      </c>
      <c r="D11670" s="4" t="s">
        <v>10</v>
      </c>
    </row>
    <row r="11671" spans="1:7">
      <c r="A11671" t="n">
        <v>98520</v>
      </c>
      <c r="B11671" s="40" t="n">
        <v>58</v>
      </c>
      <c r="C11671" s="7" t="n">
        <v>105</v>
      </c>
      <c r="D11671" s="7" t="n">
        <v>300</v>
      </c>
    </row>
    <row r="11672" spans="1:7">
      <c r="A11672" t="s">
        <v>4</v>
      </c>
      <c r="B11672" s="4" t="s">
        <v>5</v>
      </c>
      <c r="C11672" s="4" t="s">
        <v>27</v>
      </c>
      <c r="D11672" s="4" t="s">
        <v>10</v>
      </c>
    </row>
    <row r="11673" spans="1:7">
      <c r="A11673" t="n">
        <v>98524</v>
      </c>
      <c r="B11673" s="41" t="n">
        <v>103</v>
      </c>
      <c r="C11673" s="7" t="n">
        <v>1</v>
      </c>
      <c r="D11673" s="7" t="n">
        <v>300</v>
      </c>
    </row>
    <row r="11674" spans="1:7">
      <c r="A11674" t="s">
        <v>4</v>
      </c>
      <c r="B11674" s="4" t="s">
        <v>5</v>
      </c>
      <c r="C11674" s="4" t="s">
        <v>13</v>
      </c>
    </row>
    <row r="11675" spans="1:7">
      <c r="A11675" t="n">
        <v>98531</v>
      </c>
      <c r="B11675" s="8" t="n">
        <v>74</v>
      </c>
      <c r="C11675" s="7" t="n">
        <v>67</v>
      </c>
    </row>
    <row r="11676" spans="1:7">
      <c r="A11676" t="s">
        <v>4</v>
      </c>
      <c r="B11676" s="4" t="s">
        <v>5</v>
      </c>
      <c r="C11676" s="4" t="s">
        <v>13</v>
      </c>
      <c r="D11676" s="4" t="s">
        <v>27</v>
      </c>
      <c r="E11676" s="4" t="s">
        <v>10</v>
      </c>
      <c r="F11676" s="4" t="s">
        <v>13</v>
      </c>
    </row>
    <row r="11677" spans="1:7">
      <c r="A11677" t="n">
        <v>98533</v>
      </c>
      <c r="B11677" s="19" t="n">
        <v>49</v>
      </c>
      <c r="C11677" s="7" t="n">
        <v>3</v>
      </c>
      <c r="D11677" s="7" t="n">
        <v>1</v>
      </c>
      <c r="E11677" s="7" t="n">
        <v>500</v>
      </c>
      <c r="F11677" s="7" t="n">
        <v>0</v>
      </c>
    </row>
    <row r="11678" spans="1:7">
      <c r="A11678" t="s">
        <v>4</v>
      </c>
      <c r="B11678" s="4" t="s">
        <v>5</v>
      </c>
      <c r="C11678" s="4" t="s">
        <v>13</v>
      </c>
      <c r="D11678" s="4" t="s">
        <v>10</v>
      </c>
    </row>
    <row r="11679" spans="1:7">
      <c r="A11679" t="n">
        <v>98542</v>
      </c>
      <c r="B11679" s="40" t="n">
        <v>58</v>
      </c>
      <c r="C11679" s="7" t="n">
        <v>11</v>
      </c>
      <c r="D11679" s="7" t="n">
        <v>300</v>
      </c>
    </row>
    <row r="11680" spans="1:7">
      <c r="A11680" t="s">
        <v>4</v>
      </c>
      <c r="B11680" s="4" t="s">
        <v>5</v>
      </c>
      <c r="C11680" s="4" t="s">
        <v>13</v>
      </c>
      <c r="D11680" s="4" t="s">
        <v>10</v>
      </c>
    </row>
    <row r="11681" spans="1:6">
      <c r="A11681" t="n">
        <v>98546</v>
      </c>
      <c r="B11681" s="40" t="n">
        <v>58</v>
      </c>
      <c r="C11681" s="7" t="n">
        <v>12</v>
      </c>
      <c r="D11681" s="7" t="n">
        <v>0</v>
      </c>
    </row>
    <row r="11682" spans="1:6">
      <c r="A11682" t="s">
        <v>4</v>
      </c>
      <c r="B11682" s="4" t="s">
        <v>5</v>
      </c>
      <c r="C11682" s="4" t="s">
        <v>13</v>
      </c>
    </row>
    <row r="11683" spans="1:6">
      <c r="A11683" t="n">
        <v>98550</v>
      </c>
      <c r="B11683" s="8" t="n">
        <v>74</v>
      </c>
      <c r="C11683" s="7" t="n">
        <v>46</v>
      </c>
    </row>
    <row r="11684" spans="1:6">
      <c r="A11684" t="s">
        <v>4</v>
      </c>
      <c r="B11684" s="4" t="s">
        <v>5</v>
      </c>
      <c r="C11684" s="4" t="s">
        <v>13</v>
      </c>
    </row>
    <row r="11685" spans="1:6">
      <c r="A11685" t="n">
        <v>98552</v>
      </c>
      <c r="B11685" s="47" t="n">
        <v>23</v>
      </c>
      <c r="C11685" s="7" t="n">
        <v>0</v>
      </c>
    </row>
    <row r="11686" spans="1:6">
      <c r="A11686" t="s">
        <v>4</v>
      </c>
      <c r="B11686" s="4" t="s">
        <v>5</v>
      </c>
      <c r="C11686" s="4" t="s">
        <v>13</v>
      </c>
      <c r="D11686" s="4" t="s">
        <v>9</v>
      </c>
    </row>
    <row r="11687" spans="1:6">
      <c r="A11687" t="n">
        <v>98554</v>
      </c>
      <c r="B11687" s="8" t="n">
        <v>74</v>
      </c>
      <c r="C11687" s="7" t="n">
        <v>52</v>
      </c>
      <c r="D11687" s="7" t="n">
        <v>8192</v>
      </c>
    </row>
    <row r="11688" spans="1:6">
      <c r="A11688" t="s">
        <v>4</v>
      </c>
      <c r="B11688" s="4" t="s">
        <v>5</v>
      </c>
    </row>
    <row r="11689" spans="1:6">
      <c r="A11689" t="n">
        <v>98560</v>
      </c>
      <c r="B11689" s="5" t="n">
        <v>1</v>
      </c>
    </row>
    <row r="11690" spans="1:6" s="3" customFormat="1" customHeight="0">
      <c r="A11690" s="3" t="s">
        <v>2</v>
      </c>
      <c r="B11690" s="3" t="s">
        <v>814</v>
      </c>
    </row>
    <row r="11691" spans="1:6">
      <c r="A11691" t="s">
        <v>4</v>
      </c>
      <c r="B11691" s="4" t="s">
        <v>5</v>
      </c>
      <c r="C11691" s="4" t="s">
        <v>13</v>
      </c>
      <c r="D11691" s="4" t="s">
        <v>10</v>
      </c>
    </row>
    <row r="11692" spans="1:6">
      <c r="A11692" t="n">
        <v>98564</v>
      </c>
      <c r="B11692" s="35" t="n">
        <v>22</v>
      </c>
      <c r="C11692" s="7" t="n">
        <v>0</v>
      </c>
      <c r="D11692" s="7" t="n">
        <v>0</v>
      </c>
    </row>
    <row r="11693" spans="1:6">
      <c r="A11693" t="s">
        <v>4</v>
      </c>
      <c r="B11693" s="4" t="s">
        <v>5</v>
      </c>
      <c r="C11693" s="4" t="s">
        <v>13</v>
      </c>
      <c r="D11693" s="4" t="s">
        <v>10</v>
      </c>
    </row>
    <row r="11694" spans="1:6">
      <c r="A11694" t="n">
        <v>98568</v>
      </c>
      <c r="B11694" s="40" t="n">
        <v>58</v>
      </c>
      <c r="C11694" s="7" t="n">
        <v>5</v>
      </c>
      <c r="D11694" s="7" t="n">
        <v>300</v>
      </c>
    </row>
    <row r="11695" spans="1:6">
      <c r="A11695" t="s">
        <v>4</v>
      </c>
      <c r="B11695" s="4" t="s">
        <v>5</v>
      </c>
      <c r="C11695" s="4" t="s">
        <v>27</v>
      </c>
      <c r="D11695" s="4" t="s">
        <v>10</v>
      </c>
    </row>
    <row r="11696" spans="1:6">
      <c r="A11696" t="n">
        <v>98572</v>
      </c>
      <c r="B11696" s="41" t="n">
        <v>103</v>
      </c>
      <c r="C11696" s="7" t="n">
        <v>0</v>
      </c>
      <c r="D11696" s="7" t="n">
        <v>300</v>
      </c>
    </row>
    <row r="11697" spans="1:4">
      <c r="A11697" t="s">
        <v>4</v>
      </c>
      <c r="B11697" s="4" t="s">
        <v>5</v>
      </c>
      <c r="C11697" s="4" t="s">
        <v>13</v>
      </c>
      <c r="D11697" s="4" t="s">
        <v>27</v>
      </c>
      <c r="E11697" s="4" t="s">
        <v>10</v>
      </c>
      <c r="F11697" s="4" t="s">
        <v>13</v>
      </c>
    </row>
    <row r="11698" spans="1:4">
      <c r="A11698" t="n">
        <v>98579</v>
      </c>
      <c r="B11698" s="19" t="n">
        <v>49</v>
      </c>
      <c r="C11698" s="7" t="n">
        <v>3</v>
      </c>
      <c r="D11698" s="7" t="n">
        <v>0.699999988079071</v>
      </c>
      <c r="E11698" s="7" t="n">
        <v>500</v>
      </c>
      <c r="F11698" s="7" t="n">
        <v>0</v>
      </c>
    </row>
    <row r="11699" spans="1:4">
      <c r="A11699" t="s">
        <v>4</v>
      </c>
      <c r="B11699" s="4" t="s">
        <v>5</v>
      </c>
      <c r="C11699" s="4" t="s">
        <v>13</v>
      </c>
      <c r="D11699" s="4" t="s">
        <v>10</v>
      </c>
    </row>
    <row r="11700" spans="1:4">
      <c r="A11700" t="n">
        <v>98588</v>
      </c>
      <c r="B11700" s="40" t="n">
        <v>58</v>
      </c>
      <c r="C11700" s="7" t="n">
        <v>10</v>
      </c>
      <c r="D11700" s="7" t="n">
        <v>300</v>
      </c>
    </row>
    <row r="11701" spans="1:4">
      <c r="A11701" t="s">
        <v>4</v>
      </c>
      <c r="B11701" s="4" t="s">
        <v>5</v>
      </c>
      <c r="C11701" s="4" t="s">
        <v>13</v>
      </c>
      <c r="D11701" s="4" t="s">
        <v>10</v>
      </c>
    </row>
    <row r="11702" spans="1:4">
      <c r="A11702" t="n">
        <v>98592</v>
      </c>
      <c r="B11702" s="40" t="n">
        <v>58</v>
      </c>
      <c r="C11702" s="7" t="n">
        <v>12</v>
      </c>
      <c r="D11702" s="7" t="n">
        <v>0</v>
      </c>
    </row>
    <row r="11703" spans="1:4">
      <c r="A11703" t="s">
        <v>4</v>
      </c>
      <c r="B11703" s="4" t="s">
        <v>5</v>
      </c>
      <c r="C11703" s="4" t="s">
        <v>13</v>
      </c>
    </row>
    <row r="11704" spans="1:4">
      <c r="A11704" t="n">
        <v>98596</v>
      </c>
      <c r="B11704" s="32" t="n">
        <v>64</v>
      </c>
      <c r="C11704" s="7" t="n">
        <v>7</v>
      </c>
    </row>
    <row r="11705" spans="1:4">
      <c r="A11705" t="s">
        <v>4</v>
      </c>
      <c r="B11705" s="4" t="s">
        <v>5</v>
      </c>
      <c r="C11705" s="4" t="s">
        <v>13</v>
      </c>
      <c r="D11705" s="4" t="s">
        <v>10</v>
      </c>
      <c r="E11705" s="4" t="s">
        <v>10</v>
      </c>
      <c r="F11705" s="4" t="s">
        <v>13</v>
      </c>
    </row>
    <row r="11706" spans="1:4">
      <c r="A11706" t="n">
        <v>98598</v>
      </c>
      <c r="B11706" s="36" t="n">
        <v>25</v>
      </c>
      <c r="C11706" s="7" t="n">
        <v>1</v>
      </c>
      <c r="D11706" s="7" t="n">
        <v>65535</v>
      </c>
      <c r="E11706" s="7" t="n">
        <v>420</v>
      </c>
      <c r="F11706" s="7" t="n">
        <v>5</v>
      </c>
    </row>
    <row r="11707" spans="1:4">
      <c r="A11707" t="s">
        <v>4</v>
      </c>
      <c r="B11707" s="4" t="s">
        <v>5</v>
      </c>
      <c r="C11707" s="4" t="s">
        <v>13</v>
      </c>
      <c r="D11707" s="4" t="s">
        <v>10</v>
      </c>
      <c r="E11707" s="4" t="s">
        <v>6</v>
      </c>
    </row>
    <row r="11708" spans="1:4">
      <c r="A11708" t="n">
        <v>98605</v>
      </c>
      <c r="B11708" s="42" t="n">
        <v>51</v>
      </c>
      <c r="C11708" s="7" t="n">
        <v>4</v>
      </c>
      <c r="D11708" s="7" t="n">
        <v>0</v>
      </c>
      <c r="E11708" s="7" t="s">
        <v>106</v>
      </c>
    </row>
    <row r="11709" spans="1:4">
      <c r="A11709" t="s">
        <v>4</v>
      </c>
      <c r="B11709" s="4" t="s">
        <v>5</v>
      </c>
      <c r="C11709" s="4" t="s">
        <v>10</v>
      </c>
    </row>
    <row r="11710" spans="1:4">
      <c r="A11710" t="n">
        <v>98618</v>
      </c>
      <c r="B11710" s="43" t="n">
        <v>16</v>
      </c>
      <c r="C11710" s="7" t="n">
        <v>0</v>
      </c>
    </row>
    <row r="11711" spans="1:4">
      <c r="A11711" t="s">
        <v>4</v>
      </c>
      <c r="B11711" s="4" t="s">
        <v>5</v>
      </c>
      <c r="C11711" s="4" t="s">
        <v>10</v>
      </c>
      <c r="D11711" s="4" t="s">
        <v>104</v>
      </c>
      <c r="E11711" s="4" t="s">
        <v>13</v>
      </c>
      <c r="F11711" s="4" t="s">
        <v>13</v>
      </c>
    </row>
    <row r="11712" spans="1:4">
      <c r="A11712" t="n">
        <v>98621</v>
      </c>
      <c r="B11712" s="44" t="n">
        <v>26</v>
      </c>
      <c r="C11712" s="7" t="n">
        <v>0</v>
      </c>
      <c r="D11712" s="7" t="s">
        <v>815</v>
      </c>
      <c r="E11712" s="7" t="n">
        <v>2</v>
      </c>
      <c r="F11712" s="7" t="n">
        <v>0</v>
      </c>
    </row>
    <row r="11713" spans="1:6">
      <c r="A11713" t="s">
        <v>4</v>
      </c>
      <c r="B11713" s="4" t="s">
        <v>5</v>
      </c>
    </row>
    <row r="11714" spans="1:6">
      <c r="A11714" t="n">
        <v>98707</v>
      </c>
      <c r="B11714" s="38" t="n">
        <v>28</v>
      </c>
    </row>
    <row r="11715" spans="1:6">
      <c r="A11715" t="s">
        <v>4</v>
      </c>
      <c r="B11715" s="4" t="s">
        <v>5</v>
      </c>
      <c r="C11715" s="4" t="s">
        <v>13</v>
      </c>
      <c r="D11715" s="4" t="s">
        <v>10</v>
      </c>
      <c r="E11715" s="4" t="s">
        <v>10</v>
      </c>
      <c r="F11715" s="4" t="s">
        <v>13</v>
      </c>
    </row>
    <row r="11716" spans="1:6">
      <c r="A11716" t="n">
        <v>98708</v>
      </c>
      <c r="B11716" s="36" t="n">
        <v>25</v>
      </c>
      <c r="C11716" s="7" t="n">
        <v>1</v>
      </c>
      <c r="D11716" s="7" t="n">
        <v>260</v>
      </c>
      <c r="E11716" s="7" t="n">
        <v>640</v>
      </c>
      <c r="F11716" s="7" t="n">
        <v>2</v>
      </c>
    </row>
    <row r="11717" spans="1:6">
      <c r="A11717" t="s">
        <v>4</v>
      </c>
      <c r="B11717" s="4" t="s">
        <v>5</v>
      </c>
      <c r="C11717" s="4" t="s">
        <v>13</v>
      </c>
      <c r="D11717" s="4" t="s">
        <v>10</v>
      </c>
      <c r="E11717" s="4" t="s">
        <v>6</v>
      </c>
    </row>
    <row r="11718" spans="1:6">
      <c r="A11718" t="n">
        <v>98715</v>
      </c>
      <c r="B11718" s="42" t="n">
        <v>51</v>
      </c>
      <c r="C11718" s="7" t="n">
        <v>4</v>
      </c>
      <c r="D11718" s="7" t="n">
        <v>122</v>
      </c>
      <c r="E11718" s="7" t="s">
        <v>746</v>
      </c>
    </row>
    <row r="11719" spans="1:6">
      <c r="A11719" t="s">
        <v>4</v>
      </c>
      <c r="B11719" s="4" t="s">
        <v>5</v>
      </c>
      <c r="C11719" s="4" t="s">
        <v>10</v>
      </c>
    </row>
    <row r="11720" spans="1:6">
      <c r="A11720" t="n">
        <v>98729</v>
      </c>
      <c r="B11720" s="43" t="n">
        <v>16</v>
      </c>
      <c r="C11720" s="7" t="n">
        <v>0</v>
      </c>
    </row>
    <row r="11721" spans="1:6">
      <c r="A11721" t="s">
        <v>4</v>
      </c>
      <c r="B11721" s="4" t="s">
        <v>5</v>
      </c>
      <c r="C11721" s="4" t="s">
        <v>10</v>
      </c>
      <c r="D11721" s="4" t="s">
        <v>104</v>
      </c>
      <c r="E11721" s="4" t="s">
        <v>13</v>
      </c>
      <c r="F11721" s="4" t="s">
        <v>13</v>
      </c>
    </row>
    <row r="11722" spans="1:6">
      <c r="A11722" t="n">
        <v>98732</v>
      </c>
      <c r="B11722" s="44" t="n">
        <v>26</v>
      </c>
      <c r="C11722" s="7" t="n">
        <v>122</v>
      </c>
      <c r="D11722" s="7" t="s">
        <v>816</v>
      </c>
      <c r="E11722" s="7" t="n">
        <v>2</v>
      </c>
      <c r="F11722" s="7" t="n">
        <v>0</v>
      </c>
    </row>
    <row r="11723" spans="1:6">
      <c r="A11723" t="s">
        <v>4</v>
      </c>
      <c r="B11723" s="4" t="s">
        <v>5</v>
      </c>
    </row>
    <row r="11724" spans="1:6">
      <c r="A11724" t="n">
        <v>98781</v>
      </c>
      <c r="B11724" s="38" t="n">
        <v>28</v>
      </c>
    </row>
    <row r="11725" spans="1:6">
      <c r="A11725" t="s">
        <v>4</v>
      </c>
      <c r="B11725" s="4" t="s">
        <v>5</v>
      </c>
      <c r="C11725" s="4" t="s">
        <v>10</v>
      </c>
      <c r="D11725" s="4" t="s">
        <v>13</v>
      </c>
    </row>
    <row r="11726" spans="1:6">
      <c r="A11726" t="n">
        <v>98782</v>
      </c>
      <c r="B11726" s="46" t="n">
        <v>89</v>
      </c>
      <c r="C11726" s="7" t="n">
        <v>65533</v>
      </c>
      <c r="D11726" s="7" t="n">
        <v>1</v>
      </c>
    </row>
    <row r="11727" spans="1:6">
      <c r="A11727" t="s">
        <v>4</v>
      </c>
      <c r="B11727" s="4" t="s">
        <v>5</v>
      </c>
      <c r="C11727" s="4" t="s">
        <v>10</v>
      </c>
      <c r="D11727" s="4" t="s">
        <v>27</v>
      </c>
      <c r="E11727" s="4" t="s">
        <v>27</v>
      </c>
      <c r="F11727" s="4" t="s">
        <v>27</v>
      </c>
      <c r="G11727" s="4" t="s">
        <v>27</v>
      </c>
    </row>
    <row r="11728" spans="1:6">
      <c r="A11728" t="n">
        <v>98786</v>
      </c>
      <c r="B11728" s="57" t="n">
        <v>46</v>
      </c>
      <c r="C11728" s="7" t="n">
        <v>61456</v>
      </c>
      <c r="D11728" s="7" t="n">
        <v>332.619995117188</v>
      </c>
      <c r="E11728" s="7" t="n">
        <v>6.42000007629395</v>
      </c>
      <c r="F11728" s="7" t="n">
        <v>48.9700012207031</v>
      </c>
      <c r="G11728" s="7" t="n">
        <v>279.899993896484</v>
      </c>
    </row>
    <row r="11729" spans="1:7">
      <c r="A11729" t="s">
        <v>4</v>
      </c>
      <c r="B11729" s="4" t="s">
        <v>5</v>
      </c>
      <c r="C11729" s="4" t="s">
        <v>10</v>
      </c>
      <c r="D11729" s="4" t="s">
        <v>27</v>
      </c>
      <c r="E11729" s="4" t="s">
        <v>27</v>
      </c>
      <c r="F11729" s="4" t="s">
        <v>27</v>
      </c>
      <c r="G11729" s="4" t="s">
        <v>27</v>
      </c>
    </row>
    <row r="11730" spans="1:7">
      <c r="A11730" t="n">
        <v>98805</v>
      </c>
      <c r="B11730" s="57" t="n">
        <v>46</v>
      </c>
      <c r="C11730" s="7" t="n">
        <v>61457</v>
      </c>
      <c r="D11730" s="7" t="n">
        <v>332.619995117188</v>
      </c>
      <c r="E11730" s="7" t="n">
        <v>6.42000007629395</v>
      </c>
      <c r="F11730" s="7" t="n">
        <v>48.9700012207031</v>
      </c>
      <c r="G11730" s="7" t="n">
        <v>279.899993896484</v>
      </c>
    </row>
    <row r="11731" spans="1:7">
      <c r="A11731" t="s">
        <v>4</v>
      </c>
      <c r="B11731" s="4" t="s">
        <v>5</v>
      </c>
      <c r="C11731" s="4" t="s">
        <v>13</v>
      </c>
      <c r="D11731" s="4" t="s">
        <v>13</v>
      </c>
      <c r="E11731" s="4" t="s">
        <v>10</v>
      </c>
    </row>
    <row r="11732" spans="1:7">
      <c r="A11732" t="n">
        <v>98824</v>
      </c>
      <c r="B11732" s="34" t="n">
        <v>45</v>
      </c>
      <c r="C11732" s="7" t="n">
        <v>8</v>
      </c>
      <c r="D11732" s="7" t="n">
        <v>1</v>
      </c>
      <c r="E11732" s="7" t="n">
        <v>0</v>
      </c>
    </row>
    <row r="11733" spans="1:7">
      <c r="A11733" t="s">
        <v>4</v>
      </c>
      <c r="B11733" s="4" t="s">
        <v>5</v>
      </c>
      <c r="C11733" s="4" t="s">
        <v>13</v>
      </c>
      <c r="D11733" s="4" t="s">
        <v>10</v>
      </c>
      <c r="E11733" s="4" t="s">
        <v>10</v>
      </c>
      <c r="F11733" s="4" t="s">
        <v>13</v>
      </c>
    </row>
    <row r="11734" spans="1:7">
      <c r="A11734" t="n">
        <v>98829</v>
      </c>
      <c r="B11734" s="36" t="n">
        <v>25</v>
      </c>
      <c r="C11734" s="7" t="n">
        <v>1</v>
      </c>
      <c r="D11734" s="7" t="n">
        <v>65535</v>
      </c>
      <c r="E11734" s="7" t="n">
        <v>65535</v>
      </c>
      <c r="F11734" s="7" t="n">
        <v>0</v>
      </c>
    </row>
    <row r="11735" spans="1:7">
      <c r="A11735" t="s">
        <v>4</v>
      </c>
      <c r="B11735" s="4" t="s">
        <v>5</v>
      </c>
      <c r="C11735" s="4" t="s">
        <v>13</v>
      </c>
      <c r="D11735" s="4" t="s">
        <v>6</v>
      </c>
    </row>
    <row r="11736" spans="1:7">
      <c r="A11736" t="n">
        <v>98836</v>
      </c>
      <c r="B11736" s="11" t="n">
        <v>2</v>
      </c>
      <c r="C11736" s="7" t="n">
        <v>10</v>
      </c>
      <c r="D11736" s="7" t="s">
        <v>125</v>
      </c>
    </row>
    <row r="11737" spans="1:7">
      <c r="A11737" t="s">
        <v>4</v>
      </c>
      <c r="B11737" s="4" t="s">
        <v>5</v>
      </c>
      <c r="C11737" s="4" t="s">
        <v>13</v>
      </c>
      <c r="D11737" s="4" t="s">
        <v>10</v>
      </c>
    </row>
    <row r="11738" spans="1:7">
      <c r="A11738" t="n">
        <v>98859</v>
      </c>
      <c r="B11738" s="40" t="n">
        <v>58</v>
      </c>
      <c r="C11738" s="7" t="n">
        <v>105</v>
      </c>
      <c r="D11738" s="7" t="n">
        <v>300</v>
      </c>
    </row>
    <row r="11739" spans="1:7">
      <c r="A11739" t="s">
        <v>4</v>
      </c>
      <c r="B11739" s="4" t="s">
        <v>5</v>
      </c>
      <c r="C11739" s="4" t="s">
        <v>27</v>
      </c>
      <c r="D11739" s="4" t="s">
        <v>10</v>
      </c>
    </row>
    <row r="11740" spans="1:7">
      <c r="A11740" t="n">
        <v>98863</v>
      </c>
      <c r="B11740" s="41" t="n">
        <v>103</v>
      </c>
      <c r="C11740" s="7" t="n">
        <v>1</v>
      </c>
      <c r="D11740" s="7" t="n">
        <v>300</v>
      </c>
    </row>
    <row r="11741" spans="1:7">
      <c r="A11741" t="s">
        <v>4</v>
      </c>
      <c r="B11741" s="4" t="s">
        <v>5</v>
      </c>
      <c r="C11741" s="4" t="s">
        <v>13</v>
      </c>
    </row>
    <row r="11742" spans="1:7">
      <c r="A11742" t="n">
        <v>98870</v>
      </c>
      <c r="B11742" s="8" t="n">
        <v>74</v>
      </c>
      <c r="C11742" s="7" t="n">
        <v>67</v>
      </c>
    </row>
    <row r="11743" spans="1:7">
      <c r="A11743" t="s">
        <v>4</v>
      </c>
      <c r="B11743" s="4" t="s">
        <v>5</v>
      </c>
      <c r="C11743" s="4" t="s">
        <v>13</v>
      </c>
      <c r="D11743" s="4" t="s">
        <v>27</v>
      </c>
      <c r="E11743" s="4" t="s">
        <v>10</v>
      </c>
      <c r="F11743" s="4" t="s">
        <v>13</v>
      </c>
    </row>
    <row r="11744" spans="1:7">
      <c r="A11744" t="n">
        <v>98872</v>
      </c>
      <c r="B11744" s="19" t="n">
        <v>49</v>
      </c>
      <c r="C11744" s="7" t="n">
        <v>3</v>
      </c>
      <c r="D11744" s="7" t="n">
        <v>1</v>
      </c>
      <c r="E11744" s="7" t="n">
        <v>500</v>
      </c>
      <c r="F11744" s="7" t="n">
        <v>0</v>
      </c>
    </row>
    <row r="11745" spans="1:7">
      <c r="A11745" t="s">
        <v>4</v>
      </c>
      <c r="B11745" s="4" t="s">
        <v>5</v>
      </c>
      <c r="C11745" s="4" t="s">
        <v>13</v>
      </c>
      <c r="D11745" s="4" t="s">
        <v>10</v>
      </c>
    </row>
    <row r="11746" spans="1:7">
      <c r="A11746" t="n">
        <v>98881</v>
      </c>
      <c r="B11746" s="40" t="n">
        <v>58</v>
      </c>
      <c r="C11746" s="7" t="n">
        <v>11</v>
      </c>
      <c r="D11746" s="7" t="n">
        <v>300</v>
      </c>
    </row>
    <row r="11747" spans="1:7">
      <c r="A11747" t="s">
        <v>4</v>
      </c>
      <c r="B11747" s="4" t="s">
        <v>5</v>
      </c>
      <c r="C11747" s="4" t="s">
        <v>13</v>
      </c>
      <c r="D11747" s="4" t="s">
        <v>10</v>
      </c>
    </row>
    <row r="11748" spans="1:7">
      <c r="A11748" t="n">
        <v>98885</v>
      </c>
      <c r="B11748" s="40" t="n">
        <v>58</v>
      </c>
      <c r="C11748" s="7" t="n">
        <v>12</v>
      </c>
      <c r="D11748" s="7" t="n">
        <v>0</v>
      </c>
    </row>
    <row r="11749" spans="1:7">
      <c r="A11749" t="s">
        <v>4</v>
      </c>
      <c r="B11749" s="4" t="s">
        <v>5</v>
      </c>
      <c r="C11749" s="4" t="s">
        <v>13</v>
      </c>
    </row>
    <row r="11750" spans="1:7">
      <c r="A11750" t="n">
        <v>98889</v>
      </c>
      <c r="B11750" s="8" t="n">
        <v>74</v>
      </c>
      <c r="C11750" s="7" t="n">
        <v>46</v>
      </c>
    </row>
    <row r="11751" spans="1:7">
      <c r="A11751" t="s">
        <v>4</v>
      </c>
      <c r="B11751" s="4" t="s">
        <v>5</v>
      </c>
      <c r="C11751" s="4" t="s">
        <v>13</v>
      </c>
    </row>
    <row r="11752" spans="1:7">
      <c r="A11752" t="n">
        <v>98891</v>
      </c>
      <c r="B11752" s="47" t="n">
        <v>23</v>
      </c>
      <c r="C11752" s="7" t="n">
        <v>0</v>
      </c>
    </row>
    <row r="11753" spans="1:7">
      <c r="A11753" t="s">
        <v>4</v>
      </c>
      <c r="B11753" s="4" t="s">
        <v>5</v>
      </c>
      <c r="C11753" s="4" t="s">
        <v>13</v>
      </c>
      <c r="D11753" s="4" t="s">
        <v>9</v>
      </c>
    </row>
    <row r="11754" spans="1:7">
      <c r="A11754" t="n">
        <v>98893</v>
      </c>
      <c r="B11754" s="8" t="n">
        <v>74</v>
      </c>
      <c r="C11754" s="7" t="n">
        <v>52</v>
      </c>
      <c r="D11754" s="7" t="n">
        <v>8192</v>
      </c>
    </row>
    <row r="11755" spans="1:7">
      <c r="A11755" t="s">
        <v>4</v>
      </c>
      <c r="B11755" s="4" t="s">
        <v>5</v>
      </c>
    </row>
    <row r="11756" spans="1:7">
      <c r="A11756" t="n">
        <v>98899</v>
      </c>
      <c r="B11756" s="5" t="n">
        <v>1</v>
      </c>
    </row>
    <row r="11757" spans="1:7" s="3" customFormat="1" customHeight="0">
      <c r="A11757" s="3" t="s">
        <v>2</v>
      </c>
      <c r="B11757" s="3" t="s">
        <v>817</v>
      </c>
    </row>
    <row r="11758" spans="1:7">
      <c r="A11758" t="s">
        <v>4</v>
      </c>
      <c r="B11758" s="4" t="s">
        <v>5</v>
      </c>
      <c r="C11758" s="4" t="s">
        <v>10</v>
      </c>
      <c r="D11758" s="4" t="s">
        <v>10</v>
      </c>
      <c r="E11758" s="4" t="s">
        <v>9</v>
      </c>
      <c r="F11758" s="4" t="s">
        <v>6</v>
      </c>
      <c r="G11758" s="4" t="s">
        <v>8</v>
      </c>
      <c r="H11758" s="4" t="s">
        <v>10</v>
      </c>
      <c r="I11758" s="4" t="s">
        <v>10</v>
      </c>
      <c r="J11758" s="4" t="s">
        <v>9</v>
      </c>
      <c r="K11758" s="4" t="s">
        <v>6</v>
      </c>
      <c r="L11758" s="4" t="s">
        <v>8</v>
      </c>
    </row>
    <row r="11759" spans="1:7">
      <c r="A11759" t="n">
        <v>98912</v>
      </c>
      <c r="B11759" s="96" t="n">
        <v>257</v>
      </c>
      <c r="C11759" s="7" t="n">
        <v>4</v>
      </c>
      <c r="D11759" s="7" t="n">
        <v>65533</v>
      </c>
      <c r="E11759" s="7" t="n">
        <v>8181</v>
      </c>
      <c r="F11759" s="7" t="s">
        <v>21</v>
      </c>
      <c r="G11759" s="7" t="n">
        <f t="normal" ca="1">32-LENB(INDIRECT(ADDRESS(11759,6)))</f>
        <v>0</v>
      </c>
      <c r="H11759" s="7" t="n">
        <v>0</v>
      </c>
      <c r="I11759" s="7" t="n">
        <v>65533</v>
      </c>
      <c r="J11759" s="7" t="n">
        <v>0</v>
      </c>
      <c r="K11759" s="7" t="s">
        <v>21</v>
      </c>
      <c r="L11759" s="7" t="n">
        <f t="normal" ca="1">32-LENB(INDIRECT(ADDRESS(11759,11)))</f>
        <v>0</v>
      </c>
    </row>
    <row r="11760" spans="1:7">
      <c r="A11760" t="s">
        <v>4</v>
      </c>
      <c r="B11760" s="4" t="s">
        <v>5</v>
      </c>
    </row>
    <row r="11761" spans="1:12">
      <c r="A11761" t="n">
        <v>98992</v>
      </c>
      <c r="B11761" s="5" t="n">
        <v>1</v>
      </c>
    </row>
    <row r="11762" spans="1:12" s="3" customFormat="1" customHeight="0">
      <c r="A11762" s="3" t="s">
        <v>2</v>
      </c>
      <c r="B11762" s="3" t="s">
        <v>818</v>
      </c>
    </row>
    <row r="11763" spans="1:12">
      <c r="A11763" t="s">
        <v>4</v>
      </c>
      <c r="B11763" s="4" t="s">
        <v>5</v>
      </c>
      <c r="C11763" s="4" t="s">
        <v>10</v>
      </c>
      <c r="D11763" s="4" t="s">
        <v>10</v>
      </c>
      <c r="E11763" s="4" t="s">
        <v>9</v>
      </c>
      <c r="F11763" s="4" t="s">
        <v>6</v>
      </c>
      <c r="G11763" s="4" t="s">
        <v>8</v>
      </c>
      <c r="H11763" s="4" t="s">
        <v>10</v>
      </c>
      <c r="I11763" s="4" t="s">
        <v>10</v>
      </c>
      <c r="J11763" s="4" t="s">
        <v>9</v>
      </c>
      <c r="K11763" s="4" t="s">
        <v>6</v>
      </c>
      <c r="L11763" s="4" t="s">
        <v>8</v>
      </c>
      <c r="M11763" s="4" t="s">
        <v>10</v>
      </c>
      <c r="N11763" s="4" t="s">
        <v>10</v>
      </c>
      <c r="O11763" s="4" t="s">
        <v>9</v>
      </c>
      <c r="P11763" s="4" t="s">
        <v>6</v>
      </c>
      <c r="Q11763" s="4" t="s">
        <v>8</v>
      </c>
      <c r="R11763" s="4" t="s">
        <v>10</v>
      </c>
      <c r="S11763" s="4" t="s">
        <v>10</v>
      </c>
      <c r="T11763" s="4" t="s">
        <v>9</v>
      </c>
      <c r="U11763" s="4" t="s">
        <v>6</v>
      </c>
      <c r="V11763" s="4" t="s">
        <v>8</v>
      </c>
      <c r="W11763" s="4" t="s">
        <v>10</v>
      </c>
      <c r="X11763" s="4" t="s">
        <v>10</v>
      </c>
      <c r="Y11763" s="4" t="s">
        <v>9</v>
      </c>
      <c r="Z11763" s="4" t="s">
        <v>6</v>
      </c>
      <c r="AA11763" s="4" t="s">
        <v>8</v>
      </c>
      <c r="AB11763" s="4" t="s">
        <v>10</v>
      </c>
      <c r="AC11763" s="4" t="s">
        <v>10</v>
      </c>
      <c r="AD11763" s="4" t="s">
        <v>9</v>
      </c>
      <c r="AE11763" s="4" t="s">
        <v>6</v>
      </c>
      <c r="AF11763" s="4" t="s">
        <v>8</v>
      </c>
    </row>
    <row r="11764" spans="1:12">
      <c r="A11764" t="n">
        <v>99008</v>
      </c>
      <c r="B11764" s="96" t="n">
        <v>257</v>
      </c>
      <c r="C11764" s="7" t="n">
        <v>4</v>
      </c>
      <c r="D11764" s="7" t="n">
        <v>65533</v>
      </c>
      <c r="E11764" s="7" t="n">
        <v>12105</v>
      </c>
      <c r="F11764" s="7" t="s">
        <v>21</v>
      </c>
      <c r="G11764" s="7" t="n">
        <f t="normal" ca="1">32-LENB(INDIRECT(ADDRESS(11764,6)))</f>
        <v>0</v>
      </c>
      <c r="H11764" s="7" t="n">
        <v>4</v>
      </c>
      <c r="I11764" s="7" t="n">
        <v>65533</v>
      </c>
      <c r="J11764" s="7" t="n">
        <v>12105</v>
      </c>
      <c r="K11764" s="7" t="s">
        <v>21</v>
      </c>
      <c r="L11764" s="7" t="n">
        <f t="normal" ca="1">32-LENB(INDIRECT(ADDRESS(11764,11)))</f>
        <v>0</v>
      </c>
      <c r="M11764" s="7" t="n">
        <v>4</v>
      </c>
      <c r="N11764" s="7" t="n">
        <v>65533</v>
      </c>
      <c r="O11764" s="7" t="n">
        <v>12105</v>
      </c>
      <c r="P11764" s="7" t="s">
        <v>21</v>
      </c>
      <c r="Q11764" s="7" t="n">
        <f t="normal" ca="1">32-LENB(INDIRECT(ADDRESS(11764,16)))</f>
        <v>0</v>
      </c>
      <c r="R11764" s="7" t="n">
        <v>4</v>
      </c>
      <c r="S11764" s="7" t="n">
        <v>65533</v>
      </c>
      <c r="T11764" s="7" t="n">
        <v>12101</v>
      </c>
      <c r="U11764" s="7" t="s">
        <v>21</v>
      </c>
      <c r="V11764" s="7" t="n">
        <f t="normal" ca="1">32-LENB(INDIRECT(ADDRESS(11764,21)))</f>
        <v>0</v>
      </c>
      <c r="W11764" s="7" t="n">
        <v>4</v>
      </c>
      <c r="X11764" s="7" t="n">
        <v>65533</v>
      </c>
      <c r="Y11764" s="7" t="n">
        <v>14041</v>
      </c>
      <c r="Z11764" s="7" t="s">
        <v>21</v>
      </c>
      <c r="AA11764" s="7" t="n">
        <f t="normal" ca="1">32-LENB(INDIRECT(ADDRESS(11764,26)))</f>
        <v>0</v>
      </c>
      <c r="AB11764" s="7" t="n">
        <v>0</v>
      </c>
      <c r="AC11764" s="7" t="n">
        <v>65533</v>
      </c>
      <c r="AD11764" s="7" t="n">
        <v>0</v>
      </c>
      <c r="AE11764" s="7" t="s">
        <v>21</v>
      </c>
      <c r="AF11764" s="7" t="n">
        <f t="normal" ca="1">32-LENB(INDIRECT(ADDRESS(11764,31)))</f>
        <v>0</v>
      </c>
    </row>
    <row r="11765" spans="1:12">
      <c r="A11765" t="s">
        <v>4</v>
      </c>
      <c r="B11765" s="4" t="s">
        <v>5</v>
      </c>
    </row>
    <row r="11766" spans="1:12">
      <c r="A11766" t="n">
        <v>99248</v>
      </c>
      <c r="B11766" s="5" t="n">
        <v>1</v>
      </c>
    </row>
    <row r="11767" spans="1:12" s="3" customFormat="1" customHeight="0">
      <c r="A11767" s="3" t="s">
        <v>2</v>
      </c>
      <c r="B11767" s="3" t="s">
        <v>819</v>
      </c>
    </row>
    <row r="11768" spans="1:12">
      <c r="A11768" t="s">
        <v>4</v>
      </c>
      <c r="B11768" s="4" t="s">
        <v>5</v>
      </c>
      <c r="C11768" s="4" t="s">
        <v>10</v>
      </c>
      <c r="D11768" s="4" t="s">
        <v>10</v>
      </c>
      <c r="E11768" s="4" t="s">
        <v>9</v>
      </c>
      <c r="F11768" s="4" t="s">
        <v>6</v>
      </c>
      <c r="G11768" s="4" t="s">
        <v>8</v>
      </c>
      <c r="H11768" s="4" t="s">
        <v>10</v>
      </c>
      <c r="I11768" s="4" t="s">
        <v>10</v>
      </c>
      <c r="J11768" s="4" t="s">
        <v>9</v>
      </c>
      <c r="K11768" s="4" t="s">
        <v>6</v>
      </c>
      <c r="L11768" s="4" t="s">
        <v>8</v>
      </c>
    </row>
    <row r="11769" spans="1:12">
      <c r="A11769" t="n">
        <v>99264</v>
      </c>
      <c r="B11769" s="96" t="n">
        <v>257</v>
      </c>
      <c r="C11769" s="7" t="n">
        <v>4</v>
      </c>
      <c r="D11769" s="7" t="n">
        <v>65533</v>
      </c>
      <c r="E11769" s="7" t="n">
        <v>12010</v>
      </c>
      <c r="F11769" s="7" t="s">
        <v>21</v>
      </c>
      <c r="G11769" s="7" t="n">
        <f t="normal" ca="1">32-LENB(INDIRECT(ADDRESS(11769,6)))</f>
        <v>0</v>
      </c>
      <c r="H11769" s="7" t="n">
        <v>0</v>
      </c>
      <c r="I11769" s="7" t="n">
        <v>65533</v>
      </c>
      <c r="J11769" s="7" t="n">
        <v>0</v>
      </c>
      <c r="K11769" s="7" t="s">
        <v>21</v>
      </c>
      <c r="L11769" s="7" t="n">
        <f t="normal" ca="1">32-LENB(INDIRECT(ADDRESS(11769,11)))</f>
        <v>0</v>
      </c>
    </row>
    <row r="11770" spans="1:12">
      <c r="A11770" t="s">
        <v>4</v>
      </c>
      <c r="B11770" s="4" t="s">
        <v>5</v>
      </c>
    </row>
    <row r="11771" spans="1:12">
      <c r="A11771" t="n">
        <v>99344</v>
      </c>
      <c r="B11771" s="5" t="n">
        <v>1</v>
      </c>
    </row>
    <row r="11772" spans="1:12" s="3" customFormat="1" customHeight="0">
      <c r="A11772" s="3" t="s">
        <v>2</v>
      </c>
      <c r="B11772" s="3" t="s">
        <v>820</v>
      </c>
    </row>
    <row r="11773" spans="1:12">
      <c r="A11773" t="s">
        <v>4</v>
      </c>
      <c r="B11773" s="4" t="s">
        <v>5</v>
      </c>
      <c r="C11773" s="4" t="s">
        <v>10</v>
      </c>
      <c r="D11773" s="4" t="s">
        <v>10</v>
      </c>
      <c r="E11773" s="4" t="s">
        <v>9</v>
      </c>
      <c r="F11773" s="4" t="s">
        <v>6</v>
      </c>
      <c r="G11773" s="4" t="s">
        <v>8</v>
      </c>
      <c r="H11773" s="4" t="s">
        <v>10</v>
      </c>
      <c r="I11773" s="4" t="s">
        <v>10</v>
      </c>
      <c r="J11773" s="4" t="s">
        <v>9</v>
      </c>
      <c r="K11773" s="4" t="s">
        <v>6</v>
      </c>
      <c r="L11773" s="4" t="s">
        <v>8</v>
      </c>
    </row>
    <row r="11774" spans="1:12">
      <c r="A11774" t="n">
        <v>99360</v>
      </c>
      <c r="B11774" s="96" t="n">
        <v>257</v>
      </c>
      <c r="C11774" s="7" t="n">
        <v>4</v>
      </c>
      <c r="D11774" s="7" t="n">
        <v>65533</v>
      </c>
      <c r="E11774" s="7" t="n">
        <v>12010</v>
      </c>
      <c r="F11774" s="7" t="s">
        <v>21</v>
      </c>
      <c r="G11774" s="7" t="n">
        <f t="normal" ca="1">32-LENB(INDIRECT(ADDRESS(11774,6)))</f>
        <v>0</v>
      </c>
      <c r="H11774" s="7" t="n">
        <v>0</v>
      </c>
      <c r="I11774" s="7" t="n">
        <v>65533</v>
      </c>
      <c r="J11774" s="7" t="n">
        <v>0</v>
      </c>
      <c r="K11774" s="7" t="s">
        <v>21</v>
      </c>
      <c r="L11774" s="7" t="n">
        <f t="normal" ca="1">32-LENB(INDIRECT(ADDRESS(11774,11)))</f>
        <v>0</v>
      </c>
    </row>
    <row r="11775" spans="1:12">
      <c r="A11775" t="s">
        <v>4</v>
      </c>
      <c r="B11775" s="4" t="s">
        <v>5</v>
      </c>
    </row>
    <row r="11776" spans="1:12">
      <c r="A11776" t="n">
        <v>99440</v>
      </c>
      <c r="B11776" s="5" t="n">
        <v>1</v>
      </c>
    </row>
    <row r="11777" spans="1:32" s="3" customFormat="1" customHeight="0">
      <c r="A11777" s="3" t="s">
        <v>2</v>
      </c>
      <c r="B11777" s="3" t="s">
        <v>821</v>
      </c>
    </row>
    <row r="11778" spans="1:32">
      <c r="A11778" t="s">
        <v>4</v>
      </c>
      <c r="B11778" s="4" t="s">
        <v>5</v>
      </c>
      <c r="C11778" s="4" t="s">
        <v>10</v>
      </c>
      <c r="D11778" s="4" t="s">
        <v>10</v>
      </c>
      <c r="E11778" s="4" t="s">
        <v>9</v>
      </c>
      <c r="F11778" s="4" t="s">
        <v>6</v>
      </c>
      <c r="G11778" s="4" t="s">
        <v>8</v>
      </c>
      <c r="H11778" s="4" t="s">
        <v>10</v>
      </c>
      <c r="I11778" s="4" t="s">
        <v>10</v>
      </c>
      <c r="J11778" s="4" t="s">
        <v>9</v>
      </c>
      <c r="K11778" s="4" t="s">
        <v>6</v>
      </c>
      <c r="L11778" s="4" t="s">
        <v>8</v>
      </c>
    </row>
    <row r="11779" spans="1:32">
      <c r="A11779" t="n">
        <v>99456</v>
      </c>
      <c r="B11779" s="96" t="n">
        <v>257</v>
      </c>
      <c r="C11779" s="7" t="n">
        <v>4</v>
      </c>
      <c r="D11779" s="7" t="n">
        <v>65533</v>
      </c>
      <c r="E11779" s="7" t="n">
        <v>5310</v>
      </c>
      <c r="F11779" s="7" t="s">
        <v>21</v>
      </c>
      <c r="G11779" s="7" t="n">
        <f t="normal" ca="1">32-LENB(INDIRECT(ADDRESS(11779,6)))</f>
        <v>0</v>
      </c>
      <c r="H11779" s="7" t="n">
        <v>0</v>
      </c>
      <c r="I11779" s="7" t="n">
        <v>65533</v>
      </c>
      <c r="J11779" s="7" t="n">
        <v>0</v>
      </c>
      <c r="K11779" s="7" t="s">
        <v>21</v>
      </c>
      <c r="L11779" s="7" t="n">
        <f t="normal" ca="1">32-LENB(INDIRECT(ADDRESS(11779,11)))</f>
        <v>0</v>
      </c>
    </row>
    <row r="11780" spans="1:32">
      <c r="A11780" t="s">
        <v>4</v>
      </c>
      <c r="B11780" s="4" t="s">
        <v>5</v>
      </c>
    </row>
    <row r="11781" spans="1:32">
      <c r="A11781" t="n">
        <v>99536</v>
      </c>
      <c r="B11781" s="5" t="n">
        <v>1</v>
      </c>
    </row>
    <row r="11782" spans="1:32" s="3" customFormat="1" customHeight="0">
      <c r="A11782" s="3" t="s">
        <v>2</v>
      </c>
      <c r="B11782" s="3" t="s">
        <v>822</v>
      </c>
    </row>
    <row r="11783" spans="1:32">
      <c r="A11783" t="s">
        <v>4</v>
      </c>
      <c r="B11783" s="4" t="s">
        <v>5</v>
      </c>
      <c r="C11783" s="4" t="s">
        <v>10</v>
      </c>
      <c r="D11783" s="4" t="s">
        <v>10</v>
      </c>
      <c r="E11783" s="4" t="s">
        <v>9</v>
      </c>
      <c r="F11783" s="4" t="s">
        <v>6</v>
      </c>
      <c r="G11783" s="4" t="s">
        <v>8</v>
      </c>
      <c r="H11783" s="4" t="s">
        <v>10</v>
      </c>
      <c r="I11783" s="4" t="s">
        <v>10</v>
      </c>
      <c r="J11783" s="4" t="s">
        <v>9</v>
      </c>
      <c r="K11783" s="4" t="s">
        <v>6</v>
      </c>
      <c r="L11783" s="4" t="s">
        <v>8</v>
      </c>
    </row>
    <row r="11784" spans="1:32">
      <c r="A11784" t="n">
        <v>99552</v>
      </c>
      <c r="B11784" s="96" t="n">
        <v>257</v>
      </c>
      <c r="C11784" s="7" t="n">
        <v>9</v>
      </c>
      <c r="D11784" s="7" t="n">
        <v>65534</v>
      </c>
      <c r="E11784" s="7" t="n">
        <v>0</v>
      </c>
      <c r="F11784" s="7" t="s">
        <v>177</v>
      </c>
      <c r="G11784" s="7" t="n">
        <f t="normal" ca="1">32-LENB(INDIRECT(ADDRESS(11784,6)))</f>
        <v>0</v>
      </c>
      <c r="H11784" s="7" t="n">
        <v>0</v>
      </c>
      <c r="I11784" s="7" t="n">
        <v>65533</v>
      </c>
      <c r="J11784" s="7" t="n">
        <v>0</v>
      </c>
      <c r="K11784" s="7" t="s">
        <v>21</v>
      </c>
      <c r="L11784" s="7" t="n">
        <f t="normal" ca="1">32-LENB(INDIRECT(ADDRESS(11784,11)))</f>
        <v>0</v>
      </c>
    </row>
    <row r="11785" spans="1:32">
      <c r="A11785" t="s">
        <v>4</v>
      </c>
      <c r="B11785" s="4" t="s">
        <v>5</v>
      </c>
    </row>
    <row r="11786" spans="1:32">
      <c r="A11786" t="n">
        <v>99632</v>
      </c>
      <c r="B11786" s="5" t="n">
        <v>1</v>
      </c>
    </row>
    <row r="11787" spans="1:32" s="3" customFormat="1" customHeight="0">
      <c r="A11787" s="3" t="s">
        <v>2</v>
      </c>
      <c r="B11787" s="3" t="s">
        <v>823</v>
      </c>
    </row>
    <row r="11788" spans="1:32">
      <c r="A11788" t="s">
        <v>4</v>
      </c>
      <c r="B11788" s="4" t="s">
        <v>5</v>
      </c>
      <c r="C11788" s="4" t="s">
        <v>10</v>
      </c>
      <c r="D11788" s="4" t="s">
        <v>10</v>
      </c>
      <c r="E11788" s="4" t="s">
        <v>9</v>
      </c>
      <c r="F11788" s="4" t="s">
        <v>6</v>
      </c>
      <c r="G11788" s="4" t="s">
        <v>8</v>
      </c>
      <c r="H11788" s="4" t="s">
        <v>10</v>
      </c>
      <c r="I11788" s="4" t="s">
        <v>10</v>
      </c>
      <c r="J11788" s="4" t="s">
        <v>9</v>
      </c>
      <c r="K11788" s="4" t="s">
        <v>6</v>
      </c>
      <c r="L11788" s="4" t="s">
        <v>8</v>
      </c>
    </row>
    <row r="11789" spans="1:32">
      <c r="A11789" t="n">
        <v>99648</v>
      </c>
      <c r="B11789" s="96" t="n">
        <v>257</v>
      </c>
      <c r="C11789" s="7" t="n">
        <v>4</v>
      </c>
      <c r="D11789" s="7" t="n">
        <v>65533</v>
      </c>
      <c r="E11789" s="7" t="n">
        <v>10000</v>
      </c>
      <c r="F11789" s="7" t="s">
        <v>21</v>
      </c>
      <c r="G11789" s="7" t="n">
        <f t="normal" ca="1">32-LENB(INDIRECT(ADDRESS(11789,6)))</f>
        <v>0</v>
      </c>
      <c r="H11789" s="7" t="n">
        <v>0</v>
      </c>
      <c r="I11789" s="7" t="n">
        <v>65533</v>
      </c>
      <c r="J11789" s="7" t="n">
        <v>0</v>
      </c>
      <c r="K11789" s="7" t="s">
        <v>21</v>
      </c>
      <c r="L11789" s="7" t="n">
        <f t="normal" ca="1">32-LENB(INDIRECT(ADDRESS(11789,11)))</f>
        <v>0</v>
      </c>
    </row>
    <row r="11790" spans="1:32">
      <c r="A11790" t="s">
        <v>4</v>
      </c>
      <c r="B11790" s="4" t="s">
        <v>5</v>
      </c>
    </row>
    <row r="11791" spans="1:32">
      <c r="A11791" t="n">
        <v>99728</v>
      </c>
      <c r="B11791" s="5" t="n">
        <v>1</v>
      </c>
    </row>
    <row r="11792" spans="1:32" s="3" customFormat="1" customHeight="0">
      <c r="A11792" s="3" t="s">
        <v>2</v>
      </c>
      <c r="B11792" s="3" t="s">
        <v>824</v>
      </c>
    </row>
    <row r="11793" spans="1:12">
      <c r="A11793" t="s">
        <v>4</v>
      </c>
      <c r="B11793" s="4" t="s">
        <v>5</v>
      </c>
      <c r="C11793" s="4" t="s">
        <v>10</v>
      </c>
      <c r="D11793" s="4" t="s">
        <v>10</v>
      </c>
      <c r="E11793" s="4" t="s">
        <v>9</v>
      </c>
      <c r="F11793" s="4" t="s">
        <v>6</v>
      </c>
      <c r="G11793" s="4" t="s">
        <v>8</v>
      </c>
      <c r="H11793" s="4" t="s">
        <v>10</v>
      </c>
      <c r="I11793" s="4" t="s">
        <v>10</v>
      </c>
      <c r="J11793" s="4" t="s">
        <v>9</v>
      </c>
      <c r="K11793" s="4" t="s">
        <v>6</v>
      </c>
      <c r="L11793" s="4" t="s">
        <v>8</v>
      </c>
      <c r="M11793" s="4" t="s">
        <v>10</v>
      </c>
      <c r="N11793" s="4" t="s">
        <v>10</v>
      </c>
      <c r="O11793" s="4" t="s">
        <v>9</v>
      </c>
      <c r="P11793" s="4" t="s">
        <v>6</v>
      </c>
      <c r="Q11793" s="4" t="s">
        <v>8</v>
      </c>
      <c r="R11793" s="4" t="s">
        <v>10</v>
      </c>
      <c r="S11793" s="4" t="s">
        <v>10</v>
      </c>
      <c r="T11793" s="4" t="s">
        <v>9</v>
      </c>
      <c r="U11793" s="4" t="s">
        <v>6</v>
      </c>
      <c r="V11793" s="4" t="s">
        <v>8</v>
      </c>
      <c r="W11793" s="4" t="s">
        <v>10</v>
      </c>
      <c r="X11793" s="4" t="s">
        <v>10</v>
      </c>
      <c r="Y11793" s="4" t="s">
        <v>9</v>
      </c>
      <c r="Z11793" s="4" t="s">
        <v>6</v>
      </c>
      <c r="AA11793" s="4" t="s">
        <v>8</v>
      </c>
      <c r="AB11793" s="4" t="s">
        <v>10</v>
      </c>
      <c r="AC11793" s="4" t="s">
        <v>10</v>
      </c>
      <c r="AD11793" s="4" t="s">
        <v>9</v>
      </c>
      <c r="AE11793" s="4" t="s">
        <v>6</v>
      </c>
      <c r="AF11793" s="4" t="s">
        <v>8</v>
      </c>
      <c r="AG11793" s="4" t="s">
        <v>10</v>
      </c>
      <c r="AH11793" s="4" t="s">
        <v>10</v>
      </c>
      <c r="AI11793" s="4" t="s">
        <v>9</v>
      </c>
      <c r="AJ11793" s="4" t="s">
        <v>6</v>
      </c>
      <c r="AK11793" s="4" t="s">
        <v>8</v>
      </c>
      <c r="AL11793" s="4" t="s">
        <v>10</v>
      </c>
      <c r="AM11793" s="4" t="s">
        <v>10</v>
      </c>
      <c r="AN11793" s="4" t="s">
        <v>9</v>
      </c>
      <c r="AO11793" s="4" t="s">
        <v>6</v>
      </c>
      <c r="AP11793" s="4" t="s">
        <v>8</v>
      </c>
      <c r="AQ11793" s="4" t="s">
        <v>10</v>
      </c>
      <c r="AR11793" s="4" t="s">
        <v>10</v>
      </c>
      <c r="AS11793" s="4" t="s">
        <v>9</v>
      </c>
      <c r="AT11793" s="4" t="s">
        <v>6</v>
      </c>
      <c r="AU11793" s="4" t="s">
        <v>8</v>
      </c>
      <c r="AV11793" s="4" t="s">
        <v>10</v>
      </c>
      <c r="AW11793" s="4" t="s">
        <v>10</v>
      </c>
      <c r="AX11793" s="4" t="s">
        <v>9</v>
      </c>
      <c r="AY11793" s="4" t="s">
        <v>6</v>
      </c>
      <c r="AZ11793" s="4" t="s">
        <v>8</v>
      </c>
      <c r="BA11793" s="4" t="s">
        <v>10</v>
      </c>
      <c r="BB11793" s="4" t="s">
        <v>10</v>
      </c>
      <c r="BC11793" s="4" t="s">
        <v>9</v>
      </c>
      <c r="BD11793" s="4" t="s">
        <v>6</v>
      </c>
      <c r="BE11793" s="4" t="s">
        <v>8</v>
      </c>
      <c r="BF11793" s="4" t="s">
        <v>10</v>
      </c>
      <c r="BG11793" s="4" t="s">
        <v>10</v>
      </c>
      <c r="BH11793" s="4" t="s">
        <v>9</v>
      </c>
      <c r="BI11793" s="4" t="s">
        <v>6</v>
      </c>
      <c r="BJ11793" s="4" t="s">
        <v>8</v>
      </c>
      <c r="BK11793" s="4" t="s">
        <v>10</v>
      </c>
      <c r="BL11793" s="4" t="s">
        <v>10</v>
      </c>
      <c r="BM11793" s="4" t="s">
        <v>9</v>
      </c>
      <c r="BN11793" s="4" t="s">
        <v>6</v>
      </c>
      <c r="BO11793" s="4" t="s">
        <v>8</v>
      </c>
    </row>
    <row r="11794" spans="1:12">
      <c r="A11794" t="n">
        <v>99744</v>
      </c>
      <c r="B11794" s="96" t="n">
        <v>257</v>
      </c>
      <c r="C11794" s="7" t="n">
        <v>3</v>
      </c>
      <c r="D11794" s="7" t="n">
        <v>65533</v>
      </c>
      <c r="E11794" s="7" t="n">
        <v>0</v>
      </c>
      <c r="F11794" s="7" t="s">
        <v>316</v>
      </c>
      <c r="G11794" s="7" t="n">
        <f t="normal" ca="1">32-LENB(INDIRECT(ADDRESS(11794,6)))</f>
        <v>0</v>
      </c>
      <c r="H11794" s="7" t="n">
        <v>3</v>
      </c>
      <c r="I11794" s="7" t="n">
        <v>65533</v>
      </c>
      <c r="J11794" s="7" t="n">
        <v>0</v>
      </c>
      <c r="K11794" s="7" t="s">
        <v>317</v>
      </c>
      <c r="L11794" s="7" t="n">
        <f t="normal" ca="1">32-LENB(INDIRECT(ADDRESS(11794,11)))</f>
        <v>0</v>
      </c>
      <c r="M11794" s="7" t="n">
        <v>4</v>
      </c>
      <c r="N11794" s="7" t="n">
        <v>65533</v>
      </c>
      <c r="O11794" s="7" t="n">
        <v>8061</v>
      </c>
      <c r="P11794" s="7" t="s">
        <v>21</v>
      </c>
      <c r="Q11794" s="7" t="n">
        <f t="normal" ca="1">32-LENB(INDIRECT(ADDRESS(11794,16)))</f>
        <v>0</v>
      </c>
      <c r="R11794" s="7" t="n">
        <v>4</v>
      </c>
      <c r="S11794" s="7" t="n">
        <v>65533</v>
      </c>
      <c r="T11794" s="7" t="n">
        <v>5046</v>
      </c>
      <c r="U11794" s="7" t="s">
        <v>21</v>
      </c>
      <c r="V11794" s="7" t="n">
        <f t="normal" ca="1">32-LENB(INDIRECT(ADDRESS(11794,21)))</f>
        <v>0</v>
      </c>
      <c r="W11794" s="7" t="n">
        <v>4</v>
      </c>
      <c r="X11794" s="7" t="n">
        <v>65533</v>
      </c>
      <c r="Y11794" s="7" t="n">
        <v>5045</v>
      </c>
      <c r="Z11794" s="7" t="s">
        <v>21</v>
      </c>
      <c r="AA11794" s="7" t="n">
        <f t="normal" ca="1">32-LENB(INDIRECT(ADDRESS(11794,26)))</f>
        <v>0</v>
      </c>
      <c r="AB11794" s="7" t="n">
        <v>4</v>
      </c>
      <c r="AC11794" s="7" t="n">
        <v>65533</v>
      </c>
      <c r="AD11794" s="7" t="n">
        <v>4521</v>
      </c>
      <c r="AE11794" s="7" t="s">
        <v>21</v>
      </c>
      <c r="AF11794" s="7" t="n">
        <f t="normal" ca="1">32-LENB(INDIRECT(ADDRESS(11794,31)))</f>
        <v>0</v>
      </c>
      <c r="AG11794" s="7" t="n">
        <v>4</v>
      </c>
      <c r="AH11794" s="7" t="n">
        <v>65533</v>
      </c>
      <c r="AI11794" s="7" t="n">
        <v>4402</v>
      </c>
      <c r="AJ11794" s="7" t="s">
        <v>21</v>
      </c>
      <c r="AK11794" s="7" t="n">
        <f t="normal" ca="1">32-LENB(INDIRECT(ADDRESS(11794,36)))</f>
        <v>0</v>
      </c>
      <c r="AL11794" s="7" t="n">
        <v>4</v>
      </c>
      <c r="AM11794" s="7" t="n">
        <v>65533</v>
      </c>
      <c r="AN11794" s="7" t="n">
        <v>5046</v>
      </c>
      <c r="AO11794" s="7" t="s">
        <v>21</v>
      </c>
      <c r="AP11794" s="7" t="n">
        <f t="normal" ca="1">32-LENB(INDIRECT(ADDRESS(11794,41)))</f>
        <v>0</v>
      </c>
      <c r="AQ11794" s="7" t="n">
        <v>4</v>
      </c>
      <c r="AR11794" s="7" t="n">
        <v>65533</v>
      </c>
      <c r="AS11794" s="7" t="n">
        <v>5302</v>
      </c>
      <c r="AT11794" s="7" t="s">
        <v>21</v>
      </c>
      <c r="AU11794" s="7" t="n">
        <f t="normal" ca="1">32-LENB(INDIRECT(ADDRESS(11794,46)))</f>
        <v>0</v>
      </c>
      <c r="AV11794" s="7" t="n">
        <v>8</v>
      </c>
      <c r="AW11794" s="7" t="n">
        <v>65533</v>
      </c>
      <c r="AX11794" s="7" t="n">
        <v>0</v>
      </c>
      <c r="AY11794" s="7" t="s">
        <v>335</v>
      </c>
      <c r="AZ11794" s="7" t="n">
        <f t="normal" ca="1">32-LENB(INDIRECT(ADDRESS(11794,51)))</f>
        <v>0</v>
      </c>
      <c r="BA11794" s="7" t="n">
        <v>4</v>
      </c>
      <c r="BB11794" s="7" t="n">
        <v>65533</v>
      </c>
      <c r="BC11794" s="7" t="n">
        <v>12105</v>
      </c>
      <c r="BD11794" s="7" t="s">
        <v>21</v>
      </c>
      <c r="BE11794" s="7" t="n">
        <f t="normal" ca="1">32-LENB(INDIRECT(ADDRESS(11794,56)))</f>
        <v>0</v>
      </c>
      <c r="BF11794" s="7" t="n">
        <v>4</v>
      </c>
      <c r="BG11794" s="7" t="n">
        <v>65533</v>
      </c>
      <c r="BH11794" s="7" t="n">
        <v>12105</v>
      </c>
      <c r="BI11794" s="7" t="s">
        <v>21</v>
      </c>
      <c r="BJ11794" s="7" t="n">
        <f t="normal" ca="1">32-LENB(INDIRECT(ADDRESS(11794,61)))</f>
        <v>0</v>
      </c>
      <c r="BK11794" s="7" t="n">
        <v>0</v>
      </c>
      <c r="BL11794" s="7" t="n">
        <v>65533</v>
      </c>
      <c r="BM11794" s="7" t="n">
        <v>0</v>
      </c>
      <c r="BN11794" s="7" t="s">
        <v>21</v>
      </c>
      <c r="BO11794" s="7" t="n">
        <f t="normal" ca="1">32-LENB(INDIRECT(ADDRESS(11794,66)))</f>
        <v>0</v>
      </c>
    </row>
    <row r="11795" spans="1:12">
      <c r="A11795" t="s">
        <v>4</v>
      </c>
      <c r="B11795" s="4" t="s">
        <v>5</v>
      </c>
    </row>
    <row r="11796" spans="1:12">
      <c r="A11796" t="n">
        <v>100264</v>
      </c>
      <c r="B11796" s="5" t="n">
        <v>1</v>
      </c>
    </row>
    <row r="11797" spans="1:12" s="3" customFormat="1" customHeight="0">
      <c r="A11797" s="3" t="s">
        <v>2</v>
      </c>
      <c r="B11797" s="3" t="s">
        <v>825</v>
      </c>
    </row>
    <row r="11798" spans="1:12">
      <c r="A11798" t="s">
        <v>4</v>
      </c>
      <c r="B11798" s="4" t="s">
        <v>5</v>
      </c>
      <c r="C11798" s="4" t="s">
        <v>10</v>
      </c>
      <c r="D11798" s="4" t="s">
        <v>10</v>
      </c>
      <c r="E11798" s="4" t="s">
        <v>9</v>
      </c>
      <c r="F11798" s="4" t="s">
        <v>6</v>
      </c>
      <c r="G11798" s="4" t="s">
        <v>8</v>
      </c>
      <c r="H11798" s="4" t="s">
        <v>10</v>
      </c>
      <c r="I11798" s="4" t="s">
        <v>10</v>
      </c>
      <c r="J11798" s="4" t="s">
        <v>9</v>
      </c>
      <c r="K11798" s="4" t="s">
        <v>6</v>
      </c>
      <c r="L11798" s="4" t="s">
        <v>8</v>
      </c>
      <c r="M11798" s="4" t="s">
        <v>10</v>
      </c>
      <c r="N11798" s="4" t="s">
        <v>10</v>
      </c>
      <c r="O11798" s="4" t="s">
        <v>9</v>
      </c>
      <c r="P11798" s="4" t="s">
        <v>6</v>
      </c>
      <c r="Q11798" s="4" t="s">
        <v>8</v>
      </c>
    </row>
    <row r="11799" spans="1:12">
      <c r="A11799" t="n">
        <v>100272</v>
      </c>
      <c r="B11799" s="96" t="n">
        <v>257</v>
      </c>
      <c r="C11799" s="7" t="n">
        <v>4</v>
      </c>
      <c r="D11799" s="7" t="n">
        <v>65533</v>
      </c>
      <c r="E11799" s="7" t="n">
        <v>4434</v>
      </c>
      <c r="F11799" s="7" t="s">
        <v>21</v>
      </c>
      <c r="G11799" s="7" t="n">
        <f t="normal" ca="1">32-LENB(INDIRECT(ADDRESS(11799,6)))</f>
        <v>0</v>
      </c>
      <c r="H11799" s="7" t="n">
        <v>4</v>
      </c>
      <c r="I11799" s="7" t="n">
        <v>65533</v>
      </c>
      <c r="J11799" s="7" t="n">
        <v>4521</v>
      </c>
      <c r="K11799" s="7" t="s">
        <v>21</v>
      </c>
      <c r="L11799" s="7" t="n">
        <f t="normal" ca="1">32-LENB(INDIRECT(ADDRESS(11799,11)))</f>
        <v>0</v>
      </c>
      <c r="M11799" s="7" t="n">
        <v>0</v>
      </c>
      <c r="N11799" s="7" t="n">
        <v>65533</v>
      </c>
      <c r="O11799" s="7" t="n">
        <v>0</v>
      </c>
      <c r="P11799" s="7" t="s">
        <v>21</v>
      </c>
      <c r="Q11799" s="7" t="n">
        <f t="normal" ca="1">32-LENB(INDIRECT(ADDRESS(11799,16)))</f>
        <v>0</v>
      </c>
    </row>
    <row r="11800" spans="1:12">
      <c r="A11800" t="s">
        <v>4</v>
      </c>
      <c r="B11800" s="4" t="s">
        <v>5</v>
      </c>
    </row>
    <row r="11801" spans="1:12">
      <c r="A11801" t="n">
        <v>100392</v>
      </c>
      <c r="B11801" s="5" t="n">
        <v>1</v>
      </c>
    </row>
    <row r="11802" spans="1:12" s="3" customFormat="1" customHeight="0">
      <c r="A11802" s="3" t="s">
        <v>2</v>
      </c>
      <c r="B11802" s="3" t="s">
        <v>826</v>
      </c>
    </row>
    <row r="11803" spans="1:12">
      <c r="A11803" t="s">
        <v>4</v>
      </c>
      <c r="B11803" s="4" t="s">
        <v>5</v>
      </c>
      <c r="C11803" s="4" t="s">
        <v>10</v>
      </c>
      <c r="D11803" s="4" t="s">
        <v>10</v>
      </c>
      <c r="E11803" s="4" t="s">
        <v>9</v>
      </c>
      <c r="F11803" s="4" t="s">
        <v>6</v>
      </c>
      <c r="G11803" s="4" t="s">
        <v>8</v>
      </c>
      <c r="H11803" s="4" t="s">
        <v>10</v>
      </c>
      <c r="I11803" s="4" t="s">
        <v>10</v>
      </c>
      <c r="J11803" s="4" t="s">
        <v>9</v>
      </c>
      <c r="K11803" s="4" t="s">
        <v>6</v>
      </c>
      <c r="L11803" s="4" t="s">
        <v>8</v>
      </c>
      <c r="M11803" s="4" t="s">
        <v>10</v>
      </c>
      <c r="N11803" s="4" t="s">
        <v>10</v>
      </c>
      <c r="O11803" s="4" t="s">
        <v>9</v>
      </c>
      <c r="P11803" s="4" t="s">
        <v>6</v>
      </c>
      <c r="Q11803" s="4" t="s">
        <v>8</v>
      </c>
      <c r="R11803" s="4" t="s">
        <v>10</v>
      </c>
      <c r="S11803" s="4" t="s">
        <v>10</v>
      </c>
      <c r="T11803" s="4" t="s">
        <v>9</v>
      </c>
      <c r="U11803" s="4" t="s">
        <v>6</v>
      </c>
      <c r="V11803" s="4" t="s">
        <v>8</v>
      </c>
      <c r="W11803" s="4" t="s">
        <v>10</v>
      </c>
      <c r="X11803" s="4" t="s">
        <v>10</v>
      </c>
      <c r="Y11803" s="4" t="s">
        <v>9</v>
      </c>
      <c r="Z11803" s="4" t="s">
        <v>6</v>
      </c>
      <c r="AA11803" s="4" t="s">
        <v>8</v>
      </c>
      <c r="AB11803" s="4" t="s">
        <v>10</v>
      </c>
      <c r="AC11803" s="4" t="s">
        <v>10</v>
      </c>
      <c r="AD11803" s="4" t="s">
        <v>9</v>
      </c>
      <c r="AE11803" s="4" t="s">
        <v>6</v>
      </c>
      <c r="AF11803" s="4" t="s">
        <v>8</v>
      </c>
      <c r="AG11803" s="4" t="s">
        <v>10</v>
      </c>
      <c r="AH11803" s="4" t="s">
        <v>10</v>
      </c>
      <c r="AI11803" s="4" t="s">
        <v>9</v>
      </c>
      <c r="AJ11803" s="4" t="s">
        <v>6</v>
      </c>
      <c r="AK11803" s="4" t="s">
        <v>8</v>
      </c>
      <c r="AL11803" s="4" t="s">
        <v>10</v>
      </c>
      <c r="AM11803" s="4" t="s">
        <v>10</v>
      </c>
      <c r="AN11803" s="4" t="s">
        <v>9</v>
      </c>
      <c r="AO11803" s="4" t="s">
        <v>6</v>
      </c>
      <c r="AP11803" s="4" t="s">
        <v>8</v>
      </c>
      <c r="AQ11803" s="4" t="s">
        <v>10</v>
      </c>
      <c r="AR11803" s="4" t="s">
        <v>10</v>
      </c>
      <c r="AS11803" s="4" t="s">
        <v>9</v>
      </c>
      <c r="AT11803" s="4" t="s">
        <v>6</v>
      </c>
      <c r="AU11803" s="4" t="s">
        <v>8</v>
      </c>
      <c r="AV11803" s="4" t="s">
        <v>10</v>
      </c>
      <c r="AW11803" s="4" t="s">
        <v>10</v>
      </c>
      <c r="AX11803" s="4" t="s">
        <v>9</v>
      </c>
      <c r="AY11803" s="4" t="s">
        <v>6</v>
      </c>
      <c r="AZ11803" s="4" t="s">
        <v>8</v>
      </c>
      <c r="BA11803" s="4" t="s">
        <v>10</v>
      </c>
      <c r="BB11803" s="4" t="s">
        <v>10</v>
      </c>
      <c r="BC11803" s="4" t="s">
        <v>9</v>
      </c>
      <c r="BD11803" s="4" t="s">
        <v>6</v>
      </c>
      <c r="BE11803" s="4" t="s">
        <v>8</v>
      </c>
      <c r="BF11803" s="4" t="s">
        <v>10</v>
      </c>
      <c r="BG11803" s="4" t="s">
        <v>10</v>
      </c>
      <c r="BH11803" s="4" t="s">
        <v>9</v>
      </c>
      <c r="BI11803" s="4" t="s">
        <v>6</v>
      </c>
      <c r="BJ11803" s="4" t="s">
        <v>8</v>
      </c>
      <c r="BK11803" s="4" t="s">
        <v>10</v>
      </c>
      <c r="BL11803" s="4" t="s">
        <v>10</v>
      </c>
      <c r="BM11803" s="4" t="s">
        <v>9</v>
      </c>
      <c r="BN11803" s="4" t="s">
        <v>6</v>
      </c>
      <c r="BO11803" s="4" t="s">
        <v>8</v>
      </c>
      <c r="BP11803" s="4" t="s">
        <v>10</v>
      </c>
      <c r="BQ11803" s="4" t="s">
        <v>10</v>
      </c>
      <c r="BR11803" s="4" t="s">
        <v>9</v>
      </c>
      <c r="BS11803" s="4" t="s">
        <v>6</v>
      </c>
      <c r="BT11803" s="4" t="s">
        <v>8</v>
      </c>
      <c r="BU11803" s="4" t="s">
        <v>10</v>
      </c>
      <c r="BV11803" s="4" t="s">
        <v>10</v>
      </c>
      <c r="BW11803" s="4" t="s">
        <v>9</v>
      </c>
      <c r="BX11803" s="4" t="s">
        <v>6</v>
      </c>
      <c r="BY11803" s="4" t="s">
        <v>8</v>
      </c>
      <c r="BZ11803" s="4" t="s">
        <v>10</v>
      </c>
      <c r="CA11803" s="4" t="s">
        <v>10</v>
      </c>
      <c r="CB11803" s="4" t="s">
        <v>9</v>
      </c>
      <c r="CC11803" s="4" t="s">
        <v>6</v>
      </c>
      <c r="CD11803" s="4" t="s">
        <v>8</v>
      </c>
      <c r="CE11803" s="4" t="s">
        <v>10</v>
      </c>
      <c r="CF11803" s="4" t="s">
        <v>10</v>
      </c>
      <c r="CG11803" s="4" t="s">
        <v>9</v>
      </c>
      <c r="CH11803" s="4" t="s">
        <v>6</v>
      </c>
      <c r="CI11803" s="4" t="s">
        <v>8</v>
      </c>
      <c r="CJ11803" s="4" t="s">
        <v>10</v>
      </c>
      <c r="CK11803" s="4" t="s">
        <v>10</v>
      </c>
      <c r="CL11803" s="4" t="s">
        <v>9</v>
      </c>
      <c r="CM11803" s="4" t="s">
        <v>6</v>
      </c>
      <c r="CN11803" s="4" t="s">
        <v>8</v>
      </c>
      <c r="CO11803" s="4" t="s">
        <v>10</v>
      </c>
      <c r="CP11803" s="4" t="s">
        <v>10</v>
      </c>
      <c r="CQ11803" s="4" t="s">
        <v>9</v>
      </c>
      <c r="CR11803" s="4" t="s">
        <v>6</v>
      </c>
      <c r="CS11803" s="4" t="s">
        <v>8</v>
      </c>
      <c r="CT11803" s="4" t="s">
        <v>10</v>
      </c>
      <c r="CU11803" s="4" t="s">
        <v>10</v>
      </c>
      <c r="CV11803" s="4" t="s">
        <v>9</v>
      </c>
      <c r="CW11803" s="4" t="s">
        <v>6</v>
      </c>
      <c r="CX11803" s="4" t="s">
        <v>8</v>
      </c>
      <c r="CY11803" s="4" t="s">
        <v>10</v>
      </c>
      <c r="CZ11803" s="4" t="s">
        <v>10</v>
      </c>
      <c r="DA11803" s="4" t="s">
        <v>9</v>
      </c>
      <c r="DB11803" s="4" t="s">
        <v>6</v>
      </c>
      <c r="DC11803" s="4" t="s">
        <v>8</v>
      </c>
      <c r="DD11803" s="4" t="s">
        <v>10</v>
      </c>
      <c r="DE11803" s="4" t="s">
        <v>10</v>
      </c>
      <c r="DF11803" s="4" t="s">
        <v>9</v>
      </c>
      <c r="DG11803" s="4" t="s">
        <v>6</v>
      </c>
      <c r="DH11803" s="4" t="s">
        <v>8</v>
      </c>
      <c r="DI11803" s="4" t="s">
        <v>10</v>
      </c>
      <c r="DJ11803" s="4" t="s">
        <v>10</v>
      </c>
      <c r="DK11803" s="4" t="s">
        <v>9</v>
      </c>
      <c r="DL11803" s="4" t="s">
        <v>6</v>
      </c>
      <c r="DM11803" s="4" t="s">
        <v>8</v>
      </c>
      <c r="DN11803" s="4" t="s">
        <v>10</v>
      </c>
      <c r="DO11803" s="4" t="s">
        <v>10</v>
      </c>
      <c r="DP11803" s="4" t="s">
        <v>9</v>
      </c>
      <c r="DQ11803" s="4" t="s">
        <v>6</v>
      </c>
      <c r="DR11803" s="4" t="s">
        <v>8</v>
      </c>
      <c r="DS11803" s="4" t="s">
        <v>10</v>
      </c>
      <c r="DT11803" s="4" t="s">
        <v>10</v>
      </c>
      <c r="DU11803" s="4" t="s">
        <v>9</v>
      </c>
      <c r="DV11803" s="4" t="s">
        <v>6</v>
      </c>
      <c r="DW11803" s="4" t="s">
        <v>8</v>
      </c>
      <c r="DX11803" s="4" t="s">
        <v>10</v>
      </c>
      <c r="DY11803" s="4" t="s">
        <v>10</v>
      </c>
      <c r="DZ11803" s="4" t="s">
        <v>9</v>
      </c>
      <c r="EA11803" s="4" t="s">
        <v>6</v>
      </c>
      <c r="EB11803" s="4" t="s">
        <v>8</v>
      </c>
      <c r="EC11803" s="4" t="s">
        <v>10</v>
      </c>
      <c r="ED11803" s="4" t="s">
        <v>10</v>
      </c>
      <c r="EE11803" s="4" t="s">
        <v>9</v>
      </c>
      <c r="EF11803" s="4" t="s">
        <v>6</v>
      </c>
      <c r="EG11803" s="4" t="s">
        <v>8</v>
      </c>
      <c r="EH11803" s="4" t="s">
        <v>10</v>
      </c>
      <c r="EI11803" s="4" t="s">
        <v>10</v>
      </c>
      <c r="EJ11803" s="4" t="s">
        <v>9</v>
      </c>
      <c r="EK11803" s="4" t="s">
        <v>6</v>
      </c>
      <c r="EL11803" s="4" t="s">
        <v>8</v>
      </c>
      <c r="EM11803" s="4" t="s">
        <v>10</v>
      </c>
      <c r="EN11803" s="4" t="s">
        <v>10</v>
      </c>
      <c r="EO11803" s="4" t="s">
        <v>9</v>
      </c>
      <c r="EP11803" s="4" t="s">
        <v>6</v>
      </c>
      <c r="EQ11803" s="4" t="s">
        <v>8</v>
      </c>
      <c r="ER11803" s="4" t="s">
        <v>10</v>
      </c>
      <c r="ES11803" s="4" t="s">
        <v>10</v>
      </c>
      <c r="ET11803" s="4" t="s">
        <v>9</v>
      </c>
      <c r="EU11803" s="4" t="s">
        <v>6</v>
      </c>
      <c r="EV11803" s="4" t="s">
        <v>8</v>
      </c>
      <c r="EW11803" s="4" t="s">
        <v>10</v>
      </c>
      <c r="EX11803" s="4" t="s">
        <v>10</v>
      </c>
      <c r="EY11803" s="4" t="s">
        <v>9</v>
      </c>
      <c r="EZ11803" s="4" t="s">
        <v>6</v>
      </c>
      <c r="FA11803" s="4" t="s">
        <v>8</v>
      </c>
      <c r="FB11803" s="4" t="s">
        <v>10</v>
      </c>
      <c r="FC11803" s="4" t="s">
        <v>10</v>
      </c>
      <c r="FD11803" s="4" t="s">
        <v>9</v>
      </c>
      <c r="FE11803" s="4" t="s">
        <v>6</v>
      </c>
      <c r="FF11803" s="4" t="s">
        <v>8</v>
      </c>
      <c r="FG11803" s="4" t="s">
        <v>10</v>
      </c>
      <c r="FH11803" s="4" t="s">
        <v>10</v>
      </c>
      <c r="FI11803" s="4" t="s">
        <v>9</v>
      </c>
      <c r="FJ11803" s="4" t="s">
        <v>6</v>
      </c>
      <c r="FK11803" s="4" t="s">
        <v>8</v>
      </c>
      <c r="FL11803" s="4" t="s">
        <v>10</v>
      </c>
      <c r="FM11803" s="4" t="s">
        <v>10</v>
      </c>
      <c r="FN11803" s="4" t="s">
        <v>9</v>
      </c>
      <c r="FO11803" s="4" t="s">
        <v>6</v>
      </c>
      <c r="FP11803" s="4" t="s">
        <v>8</v>
      </c>
      <c r="FQ11803" s="4" t="s">
        <v>10</v>
      </c>
      <c r="FR11803" s="4" t="s">
        <v>10</v>
      </c>
      <c r="FS11803" s="4" t="s">
        <v>9</v>
      </c>
      <c r="FT11803" s="4" t="s">
        <v>6</v>
      </c>
      <c r="FU11803" s="4" t="s">
        <v>8</v>
      </c>
      <c r="FV11803" s="4" t="s">
        <v>10</v>
      </c>
      <c r="FW11803" s="4" t="s">
        <v>10</v>
      </c>
      <c r="FX11803" s="4" t="s">
        <v>9</v>
      </c>
      <c r="FY11803" s="4" t="s">
        <v>6</v>
      </c>
      <c r="FZ11803" s="4" t="s">
        <v>8</v>
      </c>
      <c r="GA11803" s="4" t="s">
        <v>10</v>
      </c>
      <c r="GB11803" s="4" t="s">
        <v>10</v>
      </c>
      <c r="GC11803" s="4" t="s">
        <v>9</v>
      </c>
      <c r="GD11803" s="4" t="s">
        <v>6</v>
      </c>
      <c r="GE11803" s="4" t="s">
        <v>8</v>
      </c>
      <c r="GF11803" s="4" t="s">
        <v>10</v>
      </c>
      <c r="GG11803" s="4" t="s">
        <v>10</v>
      </c>
      <c r="GH11803" s="4" t="s">
        <v>9</v>
      </c>
      <c r="GI11803" s="4" t="s">
        <v>6</v>
      </c>
      <c r="GJ11803" s="4" t="s">
        <v>8</v>
      </c>
      <c r="GK11803" s="4" t="s">
        <v>10</v>
      </c>
      <c r="GL11803" s="4" t="s">
        <v>10</v>
      </c>
      <c r="GM11803" s="4" t="s">
        <v>9</v>
      </c>
      <c r="GN11803" s="4" t="s">
        <v>6</v>
      </c>
      <c r="GO11803" s="4" t="s">
        <v>8</v>
      </c>
      <c r="GP11803" s="4" t="s">
        <v>10</v>
      </c>
      <c r="GQ11803" s="4" t="s">
        <v>10</v>
      </c>
      <c r="GR11803" s="4" t="s">
        <v>9</v>
      </c>
      <c r="GS11803" s="4" t="s">
        <v>6</v>
      </c>
      <c r="GT11803" s="4" t="s">
        <v>8</v>
      </c>
      <c r="GU11803" s="4" t="s">
        <v>10</v>
      </c>
      <c r="GV11803" s="4" t="s">
        <v>10</v>
      </c>
      <c r="GW11803" s="4" t="s">
        <v>9</v>
      </c>
      <c r="GX11803" s="4" t="s">
        <v>6</v>
      </c>
      <c r="GY11803" s="4" t="s">
        <v>8</v>
      </c>
      <c r="GZ11803" s="4" t="s">
        <v>10</v>
      </c>
      <c r="HA11803" s="4" t="s">
        <v>10</v>
      </c>
      <c r="HB11803" s="4" t="s">
        <v>9</v>
      </c>
      <c r="HC11803" s="4" t="s">
        <v>6</v>
      </c>
      <c r="HD11803" s="4" t="s">
        <v>8</v>
      </c>
      <c r="HE11803" s="4" t="s">
        <v>10</v>
      </c>
      <c r="HF11803" s="4" t="s">
        <v>10</v>
      </c>
      <c r="HG11803" s="4" t="s">
        <v>9</v>
      </c>
      <c r="HH11803" s="4" t="s">
        <v>6</v>
      </c>
      <c r="HI11803" s="4" t="s">
        <v>8</v>
      </c>
      <c r="HJ11803" s="4" t="s">
        <v>10</v>
      </c>
      <c r="HK11803" s="4" t="s">
        <v>10</v>
      </c>
      <c r="HL11803" s="4" t="s">
        <v>9</v>
      </c>
      <c r="HM11803" s="4" t="s">
        <v>6</v>
      </c>
      <c r="HN11803" s="4" t="s">
        <v>8</v>
      </c>
      <c r="HO11803" s="4" t="s">
        <v>10</v>
      </c>
      <c r="HP11803" s="4" t="s">
        <v>10</v>
      </c>
      <c r="HQ11803" s="4" t="s">
        <v>9</v>
      </c>
      <c r="HR11803" s="4" t="s">
        <v>6</v>
      </c>
      <c r="HS11803" s="4" t="s">
        <v>8</v>
      </c>
      <c r="HT11803" s="4" t="s">
        <v>10</v>
      </c>
      <c r="HU11803" s="4" t="s">
        <v>10</v>
      </c>
      <c r="HV11803" s="4" t="s">
        <v>9</v>
      </c>
      <c r="HW11803" s="4" t="s">
        <v>6</v>
      </c>
      <c r="HX11803" s="4" t="s">
        <v>8</v>
      </c>
      <c r="HY11803" s="4" t="s">
        <v>10</v>
      </c>
      <c r="HZ11803" s="4" t="s">
        <v>10</v>
      </c>
      <c r="IA11803" s="4" t="s">
        <v>9</v>
      </c>
      <c r="IB11803" s="4" t="s">
        <v>6</v>
      </c>
      <c r="IC11803" s="4" t="s">
        <v>8</v>
      </c>
      <c r="ID11803" s="4" t="s">
        <v>10</v>
      </c>
      <c r="IE11803" s="4" t="s">
        <v>10</v>
      </c>
      <c r="IF11803" s="4" t="s">
        <v>9</v>
      </c>
      <c r="IG11803" s="4" t="s">
        <v>6</v>
      </c>
      <c r="IH11803" s="4" t="s">
        <v>8</v>
      </c>
    </row>
    <row r="11804" spans="1:12">
      <c r="A11804" t="n">
        <v>100400</v>
      </c>
      <c r="B11804" s="96" t="n">
        <v>257</v>
      </c>
      <c r="C11804" s="7" t="n">
        <v>3</v>
      </c>
      <c r="D11804" s="7" t="n">
        <v>65533</v>
      </c>
      <c r="E11804" s="7" t="n">
        <v>0</v>
      </c>
      <c r="F11804" s="7" t="s">
        <v>390</v>
      </c>
      <c r="G11804" s="7" t="n">
        <f t="normal" ca="1">32-LENB(INDIRECT(ADDRESS(11804,6)))</f>
        <v>0</v>
      </c>
      <c r="H11804" s="7" t="n">
        <v>3</v>
      </c>
      <c r="I11804" s="7" t="n">
        <v>65533</v>
      </c>
      <c r="J11804" s="7" t="n">
        <v>0</v>
      </c>
      <c r="K11804" s="7" t="s">
        <v>391</v>
      </c>
      <c r="L11804" s="7" t="n">
        <f t="normal" ca="1">32-LENB(INDIRECT(ADDRESS(11804,11)))</f>
        <v>0</v>
      </c>
      <c r="M11804" s="7" t="n">
        <v>3</v>
      </c>
      <c r="N11804" s="7" t="n">
        <v>65533</v>
      </c>
      <c r="O11804" s="7" t="n">
        <v>0</v>
      </c>
      <c r="P11804" s="7" t="s">
        <v>392</v>
      </c>
      <c r="Q11804" s="7" t="n">
        <f t="normal" ca="1">32-LENB(INDIRECT(ADDRESS(11804,16)))</f>
        <v>0</v>
      </c>
      <c r="R11804" s="7" t="n">
        <v>3</v>
      </c>
      <c r="S11804" s="7" t="n">
        <v>65533</v>
      </c>
      <c r="T11804" s="7" t="n">
        <v>0</v>
      </c>
      <c r="U11804" s="7" t="s">
        <v>393</v>
      </c>
      <c r="V11804" s="7" t="n">
        <f t="normal" ca="1">32-LENB(INDIRECT(ADDRESS(11804,21)))</f>
        <v>0</v>
      </c>
      <c r="W11804" s="7" t="n">
        <v>3</v>
      </c>
      <c r="X11804" s="7" t="n">
        <v>65533</v>
      </c>
      <c r="Y11804" s="7" t="n">
        <v>0</v>
      </c>
      <c r="Z11804" s="7" t="s">
        <v>394</v>
      </c>
      <c r="AA11804" s="7" t="n">
        <f t="normal" ca="1">32-LENB(INDIRECT(ADDRESS(11804,26)))</f>
        <v>0</v>
      </c>
      <c r="AB11804" s="7" t="n">
        <v>3</v>
      </c>
      <c r="AC11804" s="7" t="n">
        <v>65533</v>
      </c>
      <c r="AD11804" s="7" t="n">
        <v>0</v>
      </c>
      <c r="AE11804" s="7" t="s">
        <v>395</v>
      </c>
      <c r="AF11804" s="7" t="n">
        <f t="normal" ca="1">32-LENB(INDIRECT(ADDRESS(11804,31)))</f>
        <v>0</v>
      </c>
      <c r="AG11804" s="7" t="n">
        <v>3</v>
      </c>
      <c r="AH11804" s="7" t="n">
        <v>65533</v>
      </c>
      <c r="AI11804" s="7" t="n">
        <v>0</v>
      </c>
      <c r="AJ11804" s="7" t="s">
        <v>396</v>
      </c>
      <c r="AK11804" s="7" t="n">
        <f t="normal" ca="1">32-LENB(INDIRECT(ADDRESS(11804,36)))</f>
        <v>0</v>
      </c>
      <c r="AL11804" s="7" t="n">
        <v>3</v>
      </c>
      <c r="AM11804" s="7" t="n">
        <v>65533</v>
      </c>
      <c r="AN11804" s="7" t="n">
        <v>0</v>
      </c>
      <c r="AO11804" s="7" t="s">
        <v>397</v>
      </c>
      <c r="AP11804" s="7" t="n">
        <f t="normal" ca="1">32-LENB(INDIRECT(ADDRESS(11804,41)))</f>
        <v>0</v>
      </c>
      <c r="AQ11804" s="7" t="n">
        <v>3</v>
      </c>
      <c r="AR11804" s="7" t="n">
        <v>65533</v>
      </c>
      <c r="AS11804" s="7" t="n">
        <v>0</v>
      </c>
      <c r="AT11804" s="7" t="s">
        <v>398</v>
      </c>
      <c r="AU11804" s="7" t="n">
        <f t="normal" ca="1">32-LENB(INDIRECT(ADDRESS(11804,46)))</f>
        <v>0</v>
      </c>
      <c r="AV11804" s="7" t="n">
        <v>3</v>
      </c>
      <c r="AW11804" s="7" t="n">
        <v>65533</v>
      </c>
      <c r="AX11804" s="7" t="n">
        <v>0</v>
      </c>
      <c r="AY11804" s="7" t="s">
        <v>399</v>
      </c>
      <c r="AZ11804" s="7" t="n">
        <f t="normal" ca="1">32-LENB(INDIRECT(ADDRESS(11804,51)))</f>
        <v>0</v>
      </c>
      <c r="BA11804" s="7" t="n">
        <v>3</v>
      </c>
      <c r="BB11804" s="7" t="n">
        <v>65533</v>
      </c>
      <c r="BC11804" s="7" t="n">
        <v>0</v>
      </c>
      <c r="BD11804" s="7" t="s">
        <v>400</v>
      </c>
      <c r="BE11804" s="7" t="n">
        <f t="normal" ca="1">32-LENB(INDIRECT(ADDRESS(11804,56)))</f>
        <v>0</v>
      </c>
      <c r="BF11804" s="7" t="n">
        <v>9</v>
      </c>
      <c r="BG11804" s="7" t="n">
        <v>1640</v>
      </c>
      <c r="BH11804" s="7" t="n">
        <v>0</v>
      </c>
      <c r="BI11804" s="7" t="s">
        <v>435</v>
      </c>
      <c r="BJ11804" s="7" t="n">
        <f t="normal" ca="1">32-LENB(INDIRECT(ADDRESS(11804,61)))</f>
        <v>0</v>
      </c>
      <c r="BK11804" s="7" t="n">
        <v>9</v>
      </c>
      <c r="BL11804" s="7" t="n">
        <v>1641</v>
      </c>
      <c r="BM11804" s="7" t="n">
        <v>0</v>
      </c>
      <c r="BN11804" s="7" t="s">
        <v>435</v>
      </c>
      <c r="BO11804" s="7" t="n">
        <f t="normal" ca="1">32-LENB(INDIRECT(ADDRESS(11804,66)))</f>
        <v>0</v>
      </c>
      <c r="BP11804" s="7" t="n">
        <v>9</v>
      </c>
      <c r="BQ11804" s="7" t="n">
        <v>1642</v>
      </c>
      <c r="BR11804" s="7" t="n">
        <v>0</v>
      </c>
      <c r="BS11804" s="7" t="s">
        <v>435</v>
      </c>
      <c r="BT11804" s="7" t="n">
        <f t="normal" ca="1">32-LENB(INDIRECT(ADDRESS(11804,71)))</f>
        <v>0</v>
      </c>
      <c r="BU11804" s="7" t="n">
        <v>4</v>
      </c>
      <c r="BV11804" s="7" t="n">
        <v>65533</v>
      </c>
      <c r="BW11804" s="7" t="n">
        <v>2008</v>
      </c>
      <c r="BX11804" s="7" t="s">
        <v>21</v>
      </c>
      <c r="BY11804" s="7" t="n">
        <f t="normal" ca="1">32-LENB(INDIRECT(ADDRESS(11804,76)))</f>
        <v>0</v>
      </c>
      <c r="BZ11804" s="7" t="n">
        <v>4</v>
      </c>
      <c r="CA11804" s="7" t="n">
        <v>65533</v>
      </c>
      <c r="CB11804" s="7" t="n">
        <v>2210</v>
      </c>
      <c r="CC11804" s="7" t="s">
        <v>21</v>
      </c>
      <c r="CD11804" s="7" t="n">
        <f t="normal" ca="1">32-LENB(INDIRECT(ADDRESS(11804,81)))</f>
        <v>0</v>
      </c>
      <c r="CE11804" s="7" t="n">
        <v>4</v>
      </c>
      <c r="CF11804" s="7" t="n">
        <v>65533</v>
      </c>
      <c r="CG11804" s="7" t="n">
        <v>2010</v>
      </c>
      <c r="CH11804" s="7" t="s">
        <v>21</v>
      </c>
      <c r="CI11804" s="7" t="n">
        <f t="normal" ca="1">32-LENB(INDIRECT(ADDRESS(11804,86)))</f>
        <v>0</v>
      </c>
      <c r="CJ11804" s="7" t="n">
        <v>4</v>
      </c>
      <c r="CK11804" s="7" t="n">
        <v>65533</v>
      </c>
      <c r="CL11804" s="7" t="n">
        <v>2010</v>
      </c>
      <c r="CM11804" s="7" t="s">
        <v>21</v>
      </c>
      <c r="CN11804" s="7" t="n">
        <f t="normal" ca="1">32-LENB(INDIRECT(ADDRESS(11804,91)))</f>
        <v>0</v>
      </c>
      <c r="CO11804" s="7" t="n">
        <v>4</v>
      </c>
      <c r="CP11804" s="7" t="n">
        <v>65533</v>
      </c>
      <c r="CQ11804" s="7" t="n">
        <v>2010</v>
      </c>
      <c r="CR11804" s="7" t="s">
        <v>21</v>
      </c>
      <c r="CS11804" s="7" t="n">
        <f t="normal" ca="1">32-LENB(INDIRECT(ADDRESS(11804,96)))</f>
        <v>0</v>
      </c>
      <c r="CT11804" s="7" t="n">
        <v>4</v>
      </c>
      <c r="CU11804" s="7" t="n">
        <v>65533</v>
      </c>
      <c r="CV11804" s="7" t="n">
        <v>2008</v>
      </c>
      <c r="CW11804" s="7" t="s">
        <v>21</v>
      </c>
      <c r="CX11804" s="7" t="n">
        <f t="normal" ca="1">32-LENB(INDIRECT(ADDRESS(11804,101)))</f>
        <v>0</v>
      </c>
      <c r="CY11804" s="7" t="n">
        <v>4</v>
      </c>
      <c r="CZ11804" s="7" t="n">
        <v>65533</v>
      </c>
      <c r="DA11804" s="7" t="n">
        <v>2010</v>
      </c>
      <c r="DB11804" s="7" t="s">
        <v>21</v>
      </c>
      <c r="DC11804" s="7" t="n">
        <f t="normal" ca="1">32-LENB(INDIRECT(ADDRESS(11804,106)))</f>
        <v>0</v>
      </c>
      <c r="DD11804" s="7" t="n">
        <v>4</v>
      </c>
      <c r="DE11804" s="7" t="n">
        <v>65533</v>
      </c>
      <c r="DF11804" s="7" t="n">
        <v>1526</v>
      </c>
      <c r="DG11804" s="7" t="s">
        <v>21</v>
      </c>
      <c r="DH11804" s="7" t="n">
        <f t="normal" ca="1">32-LENB(INDIRECT(ADDRESS(11804,111)))</f>
        <v>0</v>
      </c>
      <c r="DI11804" s="7" t="n">
        <v>4</v>
      </c>
      <c r="DJ11804" s="7" t="n">
        <v>65533</v>
      </c>
      <c r="DK11804" s="7" t="n">
        <v>15110</v>
      </c>
      <c r="DL11804" s="7" t="s">
        <v>21</v>
      </c>
      <c r="DM11804" s="7" t="n">
        <f t="normal" ca="1">32-LENB(INDIRECT(ADDRESS(11804,116)))</f>
        <v>0</v>
      </c>
      <c r="DN11804" s="7" t="n">
        <v>4</v>
      </c>
      <c r="DO11804" s="7" t="n">
        <v>65533</v>
      </c>
      <c r="DP11804" s="7" t="n">
        <v>8100</v>
      </c>
      <c r="DQ11804" s="7" t="s">
        <v>21</v>
      </c>
      <c r="DR11804" s="7" t="n">
        <f t="normal" ca="1">32-LENB(INDIRECT(ADDRESS(11804,121)))</f>
        <v>0</v>
      </c>
      <c r="DS11804" s="7" t="n">
        <v>9</v>
      </c>
      <c r="DT11804" s="7" t="n">
        <v>1640</v>
      </c>
      <c r="DU11804" s="7" t="n">
        <v>0</v>
      </c>
      <c r="DV11804" s="7" t="s">
        <v>479</v>
      </c>
      <c r="DW11804" s="7" t="n">
        <f t="normal" ca="1">32-LENB(INDIRECT(ADDRESS(11804,126)))</f>
        <v>0</v>
      </c>
      <c r="DX11804" s="7" t="n">
        <v>9</v>
      </c>
      <c r="DY11804" s="7" t="n">
        <v>1641</v>
      </c>
      <c r="DZ11804" s="7" t="n">
        <v>0</v>
      </c>
      <c r="EA11804" s="7" t="s">
        <v>479</v>
      </c>
      <c r="EB11804" s="7" t="n">
        <f t="normal" ca="1">32-LENB(INDIRECT(ADDRESS(11804,131)))</f>
        <v>0</v>
      </c>
      <c r="EC11804" s="7" t="n">
        <v>9</v>
      </c>
      <c r="ED11804" s="7" t="n">
        <v>1642</v>
      </c>
      <c r="EE11804" s="7" t="n">
        <v>0</v>
      </c>
      <c r="EF11804" s="7" t="s">
        <v>479</v>
      </c>
      <c r="EG11804" s="7" t="n">
        <f t="normal" ca="1">32-LENB(INDIRECT(ADDRESS(11804,136)))</f>
        <v>0</v>
      </c>
      <c r="EH11804" s="7" t="n">
        <v>4</v>
      </c>
      <c r="EI11804" s="7" t="n">
        <v>65533</v>
      </c>
      <c r="EJ11804" s="7" t="n">
        <v>1526</v>
      </c>
      <c r="EK11804" s="7" t="s">
        <v>21</v>
      </c>
      <c r="EL11804" s="7" t="n">
        <f t="normal" ca="1">32-LENB(INDIRECT(ADDRESS(11804,141)))</f>
        <v>0</v>
      </c>
      <c r="EM11804" s="7" t="n">
        <v>4</v>
      </c>
      <c r="EN11804" s="7" t="n">
        <v>65533</v>
      </c>
      <c r="EO11804" s="7" t="n">
        <v>5318</v>
      </c>
      <c r="EP11804" s="7" t="s">
        <v>21</v>
      </c>
      <c r="EQ11804" s="7" t="n">
        <f t="normal" ca="1">32-LENB(INDIRECT(ADDRESS(11804,146)))</f>
        <v>0</v>
      </c>
      <c r="ER11804" s="7" t="n">
        <v>4</v>
      </c>
      <c r="ES11804" s="7" t="n">
        <v>65533</v>
      </c>
      <c r="ET11804" s="7" t="n">
        <v>5318</v>
      </c>
      <c r="EU11804" s="7" t="s">
        <v>21</v>
      </c>
      <c r="EV11804" s="7" t="n">
        <f t="normal" ca="1">32-LENB(INDIRECT(ADDRESS(11804,151)))</f>
        <v>0</v>
      </c>
      <c r="EW11804" s="7" t="n">
        <v>4</v>
      </c>
      <c r="EX11804" s="7" t="n">
        <v>65533</v>
      </c>
      <c r="EY11804" s="7" t="n">
        <v>15110</v>
      </c>
      <c r="EZ11804" s="7" t="s">
        <v>21</v>
      </c>
      <c r="FA11804" s="7" t="n">
        <f t="normal" ca="1">32-LENB(INDIRECT(ADDRESS(11804,156)))</f>
        <v>0</v>
      </c>
      <c r="FB11804" s="7" t="n">
        <v>4</v>
      </c>
      <c r="FC11804" s="7" t="n">
        <v>65533</v>
      </c>
      <c r="FD11804" s="7" t="n">
        <v>15110</v>
      </c>
      <c r="FE11804" s="7" t="s">
        <v>21</v>
      </c>
      <c r="FF11804" s="7" t="n">
        <f t="normal" ca="1">32-LENB(INDIRECT(ADDRESS(11804,161)))</f>
        <v>0</v>
      </c>
      <c r="FG11804" s="7" t="n">
        <v>4</v>
      </c>
      <c r="FH11804" s="7" t="n">
        <v>65533</v>
      </c>
      <c r="FI11804" s="7" t="n">
        <v>2119</v>
      </c>
      <c r="FJ11804" s="7" t="s">
        <v>21</v>
      </c>
      <c r="FK11804" s="7" t="n">
        <f t="normal" ca="1">32-LENB(INDIRECT(ADDRESS(11804,166)))</f>
        <v>0</v>
      </c>
      <c r="FL11804" s="7" t="n">
        <v>4</v>
      </c>
      <c r="FM11804" s="7" t="n">
        <v>65533</v>
      </c>
      <c r="FN11804" s="7" t="n">
        <v>4400</v>
      </c>
      <c r="FO11804" s="7" t="s">
        <v>21</v>
      </c>
      <c r="FP11804" s="7" t="n">
        <f t="normal" ca="1">32-LENB(INDIRECT(ADDRESS(11804,171)))</f>
        <v>0</v>
      </c>
      <c r="FQ11804" s="7" t="n">
        <v>4</v>
      </c>
      <c r="FR11804" s="7" t="n">
        <v>65533</v>
      </c>
      <c r="FS11804" s="7" t="n">
        <v>4283</v>
      </c>
      <c r="FT11804" s="7" t="s">
        <v>21</v>
      </c>
      <c r="FU11804" s="7" t="n">
        <f t="normal" ca="1">32-LENB(INDIRECT(ADDRESS(11804,176)))</f>
        <v>0</v>
      </c>
      <c r="FV11804" s="7" t="n">
        <v>4</v>
      </c>
      <c r="FW11804" s="7" t="n">
        <v>65533</v>
      </c>
      <c r="FX11804" s="7" t="n">
        <v>4427</v>
      </c>
      <c r="FY11804" s="7" t="s">
        <v>21</v>
      </c>
      <c r="FZ11804" s="7" t="n">
        <f t="normal" ca="1">32-LENB(INDIRECT(ADDRESS(11804,181)))</f>
        <v>0</v>
      </c>
      <c r="GA11804" s="7" t="n">
        <v>4</v>
      </c>
      <c r="GB11804" s="7" t="n">
        <v>65533</v>
      </c>
      <c r="GC11804" s="7" t="n">
        <v>15110</v>
      </c>
      <c r="GD11804" s="7" t="s">
        <v>21</v>
      </c>
      <c r="GE11804" s="7" t="n">
        <f t="normal" ca="1">32-LENB(INDIRECT(ADDRESS(11804,186)))</f>
        <v>0</v>
      </c>
      <c r="GF11804" s="7" t="n">
        <v>4</v>
      </c>
      <c r="GG11804" s="7" t="n">
        <v>65533</v>
      </c>
      <c r="GH11804" s="7" t="n">
        <v>4546</v>
      </c>
      <c r="GI11804" s="7" t="s">
        <v>21</v>
      </c>
      <c r="GJ11804" s="7" t="n">
        <f t="normal" ca="1">32-LENB(INDIRECT(ADDRESS(11804,191)))</f>
        <v>0</v>
      </c>
      <c r="GK11804" s="7" t="n">
        <v>4</v>
      </c>
      <c r="GL11804" s="7" t="n">
        <v>65533</v>
      </c>
      <c r="GM11804" s="7" t="n">
        <v>2119</v>
      </c>
      <c r="GN11804" s="7" t="s">
        <v>21</v>
      </c>
      <c r="GO11804" s="7" t="n">
        <f t="normal" ca="1">32-LENB(INDIRECT(ADDRESS(11804,196)))</f>
        <v>0</v>
      </c>
      <c r="GP11804" s="7" t="n">
        <v>4</v>
      </c>
      <c r="GQ11804" s="7" t="n">
        <v>65533</v>
      </c>
      <c r="GR11804" s="7" t="n">
        <v>2003</v>
      </c>
      <c r="GS11804" s="7" t="s">
        <v>21</v>
      </c>
      <c r="GT11804" s="7" t="n">
        <f t="normal" ca="1">32-LENB(INDIRECT(ADDRESS(11804,201)))</f>
        <v>0</v>
      </c>
      <c r="GU11804" s="7" t="n">
        <v>4</v>
      </c>
      <c r="GV11804" s="7" t="n">
        <v>65533</v>
      </c>
      <c r="GW11804" s="7" t="n">
        <v>1526</v>
      </c>
      <c r="GX11804" s="7" t="s">
        <v>21</v>
      </c>
      <c r="GY11804" s="7" t="n">
        <f t="normal" ca="1">32-LENB(INDIRECT(ADDRESS(11804,206)))</f>
        <v>0</v>
      </c>
      <c r="GZ11804" s="7" t="n">
        <v>4</v>
      </c>
      <c r="HA11804" s="7" t="n">
        <v>65533</v>
      </c>
      <c r="HB11804" s="7" t="n">
        <v>2010</v>
      </c>
      <c r="HC11804" s="7" t="s">
        <v>21</v>
      </c>
      <c r="HD11804" s="7" t="n">
        <f t="normal" ca="1">32-LENB(INDIRECT(ADDRESS(11804,211)))</f>
        <v>0</v>
      </c>
      <c r="HE11804" s="7" t="n">
        <v>4</v>
      </c>
      <c r="HF11804" s="7" t="n">
        <v>65533</v>
      </c>
      <c r="HG11804" s="7" t="n">
        <v>2010</v>
      </c>
      <c r="HH11804" s="7" t="s">
        <v>21</v>
      </c>
      <c r="HI11804" s="7" t="n">
        <f t="normal" ca="1">32-LENB(INDIRECT(ADDRESS(11804,216)))</f>
        <v>0</v>
      </c>
      <c r="HJ11804" s="7" t="n">
        <v>4</v>
      </c>
      <c r="HK11804" s="7" t="n">
        <v>65533</v>
      </c>
      <c r="HL11804" s="7" t="n">
        <v>2010</v>
      </c>
      <c r="HM11804" s="7" t="s">
        <v>21</v>
      </c>
      <c r="HN11804" s="7" t="n">
        <f t="normal" ca="1">32-LENB(INDIRECT(ADDRESS(11804,221)))</f>
        <v>0</v>
      </c>
      <c r="HO11804" s="7" t="n">
        <v>4</v>
      </c>
      <c r="HP11804" s="7" t="n">
        <v>65533</v>
      </c>
      <c r="HQ11804" s="7" t="n">
        <v>2010</v>
      </c>
      <c r="HR11804" s="7" t="s">
        <v>21</v>
      </c>
      <c r="HS11804" s="7" t="n">
        <f t="normal" ca="1">32-LENB(INDIRECT(ADDRESS(11804,226)))</f>
        <v>0</v>
      </c>
      <c r="HT11804" s="7" t="n">
        <v>4</v>
      </c>
      <c r="HU11804" s="7" t="n">
        <v>65533</v>
      </c>
      <c r="HV11804" s="7" t="n">
        <v>2003</v>
      </c>
      <c r="HW11804" s="7" t="s">
        <v>21</v>
      </c>
      <c r="HX11804" s="7" t="n">
        <f t="normal" ca="1">32-LENB(INDIRECT(ADDRESS(11804,231)))</f>
        <v>0</v>
      </c>
      <c r="HY11804" s="7" t="n">
        <v>4</v>
      </c>
      <c r="HZ11804" s="7" t="n">
        <v>65533</v>
      </c>
      <c r="IA11804" s="7" t="n">
        <v>2007</v>
      </c>
      <c r="IB11804" s="7" t="s">
        <v>21</v>
      </c>
      <c r="IC11804" s="7" t="n">
        <f t="normal" ca="1">32-LENB(INDIRECT(ADDRESS(11804,236)))</f>
        <v>0</v>
      </c>
      <c r="ID11804" s="7" t="n">
        <v>0</v>
      </c>
      <c r="IE11804" s="7" t="n">
        <v>65533</v>
      </c>
      <c r="IF11804" s="7" t="n">
        <v>0</v>
      </c>
      <c r="IG11804" s="7" t="s">
        <v>21</v>
      </c>
      <c r="IH11804" s="7" t="n">
        <f t="normal" ca="1">32-LENB(INDIRECT(ADDRESS(11804,241)))</f>
        <v>0</v>
      </c>
    </row>
    <row r="11805" spans="1:12">
      <c r="A11805" t="s">
        <v>4</v>
      </c>
      <c r="B11805" s="4" t="s">
        <v>5</v>
      </c>
    </row>
    <row r="11806" spans="1:12">
      <c r="A11806" t="n">
        <v>102320</v>
      </c>
      <c r="B11806" s="5" t="n">
        <v>1</v>
      </c>
    </row>
    <row r="11807" spans="1:12" s="3" customFormat="1" customHeight="0">
      <c r="A11807" s="3" t="s">
        <v>2</v>
      </c>
      <c r="B11807" s="3" t="s">
        <v>827</v>
      </c>
    </row>
    <row r="11808" spans="1:12">
      <c r="A11808" t="s">
        <v>4</v>
      </c>
      <c r="B11808" s="4" t="s">
        <v>5</v>
      </c>
      <c r="C11808" s="4" t="s">
        <v>10</v>
      </c>
      <c r="D11808" s="4" t="s">
        <v>10</v>
      </c>
      <c r="E11808" s="4" t="s">
        <v>9</v>
      </c>
      <c r="F11808" s="4" t="s">
        <v>6</v>
      </c>
      <c r="G11808" s="4" t="s">
        <v>8</v>
      </c>
      <c r="H11808" s="4" t="s">
        <v>10</v>
      </c>
      <c r="I11808" s="4" t="s">
        <v>10</v>
      </c>
      <c r="J11808" s="4" t="s">
        <v>9</v>
      </c>
      <c r="K11808" s="4" t="s">
        <v>6</v>
      </c>
      <c r="L11808" s="4" t="s">
        <v>8</v>
      </c>
    </row>
    <row r="11809" spans="1:242">
      <c r="A11809" t="n">
        <v>102336</v>
      </c>
      <c r="B11809" s="96" t="n">
        <v>257</v>
      </c>
      <c r="C11809" s="7" t="n">
        <v>9</v>
      </c>
      <c r="D11809" s="7" t="n">
        <v>65534</v>
      </c>
      <c r="E11809" s="7" t="n">
        <v>0</v>
      </c>
      <c r="F11809" s="7" t="s">
        <v>577</v>
      </c>
      <c r="G11809" s="7" t="n">
        <f t="normal" ca="1">32-LENB(INDIRECT(ADDRESS(11809,6)))</f>
        <v>0</v>
      </c>
      <c r="H11809" s="7" t="n">
        <v>0</v>
      </c>
      <c r="I11809" s="7" t="n">
        <v>65533</v>
      </c>
      <c r="J11809" s="7" t="n">
        <v>0</v>
      </c>
      <c r="K11809" s="7" t="s">
        <v>21</v>
      </c>
      <c r="L11809" s="7" t="n">
        <f t="normal" ca="1">32-LENB(INDIRECT(ADDRESS(11809,11)))</f>
        <v>0</v>
      </c>
    </row>
    <row r="11810" spans="1:242">
      <c r="A11810" t="s">
        <v>4</v>
      </c>
      <c r="B11810" s="4" t="s">
        <v>5</v>
      </c>
    </row>
    <row r="11811" spans="1:242">
      <c r="A11811" t="n">
        <v>102416</v>
      </c>
      <c r="B11811" s="5" t="n">
        <v>1</v>
      </c>
    </row>
    <row r="11812" spans="1:242" s="3" customFormat="1" customHeight="0">
      <c r="A11812" s="3" t="s">
        <v>2</v>
      </c>
      <c r="B11812" s="3" t="s">
        <v>828</v>
      </c>
    </row>
    <row r="11813" spans="1:242">
      <c r="A11813" t="s">
        <v>4</v>
      </c>
      <c r="B11813" s="4" t="s">
        <v>5</v>
      </c>
      <c r="C11813" s="4" t="s">
        <v>10</v>
      </c>
      <c r="D11813" s="4" t="s">
        <v>10</v>
      </c>
      <c r="E11813" s="4" t="s">
        <v>9</v>
      </c>
      <c r="F11813" s="4" t="s">
        <v>6</v>
      </c>
      <c r="G11813" s="4" t="s">
        <v>8</v>
      </c>
      <c r="H11813" s="4" t="s">
        <v>10</v>
      </c>
      <c r="I11813" s="4" t="s">
        <v>10</v>
      </c>
      <c r="J11813" s="4" t="s">
        <v>9</v>
      </c>
      <c r="K11813" s="4" t="s">
        <v>6</v>
      </c>
      <c r="L11813" s="4" t="s">
        <v>8</v>
      </c>
    </row>
    <row r="11814" spans="1:242">
      <c r="A11814" t="n">
        <v>102432</v>
      </c>
      <c r="B11814" s="96" t="n">
        <v>257</v>
      </c>
      <c r="C11814" s="7" t="n">
        <v>9</v>
      </c>
      <c r="D11814" s="7" t="n">
        <v>65534</v>
      </c>
      <c r="E11814" s="7" t="n">
        <v>0</v>
      </c>
      <c r="F11814" s="7" t="s">
        <v>577</v>
      </c>
      <c r="G11814" s="7" t="n">
        <f t="normal" ca="1">32-LENB(INDIRECT(ADDRESS(11814,6)))</f>
        <v>0</v>
      </c>
      <c r="H11814" s="7" t="n">
        <v>0</v>
      </c>
      <c r="I11814" s="7" t="n">
        <v>65533</v>
      </c>
      <c r="J11814" s="7" t="n">
        <v>0</v>
      </c>
      <c r="K11814" s="7" t="s">
        <v>21</v>
      </c>
      <c r="L11814" s="7" t="n">
        <f t="normal" ca="1">32-LENB(INDIRECT(ADDRESS(11814,11)))</f>
        <v>0</v>
      </c>
    </row>
    <row r="11815" spans="1:242">
      <c r="A11815" t="s">
        <v>4</v>
      </c>
      <c r="B11815" s="4" t="s">
        <v>5</v>
      </c>
    </row>
    <row r="11816" spans="1:242">
      <c r="A11816" t="n">
        <v>102512</v>
      </c>
      <c r="B11816" s="5" t="n">
        <v>1</v>
      </c>
    </row>
    <row r="11817" spans="1:242" s="3" customFormat="1" customHeight="0">
      <c r="A11817" s="3" t="s">
        <v>2</v>
      </c>
      <c r="B11817" s="3" t="s">
        <v>829</v>
      </c>
    </row>
    <row r="11818" spans="1:242">
      <c r="A11818" t="s">
        <v>4</v>
      </c>
      <c r="B11818" s="4" t="s">
        <v>5</v>
      </c>
      <c r="C11818" s="4" t="s">
        <v>10</v>
      </c>
      <c r="D11818" s="4" t="s">
        <v>10</v>
      </c>
      <c r="E11818" s="4" t="s">
        <v>9</v>
      </c>
      <c r="F11818" s="4" t="s">
        <v>6</v>
      </c>
      <c r="G11818" s="4" t="s">
        <v>8</v>
      </c>
      <c r="H11818" s="4" t="s">
        <v>10</v>
      </c>
      <c r="I11818" s="4" t="s">
        <v>10</v>
      </c>
      <c r="J11818" s="4" t="s">
        <v>9</v>
      </c>
      <c r="K11818" s="4" t="s">
        <v>6</v>
      </c>
      <c r="L11818" s="4" t="s">
        <v>8</v>
      </c>
    </row>
    <row r="11819" spans="1:242">
      <c r="A11819" t="n">
        <v>102528</v>
      </c>
      <c r="B11819" s="96" t="n">
        <v>257</v>
      </c>
      <c r="C11819" s="7" t="n">
        <v>9</v>
      </c>
      <c r="D11819" s="7" t="n">
        <v>65534</v>
      </c>
      <c r="E11819" s="7" t="n">
        <v>0</v>
      </c>
      <c r="F11819" s="7" t="s">
        <v>577</v>
      </c>
      <c r="G11819" s="7" t="n">
        <f t="normal" ca="1">32-LENB(INDIRECT(ADDRESS(11819,6)))</f>
        <v>0</v>
      </c>
      <c r="H11819" s="7" t="n">
        <v>0</v>
      </c>
      <c r="I11819" s="7" t="n">
        <v>65533</v>
      </c>
      <c r="J11819" s="7" t="n">
        <v>0</v>
      </c>
      <c r="K11819" s="7" t="s">
        <v>21</v>
      </c>
      <c r="L11819" s="7" t="n">
        <f t="normal" ca="1">32-LENB(INDIRECT(ADDRESS(11819,11)))</f>
        <v>0</v>
      </c>
    </row>
    <row r="11820" spans="1:242">
      <c r="A11820" t="s">
        <v>4</v>
      </c>
      <c r="B11820" s="4" t="s">
        <v>5</v>
      </c>
    </row>
    <row r="11821" spans="1:242">
      <c r="A11821" t="n">
        <v>102608</v>
      </c>
      <c r="B11821" s="5" t="n">
        <v>1</v>
      </c>
    </row>
    <row r="11822" spans="1:242" s="3" customFormat="1" customHeight="0">
      <c r="A11822" s="3" t="s">
        <v>2</v>
      </c>
      <c r="B11822" s="3" t="s">
        <v>830</v>
      </c>
    </row>
    <row r="11823" spans="1:242">
      <c r="A11823" t="s">
        <v>4</v>
      </c>
      <c r="B11823" s="4" t="s">
        <v>5</v>
      </c>
      <c r="C11823" s="4" t="s">
        <v>10</v>
      </c>
      <c r="D11823" s="4" t="s">
        <v>10</v>
      </c>
      <c r="E11823" s="4" t="s">
        <v>9</v>
      </c>
      <c r="F11823" s="4" t="s">
        <v>6</v>
      </c>
      <c r="G11823" s="4" t="s">
        <v>8</v>
      </c>
      <c r="H11823" s="4" t="s">
        <v>10</v>
      </c>
      <c r="I11823" s="4" t="s">
        <v>10</v>
      </c>
      <c r="J11823" s="4" t="s">
        <v>9</v>
      </c>
      <c r="K11823" s="4" t="s">
        <v>6</v>
      </c>
      <c r="L11823" s="4" t="s">
        <v>8</v>
      </c>
    </row>
    <row r="11824" spans="1:242">
      <c r="A11824" t="n">
        <v>102624</v>
      </c>
      <c r="B11824" s="96" t="n">
        <v>257</v>
      </c>
      <c r="C11824" s="7" t="n">
        <v>4</v>
      </c>
      <c r="D11824" s="7" t="n">
        <v>65533</v>
      </c>
      <c r="E11824" s="7" t="n">
        <v>2119</v>
      </c>
      <c r="F11824" s="7" t="s">
        <v>21</v>
      </c>
      <c r="G11824" s="7" t="n">
        <f t="normal" ca="1">32-LENB(INDIRECT(ADDRESS(11824,6)))</f>
        <v>0</v>
      </c>
      <c r="H11824" s="7" t="n">
        <v>0</v>
      </c>
      <c r="I11824" s="7" t="n">
        <v>65533</v>
      </c>
      <c r="J11824" s="7" t="n">
        <v>0</v>
      </c>
      <c r="K11824" s="7" t="s">
        <v>21</v>
      </c>
      <c r="L11824" s="7" t="n">
        <f t="normal" ca="1">32-LENB(INDIRECT(ADDRESS(11824,11)))</f>
        <v>0</v>
      </c>
    </row>
    <row r="11825" spans="1:12">
      <c r="A11825" t="s">
        <v>4</v>
      </c>
      <c r="B11825" s="4" t="s">
        <v>5</v>
      </c>
    </row>
    <row r="11826" spans="1:12">
      <c r="A11826" t="n">
        <v>102704</v>
      </c>
      <c r="B11826" s="5" t="n">
        <v>1</v>
      </c>
    </row>
    <row r="11827" spans="1:12" s="3" customFormat="1" customHeight="0">
      <c r="A11827" s="3" t="s">
        <v>2</v>
      </c>
      <c r="B11827" s="3" t="s">
        <v>831</v>
      </c>
    </row>
    <row r="11828" spans="1:12">
      <c r="A11828" t="s">
        <v>4</v>
      </c>
      <c r="B11828" s="4" t="s">
        <v>5</v>
      </c>
      <c r="C11828" s="4" t="s">
        <v>10</v>
      </c>
      <c r="D11828" s="4" t="s">
        <v>10</v>
      </c>
      <c r="E11828" s="4" t="s">
        <v>9</v>
      </c>
      <c r="F11828" s="4" t="s">
        <v>6</v>
      </c>
      <c r="G11828" s="4" t="s">
        <v>8</v>
      </c>
      <c r="H11828" s="4" t="s">
        <v>10</v>
      </c>
      <c r="I11828" s="4" t="s">
        <v>10</v>
      </c>
      <c r="J11828" s="4" t="s">
        <v>9</v>
      </c>
      <c r="K11828" s="4" t="s">
        <v>6</v>
      </c>
      <c r="L11828" s="4" t="s">
        <v>8</v>
      </c>
    </row>
    <row r="11829" spans="1:12">
      <c r="A11829" t="n">
        <v>102720</v>
      </c>
      <c r="B11829" s="96" t="n">
        <v>257</v>
      </c>
      <c r="C11829" s="7" t="n">
        <v>4</v>
      </c>
      <c r="D11829" s="7" t="n">
        <v>65533</v>
      </c>
      <c r="E11829" s="7" t="n">
        <v>2119</v>
      </c>
      <c r="F11829" s="7" t="s">
        <v>21</v>
      </c>
      <c r="G11829" s="7" t="n">
        <f t="normal" ca="1">32-LENB(INDIRECT(ADDRESS(11829,6)))</f>
        <v>0</v>
      </c>
      <c r="H11829" s="7" t="n">
        <v>0</v>
      </c>
      <c r="I11829" s="7" t="n">
        <v>65533</v>
      </c>
      <c r="J11829" s="7" t="n">
        <v>0</v>
      </c>
      <c r="K11829" s="7" t="s">
        <v>21</v>
      </c>
      <c r="L11829" s="7" t="n">
        <f t="normal" ca="1">32-LENB(INDIRECT(ADDRESS(11829,11)))</f>
        <v>0</v>
      </c>
    </row>
    <row r="11830" spans="1:12">
      <c r="A11830" t="s">
        <v>4</v>
      </c>
      <c r="B11830" s="4" t="s">
        <v>5</v>
      </c>
    </row>
    <row r="11831" spans="1:12">
      <c r="A11831" t="n">
        <v>102800</v>
      </c>
      <c r="B11831" s="5" t="n">
        <v>1</v>
      </c>
    </row>
    <row r="11832" spans="1:12" s="3" customFormat="1" customHeight="0">
      <c r="A11832" s="3" t="s">
        <v>2</v>
      </c>
      <c r="B11832" s="3" t="s">
        <v>832</v>
      </c>
    </row>
    <row r="11833" spans="1:12">
      <c r="A11833" t="s">
        <v>4</v>
      </c>
      <c r="B11833" s="4" t="s">
        <v>5</v>
      </c>
      <c r="C11833" s="4" t="s">
        <v>10</v>
      </c>
      <c r="D11833" s="4" t="s">
        <v>10</v>
      </c>
      <c r="E11833" s="4" t="s">
        <v>9</v>
      </c>
      <c r="F11833" s="4" t="s">
        <v>6</v>
      </c>
      <c r="G11833" s="4" t="s">
        <v>8</v>
      </c>
      <c r="H11833" s="4" t="s">
        <v>10</v>
      </c>
      <c r="I11833" s="4" t="s">
        <v>10</v>
      </c>
      <c r="J11833" s="4" t="s">
        <v>9</v>
      </c>
      <c r="K11833" s="4" t="s">
        <v>6</v>
      </c>
      <c r="L11833" s="4" t="s">
        <v>8</v>
      </c>
    </row>
    <row r="11834" spans="1:12">
      <c r="A11834" t="n">
        <v>102816</v>
      </c>
      <c r="B11834" s="96" t="n">
        <v>257</v>
      </c>
      <c r="C11834" s="7" t="n">
        <v>4</v>
      </c>
      <c r="D11834" s="7" t="n">
        <v>65533</v>
      </c>
      <c r="E11834" s="7" t="n">
        <v>2119</v>
      </c>
      <c r="F11834" s="7" t="s">
        <v>21</v>
      </c>
      <c r="G11834" s="7" t="n">
        <f t="normal" ca="1">32-LENB(INDIRECT(ADDRESS(11834,6)))</f>
        <v>0</v>
      </c>
      <c r="H11834" s="7" t="n">
        <v>0</v>
      </c>
      <c r="I11834" s="7" t="n">
        <v>65533</v>
      </c>
      <c r="J11834" s="7" t="n">
        <v>0</v>
      </c>
      <c r="K11834" s="7" t="s">
        <v>21</v>
      </c>
      <c r="L11834" s="7" t="n">
        <f t="normal" ca="1">32-LENB(INDIRECT(ADDRESS(11834,11)))</f>
        <v>0</v>
      </c>
    </row>
    <row r="11835" spans="1:12">
      <c r="A11835" t="s">
        <v>4</v>
      </c>
      <c r="B11835" s="4" t="s">
        <v>5</v>
      </c>
    </row>
    <row r="11836" spans="1:12">
      <c r="A11836" t="n">
        <v>102896</v>
      </c>
      <c r="B11836" s="5" t="n">
        <v>1</v>
      </c>
    </row>
    <row r="11837" spans="1:12" s="3" customFormat="1" customHeight="0">
      <c r="A11837" s="3" t="s">
        <v>2</v>
      </c>
      <c r="B11837" s="3" t="s">
        <v>833</v>
      </c>
    </row>
    <row r="11838" spans="1:12">
      <c r="A11838" t="s">
        <v>4</v>
      </c>
      <c r="B11838" s="4" t="s">
        <v>5</v>
      </c>
      <c r="C11838" s="4" t="s">
        <v>10</v>
      </c>
      <c r="D11838" s="4" t="s">
        <v>10</v>
      </c>
      <c r="E11838" s="4" t="s">
        <v>9</v>
      </c>
      <c r="F11838" s="4" t="s">
        <v>6</v>
      </c>
      <c r="G11838" s="4" t="s">
        <v>8</v>
      </c>
      <c r="H11838" s="4" t="s">
        <v>10</v>
      </c>
      <c r="I11838" s="4" t="s">
        <v>10</v>
      </c>
      <c r="J11838" s="4" t="s">
        <v>9</v>
      </c>
      <c r="K11838" s="4" t="s">
        <v>6</v>
      </c>
      <c r="L11838" s="4" t="s">
        <v>8</v>
      </c>
    </row>
    <row r="11839" spans="1:12">
      <c r="A11839" t="n">
        <v>102912</v>
      </c>
      <c r="B11839" s="96" t="n">
        <v>257</v>
      </c>
      <c r="C11839" s="7" t="n">
        <v>4</v>
      </c>
      <c r="D11839" s="7" t="n">
        <v>65533</v>
      </c>
      <c r="E11839" s="7" t="n">
        <v>2119</v>
      </c>
      <c r="F11839" s="7" t="s">
        <v>21</v>
      </c>
      <c r="G11839" s="7" t="n">
        <f t="normal" ca="1">32-LENB(INDIRECT(ADDRESS(11839,6)))</f>
        <v>0</v>
      </c>
      <c r="H11839" s="7" t="n">
        <v>0</v>
      </c>
      <c r="I11839" s="7" t="n">
        <v>65533</v>
      </c>
      <c r="J11839" s="7" t="n">
        <v>0</v>
      </c>
      <c r="K11839" s="7" t="s">
        <v>21</v>
      </c>
      <c r="L11839" s="7" t="n">
        <f t="normal" ca="1">32-LENB(INDIRECT(ADDRESS(11839,11)))</f>
        <v>0</v>
      </c>
    </row>
    <row r="11840" spans="1:12">
      <c r="A11840" t="s">
        <v>4</v>
      </c>
      <c r="B11840" s="4" t="s">
        <v>5</v>
      </c>
    </row>
    <row r="11841" spans="1:12">
      <c r="A11841" t="n">
        <v>102992</v>
      </c>
      <c r="B11841" s="5" t="n">
        <v>1</v>
      </c>
    </row>
    <row r="11842" spans="1:12" s="3" customFormat="1" customHeight="0">
      <c r="A11842" s="3" t="s">
        <v>2</v>
      </c>
      <c r="B11842" s="3" t="s">
        <v>834</v>
      </c>
    </row>
    <row r="11843" spans="1:12">
      <c r="A11843" t="s">
        <v>4</v>
      </c>
      <c r="B11843" s="4" t="s">
        <v>5</v>
      </c>
      <c r="C11843" s="4" t="s">
        <v>10</v>
      </c>
      <c r="D11843" s="4" t="s">
        <v>10</v>
      </c>
      <c r="E11843" s="4" t="s">
        <v>9</v>
      </c>
      <c r="F11843" s="4" t="s">
        <v>6</v>
      </c>
      <c r="G11843" s="4" t="s">
        <v>8</v>
      </c>
      <c r="H11843" s="4" t="s">
        <v>10</v>
      </c>
      <c r="I11843" s="4" t="s">
        <v>10</v>
      </c>
      <c r="J11843" s="4" t="s">
        <v>9</v>
      </c>
      <c r="K11843" s="4" t="s">
        <v>6</v>
      </c>
      <c r="L11843" s="4" t="s">
        <v>8</v>
      </c>
    </row>
    <row r="11844" spans="1:12">
      <c r="A11844" t="n">
        <v>103008</v>
      </c>
      <c r="B11844" s="96" t="n">
        <v>257</v>
      </c>
      <c r="C11844" s="7" t="n">
        <v>4</v>
      </c>
      <c r="D11844" s="7" t="n">
        <v>65533</v>
      </c>
      <c r="E11844" s="7" t="n">
        <v>2119</v>
      </c>
      <c r="F11844" s="7" t="s">
        <v>21</v>
      </c>
      <c r="G11844" s="7" t="n">
        <f t="normal" ca="1">32-LENB(INDIRECT(ADDRESS(11844,6)))</f>
        <v>0</v>
      </c>
      <c r="H11844" s="7" t="n">
        <v>0</v>
      </c>
      <c r="I11844" s="7" t="n">
        <v>65533</v>
      </c>
      <c r="J11844" s="7" t="n">
        <v>0</v>
      </c>
      <c r="K11844" s="7" t="s">
        <v>21</v>
      </c>
      <c r="L11844" s="7" t="n">
        <f t="normal" ca="1">32-LENB(INDIRECT(ADDRESS(11844,11)))</f>
        <v>0</v>
      </c>
    </row>
    <row r="11845" spans="1:12">
      <c r="A11845" t="s">
        <v>4</v>
      </c>
      <c r="B11845" s="4" t="s">
        <v>5</v>
      </c>
    </row>
    <row r="11846" spans="1:12">
      <c r="A11846" t="n">
        <v>103088</v>
      </c>
      <c r="B11846" s="5" t="n">
        <v>1</v>
      </c>
    </row>
    <row r="11847" spans="1:12" s="3" customFormat="1" customHeight="0">
      <c r="A11847" s="3" t="s">
        <v>2</v>
      </c>
      <c r="B11847" s="3" t="s">
        <v>835</v>
      </c>
    </row>
    <row r="11848" spans="1:12">
      <c r="A11848" t="s">
        <v>4</v>
      </c>
      <c r="B11848" s="4" t="s">
        <v>5</v>
      </c>
      <c r="C11848" s="4" t="s">
        <v>10</v>
      </c>
      <c r="D11848" s="4" t="s">
        <v>10</v>
      </c>
      <c r="E11848" s="4" t="s">
        <v>9</v>
      </c>
      <c r="F11848" s="4" t="s">
        <v>6</v>
      </c>
      <c r="G11848" s="4" t="s">
        <v>8</v>
      </c>
      <c r="H11848" s="4" t="s">
        <v>10</v>
      </c>
      <c r="I11848" s="4" t="s">
        <v>10</v>
      </c>
      <c r="J11848" s="4" t="s">
        <v>9</v>
      </c>
      <c r="K11848" s="4" t="s">
        <v>6</v>
      </c>
      <c r="L11848" s="4" t="s">
        <v>8</v>
      </c>
      <c r="M11848" s="4" t="s">
        <v>10</v>
      </c>
      <c r="N11848" s="4" t="s">
        <v>10</v>
      </c>
      <c r="O11848" s="4" t="s">
        <v>9</v>
      </c>
      <c r="P11848" s="4" t="s">
        <v>6</v>
      </c>
      <c r="Q11848" s="4" t="s">
        <v>8</v>
      </c>
      <c r="R11848" s="4" t="s">
        <v>10</v>
      </c>
      <c r="S11848" s="4" t="s">
        <v>10</v>
      </c>
      <c r="T11848" s="4" t="s">
        <v>9</v>
      </c>
      <c r="U11848" s="4" t="s">
        <v>6</v>
      </c>
      <c r="V11848" s="4" t="s">
        <v>8</v>
      </c>
      <c r="W11848" s="4" t="s">
        <v>10</v>
      </c>
      <c r="X11848" s="4" t="s">
        <v>10</v>
      </c>
      <c r="Y11848" s="4" t="s">
        <v>9</v>
      </c>
      <c r="Z11848" s="4" t="s">
        <v>6</v>
      </c>
      <c r="AA11848" s="4" t="s">
        <v>8</v>
      </c>
    </row>
    <row r="11849" spans="1:12">
      <c r="A11849" t="n">
        <v>103104</v>
      </c>
      <c r="B11849" s="96" t="n">
        <v>257</v>
      </c>
      <c r="C11849" s="7" t="n">
        <v>9</v>
      </c>
      <c r="D11849" s="7" t="n">
        <v>65534</v>
      </c>
      <c r="E11849" s="7" t="n">
        <v>0</v>
      </c>
      <c r="F11849" s="7" t="s">
        <v>586</v>
      </c>
      <c r="G11849" s="7" t="n">
        <f t="normal" ca="1">32-LENB(INDIRECT(ADDRESS(11849,6)))</f>
        <v>0</v>
      </c>
      <c r="H11849" s="7" t="n">
        <v>9</v>
      </c>
      <c r="I11849" s="7" t="n">
        <v>65534</v>
      </c>
      <c r="J11849" s="7" t="n">
        <v>0</v>
      </c>
      <c r="K11849" s="7" t="s">
        <v>577</v>
      </c>
      <c r="L11849" s="7" t="n">
        <f t="normal" ca="1">32-LENB(INDIRECT(ADDRESS(11849,11)))</f>
        <v>0</v>
      </c>
      <c r="M11849" s="7" t="n">
        <v>9</v>
      </c>
      <c r="N11849" s="7" t="n">
        <v>65534</v>
      </c>
      <c r="O11849" s="7" t="n">
        <v>0</v>
      </c>
      <c r="P11849" s="7" t="s">
        <v>435</v>
      </c>
      <c r="Q11849" s="7" t="n">
        <f t="normal" ca="1">32-LENB(INDIRECT(ADDRESS(11849,16)))</f>
        <v>0</v>
      </c>
      <c r="R11849" s="7" t="n">
        <v>9</v>
      </c>
      <c r="S11849" s="7" t="n">
        <v>65534</v>
      </c>
      <c r="T11849" s="7" t="n">
        <v>0</v>
      </c>
      <c r="U11849" s="7" t="s">
        <v>577</v>
      </c>
      <c r="V11849" s="7" t="n">
        <f t="normal" ca="1">32-LENB(INDIRECT(ADDRESS(11849,21)))</f>
        <v>0</v>
      </c>
      <c r="W11849" s="7" t="n">
        <v>0</v>
      </c>
      <c r="X11849" s="7" t="n">
        <v>65533</v>
      </c>
      <c r="Y11849" s="7" t="n">
        <v>0</v>
      </c>
      <c r="Z11849" s="7" t="s">
        <v>21</v>
      </c>
      <c r="AA11849" s="7" t="n">
        <f t="normal" ca="1">32-LENB(INDIRECT(ADDRESS(11849,26)))</f>
        <v>0</v>
      </c>
    </row>
    <row r="11850" spans="1:12">
      <c r="A11850" t="s">
        <v>4</v>
      </c>
      <c r="B11850" s="4" t="s">
        <v>5</v>
      </c>
    </row>
    <row r="11851" spans="1:12">
      <c r="A11851" t="n">
        <v>103304</v>
      </c>
      <c r="B11851" s="5" t="n">
        <v>1</v>
      </c>
    </row>
    <row r="11852" spans="1:12" s="3" customFormat="1" customHeight="0">
      <c r="A11852" s="3" t="s">
        <v>2</v>
      </c>
      <c r="B11852" s="3" t="s">
        <v>836</v>
      </c>
    </row>
    <row r="11853" spans="1:12">
      <c r="A11853" t="s">
        <v>4</v>
      </c>
      <c r="B11853" s="4" t="s">
        <v>5</v>
      </c>
      <c r="C11853" s="4" t="s">
        <v>10</v>
      </c>
      <c r="D11853" s="4" t="s">
        <v>10</v>
      </c>
      <c r="E11853" s="4" t="s">
        <v>9</v>
      </c>
      <c r="F11853" s="4" t="s">
        <v>6</v>
      </c>
      <c r="G11853" s="4" t="s">
        <v>8</v>
      </c>
      <c r="H11853" s="4" t="s">
        <v>10</v>
      </c>
      <c r="I11853" s="4" t="s">
        <v>10</v>
      </c>
      <c r="J11853" s="4" t="s">
        <v>9</v>
      </c>
      <c r="K11853" s="4" t="s">
        <v>6</v>
      </c>
      <c r="L11853" s="4" t="s">
        <v>8</v>
      </c>
      <c r="M11853" s="4" t="s">
        <v>10</v>
      </c>
      <c r="N11853" s="4" t="s">
        <v>10</v>
      </c>
      <c r="O11853" s="4" t="s">
        <v>9</v>
      </c>
      <c r="P11853" s="4" t="s">
        <v>6</v>
      </c>
      <c r="Q11853" s="4" t="s">
        <v>8</v>
      </c>
      <c r="R11853" s="4" t="s">
        <v>10</v>
      </c>
      <c r="S11853" s="4" t="s">
        <v>10</v>
      </c>
      <c r="T11853" s="4" t="s">
        <v>9</v>
      </c>
      <c r="U11853" s="4" t="s">
        <v>6</v>
      </c>
      <c r="V11853" s="4" t="s">
        <v>8</v>
      </c>
      <c r="W11853" s="4" t="s">
        <v>10</v>
      </c>
      <c r="X11853" s="4" t="s">
        <v>10</v>
      </c>
      <c r="Y11853" s="4" t="s">
        <v>9</v>
      </c>
      <c r="Z11853" s="4" t="s">
        <v>6</v>
      </c>
      <c r="AA11853" s="4" t="s">
        <v>8</v>
      </c>
    </row>
    <row r="11854" spans="1:12">
      <c r="A11854" t="n">
        <v>103312</v>
      </c>
      <c r="B11854" s="96" t="n">
        <v>257</v>
      </c>
      <c r="C11854" s="7" t="n">
        <v>9</v>
      </c>
      <c r="D11854" s="7" t="n">
        <v>65534</v>
      </c>
      <c r="E11854" s="7" t="n">
        <v>0</v>
      </c>
      <c r="F11854" s="7" t="s">
        <v>586</v>
      </c>
      <c r="G11854" s="7" t="n">
        <f t="normal" ca="1">32-LENB(INDIRECT(ADDRESS(11854,6)))</f>
        <v>0</v>
      </c>
      <c r="H11854" s="7" t="n">
        <v>9</v>
      </c>
      <c r="I11854" s="7" t="n">
        <v>65534</v>
      </c>
      <c r="J11854" s="7" t="n">
        <v>0</v>
      </c>
      <c r="K11854" s="7" t="s">
        <v>577</v>
      </c>
      <c r="L11854" s="7" t="n">
        <f t="normal" ca="1">32-LENB(INDIRECT(ADDRESS(11854,11)))</f>
        <v>0</v>
      </c>
      <c r="M11854" s="7" t="n">
        <v>9</v>
      </c>
      <c r="N11854" s="7" t="n">
        <v>65534</v>
      </c>
      <c r="O11854" s="7" t="n">
        <v>0</v>
      </c>
      <c r="P11854" s="7" t="s">
        <v>435</v>
      </c>
      <c r="Q11854" s="7" t="n">
        <f t="normal" ca="1">32-LENB(INDIRECT(ADDRESS(11854,16)))</f>
        <v>0</v>
      </c>
      <c r="R11854" s="7" t="n">
        <v>9</v>
      </c>
      <c r="S11854" s="7" t="n">
        <v>65534</v>
      </c>
      <c r="T11854" s="7" t="n">
        <v>0</v>
      </c>
      <c r="U11854" s="7" t="s">
        <v>577</v>
      </c>
      <c r="V11854" s="7" t="n">
        <f t="normal" ca="1">32-LENB(INDIRECT(ADDRESS(11854,21)))</f>
        <v>0</v>
      </c>
      <c r="W11854" s="7" t="n">
        <v>0</v>
      </c>
      <c r="X11854" s="7" t="n">
        <v>65533</v>
      </c>
      <c r="Y11854" s="7" t="n">
        <v>0</v>
      </c>
      <c r="Z11854" s="7" t="s">
        <v>21</v>
      </c>
      <c r="AA11854" s="7" t="n">
        <f t="normal" ca="1">32-LENB(INDIRECT(ADDRESS(11854,26)))</f>
        <v>0</v>
      </c>
    </row>
    <row r="11855" spans="1:12">
      <c r="A11855" t="s">
        <v>4</v>
      </c>
      <c r="B11855" s="4" t="s">
        <v>5</v>
      </c>
    </row>
    <row r="11856" spans="1:12">
      <c r="A11856" t="n">
        <v>103512</v>
      </c>
      <c r="B11856" s="5" t="n">
        <v>1</v>
      </c>
    </row>
    <row r="11857" spans="1:27" s="3" customFormat="1" customHeight="0">
      <c r="A11857" s="3" t="s">
        <v>2</v>
      </c>
      <c r="B11857" s="3" t="s">
        <v>837</v>
      </c>
    </row>
    <row r="11858" spans="1:27">
      <c r="A11858" t="s">
        <v>4</v>
      </c>
      <c r="B11858" s="4" t="s">
        <v>5</v>
      </c>
      <c r="C11858" s="4" t="s">
        <v>10</v>
      </c>
      <c r="D11858" s="4" t="s">
        <v>10</v>
      </c>
      <c r="E11858" s="4" t="s">
        <v>9</v>
      </c>
      <c r="F11858" s="4" t="s">
        <v>6</v>
      </c>
      <c r="G11858" s="4" t="s">
        <v>8</v>
      </c>
      <c r="H11858" s="4" t="s">
        <v>10</v>
      </c>
      <c r="I11858" s="4" t="s">
        <v>10</v>
      </c>
      <c r="J11858" s="4" t="s">
        <v>9</v>
      </c>
      <c r="K11858" s="4" t="s">
        <v>6</v>
      </c>
      <c r="L11858" s="4" t="s">
        <v>8</v>
      </c>
      <c r="M11858" s="4" t="s">
        <v>10</v>
      </c>
      <c r="N11858" s="4" t="s">
        <v>10</v>
      </c>
      <c r="O11858" s="4" t="s">
        <v>9</v>
      </c>
      <c r="P11858" s="4" t="s">
        <v>6</v>
      </c>
      <c r="Q11858" s="4" t="s">
        <v>8</v>
      </c>
      <c r="R11858" s="4" t="s">
        <v>10</v>
      </c>
      <c r="S11858" s="4" t="s">
        <v>10</v>
      </c>
      <c r="T11858" s="4" t="s">
        <v>9</v>
      </c>
      <c r="U11858" s="4" t="s">
        <v>6</v>
      </c>
      <c r="V11858" s="4" t="s">
        <v>8</v>
      </c>
      <c r="W11858" s="4" t="s">
        <v>10</v>
      </c>
      <c r="X11858" s="4" t="s">
        <v>10</v>
      </c>
      <c r="Y11858" s="4" t="s">
        <v>9</v>
      </c>
      <c r="Z11858" s="4" t="s">
        <v>6</v>
      </c>
      <c r="AA11858" s="4" t="s">
        <v>8</v>
      </c>
    </row>
    <row r="11859" spans="1:27">
      <c r="A11859" t="n">
        <v>103520</v>
      </c>
      <c r="B11859" s="96" t="n">
        <v>257</v>
      </c>
      <c r="C11859" s="7" t="n">
        <v>9</v>
      </c>
      <c r="D11859" s="7" t="n">
        <v>65534</v>
      </c>
      <c r="E11859" s="7" t="n">
        <v>0</v>
      </c>
      <c r="F11859" s="7" t="s">
        <v>586</v>
      </c>
      <c r="G11859" s="7" t="n">
        <f t="normal" ca="1">32-LENB(INDIRECT(ADDRESS(11859,6)))</f>
        <v>0</v>
      </c>
      <c r="H11859" s="7" t="n">
        <v>9</v>
      </c>
      <c r="I11859" s="7" t="n">
        <v>65534</v>
      </c>
      <c r="J11859" s="7" t="n">
        <v>0</v>
      </c>
      <c r="K11859" s="7" t="s">
        <v>577</v>
      </c>
      <c r="L11859" s="7" t="n">
        <f t="normal" ca="1">32-LENB(INDIRECT(ADDRESS(11859,11)))</f>
        <v>0</v>
      </c>
      <c r="M11859" s="7" t="n">
        <v>9</v>
      </c>
      <c r="N11859" s="7" t="n">
        <v>65534</v>
      </c>
      <c r="O11859" s="7" t="n">
        <v>0</v>
      </c>
      <c r="P11859" s="7" t="s">
        <v>435</v>
      </c>
      <c r="Q11859" s="7" t="n">
        <f t="normal" ca="1">32-LENB(INDIRECT(ADDRESS(11859,16)))</f>
        <v>0</v>
      </c>
      <c r="R11859" s="7" t="n">
        <v>9</v>
      </c>
      <c r="S11859" s="7" t="n">
        <v>65534</v>
      </c>
      <c r="T11859" s="7" t="n">
        <v>0</v>
      </c>
      <c r="U11859" s="7" t="s">
        <v>577</v>
      </c>
      <c r="V11859" s="7" t="n">
        <f t="normal" ca="1">32-LENB(INDIRECT(ADDRESS(11859,21)))</f>
        <v>0</v>
      </c>
      <c r="W11859" s="7" t="n">
        <v>0</v>
      </c>
      <c r="X11859" s="7" t="n">
        <v>65533</v>
      </c>
      <c r="Y11859" s="7" t="n">
        <v>0</v>
      </c>
      <c r="Z11859" s="7" t="s">
        <v>21</v>
      </c>
      <c r="AA11859" s="7" t="n">
        <f t="normal" ca="1">32-LENB(INDIRECT(ADDRESS(11859,26)))</f>
        <v>0</v>
      </c>
    </row>
    <row r="11860" spans="1:27">
      <c r="A11860" t="s">
        <v>4</v>
      </c>
      <c r="B11860" s="4" t="s">
        <v>5</v>
      </c>
    </row>
    <row r="11861" spans="1:27">
      <c r="A11861" t="n">
        <v>103720</v>
      </c>
      <c r="B11861" s="5" t="n">
        <v>1</v>
      </c>
    </row>
    <row r="11862" spans="1:27" s="3" customFormat="1" customHeight="0">
      <c r="A11862" s="3" t="s">
        <v>2</v>
      </c>
      <c r="B11862" s="3" t="s">
        <v>838</v>
      </c>
    </row>
    <row r="11863" spans="1:27">
      <c r="A11863" t="s">
        <v>4</v>
      </c>
      <c r="B11863" s="4" t="s">
        <v>5</v>
      </c>
      <c r="C11863" s="4" t="s">
        <v>10</v>
      </c>
      <c r="D11863" s="4" t="s">
        <v>10</v>
      </c>
      <c r="E11863" s="4" t="s">
        <v>9</v>
      </c>
      <c r="F11863" s="4" t="s">
        <v>6</v>
      </c>
      <c r="G11863" s="4" t="s">
        <v>8</v>
      </c>
      <c r="H11863" s="4" t="s">
        <v>10</v>
      </c>
      <c r="I11863" s="4" t="s">
        <v>10</v>
      </c>
      <c r="J11863" s="4" t="s">
        <v>9</v>
      </c>
      <c r="K11863" s="4" t="s">
        <v>6</v>
      </c>
      <c r="L11863" s="4" t="s">
        <v>8</v>
      </c>
      <c r="M11863" s="4" t="s">
        <v>10</v>
      </c>
      <c r="N11863" s="4" t="s">
        <v>10</v>
      </c>
      <c r="O11863" s="4" t="s">
        <v>9</v>
      </c>
      <c r="P11863" s="4" t="s">
        <v>6</v>
      </c>
      <c r="Q11863" s="4" t="s">
        <v>8</v>
      </c>
      <c r="R11863" s="4" t="s">
        <v>10</v>
      </c>
      <c r="S11863" s="4" t="s">
        <v>10</v>
      </c>
      <c r="T11863" s="4" t="s">
        <v>9</v>
      </c>
      <c r="U11863" s="4" t="s">
        <v>6</v>
      </c>
      <c r="V11863" s="4" t="s">
        <v>8</v>
      </c>
      <c r="W11863" s="4" t="s">
        <v>10</v>
      </c>
      <c r="X11863" s="4" t="s">
        <v>10</v>
      </c>
      <c r="Y11863" s="4" t="s">
        <v>9</v>
      </c>
      <c r="Z11863" s="4" t="s">
        <v>6</v>
      </c>
      <c r="AA11863" s="4" t="s">
        <v>8</v>
      </c>
      <c r="AB11863" s="4" t="s">
        <v>10</v>
      </c>
      <c r="AC11863" s="4" t="s">
        <v>10</v>
      </c>
      <c r="AD11863" s="4" t="s">
        <v>9</v>
      </c>
      <c r="AE11863" s="4" t="s">
        <v>6</v>
      </c>
      <c r="AF11863" s="4" t="s">
        <v>8</v>
      </c>
      <c r="AG11863" s="4" t="s">
        <v>10</v>
      </c>
      <c r="AH11863" s="4" t="s">
        <v>10</v>
      </c>
      <c r="AI11863" s="4" t="s">
        <v>9</v>
      </c>
      <c r="AJ11863" s="4" t="s">
        <v>6</v>
      </c>
      <c r="AK11863" s="4" t="s">
        <v>8</v>
      </c>
      <c r="AL11863" s="4" t="s">
        <v>10</v>
      </c>
      <c r="AM11863" s="4" t="s">
        <v>10</v>
      </c>
      <c r="AN11863" s="4" t="s">
        <v>9</v>
      </c>
      <c r="AO11863" s="4" t="s">
        <v>6</v>
      </c>
      <c r="AP11863" s="4" t="s">
        <v>8</v>
      </c>
      <c r="AQ11863" s="4" t="s">
        <v>10</v>
      </c>
      <c r="AR11863" s="4" t="s">
        <v>10</v>
      </c>
      <c r="AS11863" s="4" t="s">
        <v>9</v>
      </c>
      <c r="AT11863" s="4" t="s">
        <v>6</v>
      </c>
      <c r="AU11863" s="4" t="s">
        <v>8</v>
      </c>
      <c r="AV11863" s="4" t="s">
        <v>10</v>
      </c>
      <c r="AW11863" s="4" t="s">
        <v>10</v>
      </c>
      <c r="AX11863" s="4" t="s">
        <v>9</v>
      </c>
      <c r="AY11863" s="4" t="s">
        <v>6</v>
      </c>
      <c r="AZ11863" s="4" t="s">
        <v>8</v>
      </c>
      <c r="BA11863" s="4" t="s">
        <v>10</v>
      </c>
      <c r="BB11863" s="4" t="s">
        <v>10</v>
      </c>
      <c r="BC11863" s="4" t="s">
        <v>9</v>
      </c>
      <c r="BD11863" s="4" t="s">
        <v>6</v>
      </c>
      <c r="BE11863" s="4" t="s">
        <v>8</v>
      </c>
      <c r="BF11863" s="4" t="s">
        <v>10</v>
      </c>
      <c r="BG11863" s="4" t="s">
        <v>10</v>
      </c>
      <c r="BH11863" s="4" t="s">
        <v>9</v>
      </c>
      <c r="BI11863" s="4" t="s">
        <v>6</v>
      </c>
      <c r="BJ11863" s="4" t="s">
        <v>8</v>
      </c>
    </row>
    <row r="11864" spans="1:27">
      <c r="A11864" t="n">
        <v>103728</v>
      </c>
      <c r="B11864" s="96" t="n">
        <v>257</v>
      </c>
      <c r="C11864" s="7" t="n">
        <v>9</v>
      </c>
      <c r="D11864" s="7" t="n">
        <v>1641</v>
      </c>
      <c r="E11864" s="7" t="n">
        <v>0</v>
      </c>
      <c r="F11864" s="7" t="s">
        <v>590</v>
      </c>
      <c r="G11864" s="7" t="n">
        <f t="normal" ca="1">32-LENB(INDIRECT(ADDRESS(11864,6)))</f>
        <v>0</v>
      </c>
      <c r="H11864" s="7" t="n">
        <v>4</v>
      </c>
      <c r="I11864" s="7" t="n">
        <v>65533</v>
      </c>
      <c r="J11864" s="7" t="n">
        <v>2009</v>
      </c>
      <c r="K11864" s="7" t="s">
        <v>21</v>
      </c>
      <c r="L11864" s="7" t="n">
        <f t="normal" ca="1">32-LENB(INDIRECT(ADDRESS(11864,11)))</f>
        <v>0</v>
      </c>
      <c r="M11864" s="7" t="n">
        <v>9</v>
      </c>
      <c r="N11864" s="7" t="n">
        <v>1640</v>
      </c>
      <c r="O11864" s="7" t="n">
        <v>0</v>
      </c>
      <c r="P11864" s="7" t="s">
        <v>590</v>
      </c>
      <c r="Q11864" s="7" t="n">
        <f t="normal" ca="1">32-LENB(INDIRECT(ADDRESS(11864,16)))</f>
        <v>0</v>
      </c>
      <c r="R11864" s="7" t="n">
        <v>9</v>
      </c>
      <c r="S11864" s="7" t="n">
        <v>1642</v>
      </c>
      <c r="T11864" s="7" t="n">
        <v>0</v>
      </c>
      <c r="U11864" s="7" t="s">
        <v>590</v>
      </c>
      <c r="V11864" s="7" t="n">
        <f t="normal" ca="1">32-LENB(INDIRECT(ADDRESS(11864,21)))</f>
        <v>0</v>
      </c>
      <c r="W11864" s="7" t="n">
        <v>4</v>
      </c>
      <c r="X11864" s="7" t="n">
        <v>65533</v>
      </c>
      <c r="Y11864" s="7" t="n">
        <v>4135</v>
      </c>
      <c r="Z11864" s="7" t="s">
        <v>21</v>
      </c>
      <c r="AA11864" s="7" t="n">
        <f t="normal" ca="1">32-LENB(INDIRECT(ADDRESS(11864,26)))</f>
        <v>0</v>
      </c>
      <c r="AB11864" s="7" t="n">
        <v>4</v>
      </c>
      <c r="AC11864" s="7" t="n">
        <v>65533</v>
      </c>
      <c r="AD11864" s="7" t="n">
        <v>4135</v>
      </c>
      <c r="AE11864" s="7" t="s">
        <v>21</v>
      </c>
      <c r="AF11864" s="7" t="n">
        <f t="normal" ca="1">32-LENB(INDIRECT(ADDRESS(11864,31)))</f>
        <v>0</v>
      </c>
      <c r="AG11864" s="7" t="n">
        <v>4</v>
      </c>
      <c r="AH11864" s="7" t="n">
        <v>65533</v>
      </c>
      <c r="AI11864" s="7" t="n">
        <v>4135</v>
      </c>
      <c r="AJ11864" s="7" t="s">
        <v>21</v>
      </c>
      <c r="AK11864" s="7" t="n">
        <f t="normal" ca="1">32-LENB(INDIRECT(ADDRESS(11864,36)))</f>
        <v>0</v>
      </c>
      <c r="AL11864" s="7" t="n">
        <v>4</v>
      </c>
      <c r="AM11864" s="7" t="n">
        <v>65533</v>
      </c>
      <c r="AN11864" s="7" t="n">
        <v>4135</v>
      </c>
      <c r="AO11864" s="7" t="s">
        <v>21</v>
      </c>
      <c r="AP11864" s="7" t="n">
        <f t="normal" ca="1">32-LENB(INDIRECT(ADDRESS(11864,41)))</f>
        <v>0</v>
      </c>
      <c r="AQ11864" s="7" t="n">
        <v>9</v>
      </c>
      <c r="AR11864" s="7" t="n">
        <v>1641</v>
      </c>
      <c r="AS11864" s="7" t="n">
        <v>0</v>
      </c>
      <c r="AT11864" s="7" t="s">
        <v>593</v>
      </c>
      <c r="AU11864" s="7" t="n">
        <f t="normal" ca="1">32-LENB(INDIRECT(ADDRESS(11864,46)))</f>
        <v>0</v>
      </c>
      <c r="AV11864" s="7" t="n">
        <v>9</v>
      </c>
      <c r="AW11864" s="7" t="n">
        <v>1640</v>
      </c>
      <c r="AX11864" s="7" t="n">
        <v>0</v>
      </c>
      <c r="AY11864" s="7" t="s">
        <v>593</v>
      </c>
      <c r="AZ11864" s="7" t="n">
        <f t="normal" ca="1">32-LENB(INDIRECT(ADDRESS(11864,51)))</f>
        <v>0</v>
      </c>
      <c r="BA11864" s="7" t="n">
        <v>9</v>
      </c>
      <c r="BB11864" s="7" t="n">
        <v>1642</v>
      </c>
      <c r="BC11864" s="7" t="n">
        <v>0</v>
      </c>
      <c r="BD11864" s="7" t="s">
        <v>593</v>
      </c>
      <c r="BE11864" s="7" t="n">
        <f t="normal" ca="1">32-LENB(INDIRECT(ADDRESS(11864,56)))</f>
        <v>0</v>
      </c>
      <c r="BF11864" s="7" t="n">
        <v>0</v>
      </c>
      <c r="BG11864" s="7" t="n">
        <v>65533</v>
      </c>
      <c r="BH11864" s="7" t="n">
        <v>0</v>
      </c>
      <c r="BI11864" s="7" t="s">
        <v>21</v>
      </c>
      <c r="BJ11864" s="7" t="n">
        <f t="normal" ca="1">32-LENB(INDIRECT(ADDRESS(11864,61)))</f>
        <v>0</v>
      </c>
    </row>
    <row r="11865" spans="1:27">
      <c r="A11865" t="s">
        <v>4</v>
      </c>
      <c r="B11865" s="4" t="s">
        <v>5</v>
      </c>
    </row>
    <row r="11866" spans="1:27">
      <c r="A11866" t="n">
        <v>104208</v>
      </c>
      <c r="B11866" s="5" t="n">
        <v>1</v>
      </c>
    </row>
    <row r="11867" spans="1:27" s="3" customFormat="1" customHeight="0">
      <c r="A11867" s="3" t="s">
        <v>2</v>
      </c>
      <c r="B11867" s="3" t="s">
        <v>839</v>
      </c>
    </row>
    <row r="11868" spans="1:27">
      <c r="A11868" t="s">
        <v>4</v>
      </c>
      <c r="B11868" s="4" t="s">
        <v>5</v>
      </c>
      <c r="C11868" s="4" t="s">
        <v>10</v>
      </c>
      <c r="D11868" s="4" t="s">
        <v>10</v>
      </c>
      <c r="E11868" s="4" t="s">
        <v>9</v>
      </c>
      <c r="F11868" s="4" t="s">
        <v>6</v>
      </c>
      <c r="G11868" s="4" t="s">
        <v>8</v>
      </c>
      <c r="H11868" s="4" t="s">
        <v>10</v>
      </c>
      <c r="I11868" s="4" t="s">
        <v>10</v>
      </c>
      <c r="J11868" s="4" t="s">
        <v>9</v>
      </c>
      <c r="K11868" s="4" t="s">
        <v>6</v>
      </c>
      <c r="L11868" s="4" t="s">
        <v>8</v>
      </c>
    </row>
    <row r="11869" spans="1:27">
      <c r="A11869" t="n">
        <v>104224</v>
      </c>
      <c r="B11869" s="96" t="n">
        <v>257</v>
      </c>
      <c r="C11869" s="7" t="n">
        <v>4</v>
      </c>
      <c r="D11869" s="7" t="n">
        <v>65533</v>
      </c>
      <c r="E11869" s="7" t="n">
        <v>2119</v>
      </c>
      <c r="F11869" s="7" t="s">
        <v>21</v>
      </c>
      <c r="G11869" s="7" t="n">
        <f t="normal" ca="1">32-LENB(INDIRECT(ADDRESS(11869,6)))</f>
        <v>0</v>
      </c>
      <c r="H11869" s="7" t="n">
        <v>0</v>
      </c>
      <c r="I11869" s="7" t="n">
        <v>65533</v>
      </c>
      <c r="J11869" s="7" t="n">
        <v>0</v>
      </c>
      <c r="K11869" s="7" t="s">
        <v>21</v>
      </c>
      <c r="L11869" s="7" t="n">
        <f t="normal" ca="1">32-LENB(INDIRECT(ADDRESS(11869,11)))</f>
        <v>0</v>
      </c>
    </row>
    <row r="11870" spans="1:27">
      <c r="A11870" t="s">
        <v>4</v>
      </c>
      <c r="B11870" s="4" t="s">
        <v>5</v>
      </c>
    </row>
    <row r="11871" spans="1:27">
      <c r="A11871" t="n">
        <v>104304</v>
      </c>
      <c r="B11871" s="5" t="n">
        <v>1</v>
      </c>
    </row>
    <row r="11872" spans="1:27" s="3" customFormat="1" customHeight="0">
      <c r="A11872" s="3" t="s">
        <v>2</v>
      </c>
      <c r="B11872" s="3" t="s">
        <v>840</v>
      </c>
    </row>
    <row r="11873" spans="1:62">
      <c r="A11873" t="s">
        <v>4</v>
      </c>
      <c r="B11873" s="4" t="s">
        <v>5</v>
      </c>
      <c r="C11873" s="4" t="s">
        <v>10</v>
      </c>
      <c r="D11873" s="4" t="s">
        <v>10</v>
      </c>
      <c r="E11873" s="4" t="s">
        <v>9</v>
      </c>
      <c r="F11873" s="4" t="s">
        <v>6</v>
      </c>
      <c r="G11873" s="4" t="s">
        <v>8</v>
      </c>
      <c r="H11873" s="4" t="s">
        <v>10</v>
      </c>
      <c r="I11873" s="4" t="s">
        <v>10</v>
      </c>
      <c r="J11873" s="4" t="s">
        <v>9</v>
      </c>
      <c r="K11873" s="4" t="s">
        <v>6</v>
      </c>
      <c r="L11873" s="4" t="s">
        <v>8</v>
      </c>
    </row>
    <row r="11874" spans="1:62">
      <c r="A11874" t="n">
        <v>104320</v>
      </c>
      <c r="B11874" s="96" t="n">
        <v>257</v>
      </c>
      <c r="C11874" s="7" t="n">
        <v>4</v>
      </c>
      <c r="D11874" s="7" t="n">
        <v>65533</v>
      </c>
      <c r="E11874" s="7" t="n">
        <v>2119</v>
      </c>
      <c r="F11874" s="7" t="s">
        <v>21</v>
      </c>
      <c r="G11874" s="7" t="n">
        <f t="normal" ca="1">32-LENB(INDIRECT(ADDRESS(11874,6)))</f>
        <v>0</v>
      </c>
      <c r="H11874" s="7" t="n">
        <v>0</v>
      </c>
      <c r="I11874" s="7" t="n">
        <v>65533</v>
      </c>
      <c r="J11874" s="7" t="n">
        <v>0</v>
      </c>
      <c r="K11874" s="7" t="s">
        <v>21</v>
      </c>
      <c r="L11874" s="7" t="n">
        <f t="normal" ca="1">32-LENB(INDIRECT(ADDRESS(11874,11)))</f>
        <v>0</v>
      </c>
    </row>
    <row r="11875" spans="1:62">
      <c r="A11875" t="s">
        <v>4</v>
      </c>
      <c r="B11875" s="4" t="s">
        <v>5</v>
      </c>
    </row>
    <row r="11876" spans="1:62">
      <c r="A11876" t="n">
        <v>104400</v>
      </c>
      <c r="B11876" s="5" t="n">
        <v>1</v>
      </c>
    </row>
    <row r="11877" spans="1:62" s="3" customFormat="1" customHeight="0">
      <c r="A11877" s="3" t="s">
        <v>2</v>
      </c>
      <c r="B11877" s="3" t="s">
        <v>841</v>
      </c>
    </row>
    <row r="11878" spans="1:62">
      <c r="A11878" t="s">
        <v>4</v>
      </c>
      <c r="B11878" s="4" t="s">
        <v>5</v>
      </c>
      <c r="C11878" s="4" t="s">
        <v>10</v>
      </c>
      <c r="D11878" s="4" t="s">
        <v>10</v>
      </c>
      <c r="E11878" s="4" t="s">
        <v>9</v>
      </c>
      <c r="F11878" s="4" t="s">
        <v>6</v>
      </c>
      <c r="G11878" s="4" t="s">
        <v>8</v>
      </c>
      <c r="H11878" s="4" t="s">
        <v>10</v>
      </c>
      <c r="I11878" s="4" t="s">
        <v>10</v>
      </c>
      <c r="J11878" s="4" t="s">
        <v>9</v>
      </c>
      <c r="K11878" s="4" t="s">
        <v>6</v>
      </c>
      <c r="L11878" s="4" t="s">
        <v>8</v>
      </c>
      <c r="M11878" s="4" t="s">
        <v>10</v>
      </c>
      <c r="N11878" s="4" t="s">
        <v>10</v>
      </c>
      <c r="O11878" s="4" t="s">
        <v>9</v>
      </c>
      <c r="P11878" s="4" t="s">
        <v>6</v>
      </c>
      <c r="Q11878" s="4" t="s">
        <v>8</v>
      </c>
    </row>
    <row r="11879" spans="1:62">
      <c r="A11879" t="n">
        <v>104416</v>
      </c>
      <c r="B11879" s="96" t="n">
        <v>257</v>
      </c>
      <c r="C11879" s="7" t="n">
        <v>9</v>
      </c>
      <c r="D11879" s="7" t="n">
        <v>65534</v>
      </c>
      <c r="E11879" s="7" t="n">
        <v>0</v>
      </c>
      <c r="F11879" s="7" t="s">
        <v>435</v>
      </c>
      <c r="G11879" s="7" t="n">
        <f t="normal" ca="1">32-LENB(INDIRECT(ADDRESS(11879,6)))</f>
        <v>0</v>
      </c>
      <c r="H11879" s="7" t="n">
        <v>9</v>
      </c>
      <c r="I11879" s="7" t="n">
        <v>65534</v>
      </c>
      <c r="J11879" s="7" t="n">
        <v>0</v>
      </c>
      <c r="K11879" s="7" t="s">
        <v>577</v>
      </c>
      <c r="L11879" s="7" t="n">
        <f t="normal" ca="1">32-LENB(INDIRECT(ADDRESS(11879,11)))</f>
        <v>0</v>
      </c>
      <c r="M11879" s="7" t="n">
        <v>0</v>
      </c>
      <c r="N11879" s="7" t="n">
        <v>65533</v>
      </c>
      <c r="O11879" s="7" t="n">
        <v>0</v>
      </c>
      <c r="P11879" s="7" t="s">
        <v>21</v>
      </c>
      <c r="Q11879" s="7" t="n">
        <f t="normal" ca="1">32-LENB(INDIRECT(ADDRESS(11879,16)))</f>
        <v>0</v>
      </c>
    </row>
    <row r="11880" spans="1:62">
      <c r="A11880" t="s">
        <v>4</v>
      </c>
      <c r="B11880" s="4" t="s">
        <v>5</v>
      </c>
    </row>
    <row r="11881" spans="1:62">
      <c r="A11881" t="n">
        <v>104536</v>
      </c>
      <c r="B11881" s="5" t="n">
        <v>1</v>
      </c>
    </row>
    <row r="11882" spans="1:62" s="3" customFormat="1" customHeight="0">
      <c r="A11882" s="3" t="s">
        <v>2</v>
      </c>
      <c r="B11882" s="3" t="s">
        <v>842</v>
      </c>
    </row>
    <row r="11883" spans="1:62">
      <c r="A11883" t="s">
        <v>4</v>
      </c>
      <c r="B11883" s="4" t="s">
        <v>5</v>
      </c>
      <c r="C11883" s="4" t="s">
        <v>10</v>
      </c>
      <c r="D11883" s="4" t="s">
        <v>10</v>
      </c>
      <c r="E11883" s="4" t="s">
        <v>9</v>
      </c>
      <c r="F11883" s="4" t="s">
        <v>6</v>
      </c>
      <c r="G11883" s="4" t="s">
        <v>8</v>
      </c>
      <c r="H11883" s="4" t="s">
        <v>10</v>
      </c>
      <c r="I11883" s="4" t="s">
        <v>10</v>
      </c>
      <c r="J11883" s="4" t="s">
        <v>9</v>
      </c>
      <c r="K11883" s="4" t="s">
        <v>6</v>
      </c>
      <c r="L11883" s="4" t="s">
        <v>8</v>
      </c>
      <c r="M11883" s="4" t="s">
        <v>10</v>
      </c>
      <c r="N11883" s="4" t="s">
        <v>10</v>
      </c>
      <c r="O11883" s="4" t="s">
        <v>9</v>
      </c>
      <c r="P11883" s="4" t="s">
        <v>6</v>
      </c>
      <c r="Q11883" s="4" t="s">
        <v>8</v>
      </c>
    </row>
    <row r="11884" spans="1:62">
      <c r="A11884" t="n">
        <v>104544</v>
      </c>
      <c r="B11884" s="96" t="n">
        <v>257</v>
      </c>
      <c r="C11884" s="7" t="n">
        <v>9</v>
      </c>
      <c r="D11884" s="7" t="n">
        <v>65534</v>
      </c>
      <c r="E11884" s="7" t="n">
        <v>0</v>
      </c>
      <c r="F11884" s="7" t="s">
        <v>435</v>
      </c>
      <c r="G11884" s="7" t="n">
        <f t="normal" ca="1">32-LENB(INDIRECT(ADDRESS(11884,6)))</f>
        <v>0</v>
      </c>
      <c r="H11884" s="7" t="n">
        <v>9</v>
      </c>
      <c r="I11884" s="7" t="n">
        <v>65534</v>
      </c>
      <c r="J11884" s="7" t="n">
        <v>0</v>
      </c>
      <c r="K11884" s="7" t="s">
        <v>577</v>
      </c>
      <c r="L11884" s="7" t="n">
        <f t="normal" ca="1">32-LENB(INDIRECT(ADDRESS(11884,11)))</f>
        <v>0</v>
      </c>
      <c r="M11884" s="7" t="n">
        <v>0</v>
      </c>
      <c r="N11884" s="7" t="n">
        <v>65533</v>
      </c>
      <c r="O11884" s="7" t="n">
        <v>0</v>
      </c>
      <c r="P11884" s="7" t="s">
        <v>21</v>
      </c>
      <c r="Q11884" s="7" t="n">
        <f t="normal" ca="1">32-LENB(INDIRECT(ADDRESS(11884,16)))</f>
        <v>0</v>
      </c>
    </row>
    <row r="11885" spans="1:62">
      <c r="A11885" t="s">
        <v>4</v>
      </c>
      <c r="B11885" s="4" t="s">
        <v>5</v>
      </c>
    </row>
    <row r="11886" spans="1:62">
      <c r="A11886" t="n">
        <v>104664</v>
      </c>
      <c r="B11886" s="5" t="n">
        <v>1</v>
      </c>
    </row>
    <row r="11887" spans="1:62" s="3" customFormat="1" customHeight="0">
      <c r="A11887" s="3" t="s">
        <v>2</v>
      </c>
      <c r="B11887" s="3" t="s">
        <v>843</v>
      </c>
    </row>
    <row r="11888" spans="1:62">
      <c r="A11888" t="s">
        <v>4</v>
      </c>
      <c r="B11888" s="4" t="s">
        <v>5</v>
      </c>
      <c r="C11888" s="4" t="s">
        <v>10</v>
      </c>
      <c r="D11888" s="4" t="s">
        <v>10</v>
      </c>
      <c r="E11888" s="4" t="s">
        <v>9</v>
      </c>
      <c r="F11888" s="4" t="s">
        <v>6</v>
      </c>
      <c r="G11888" s="4" t="s">
        <v>8</v>
      </c>
      <c r="H11888" s="4" t="s">
        <v>10</v>
      </c>
      <c r="I11888" s="4" t="s">
        <v>10</v>
      </c>
      <c r="J11888" s="4" t="s">
        <v>9</v>
      </c>
      <c r="K11888" s="4" t="s">
        <v>6</v>
      </c>
      <c r="L11888" s="4" t="s">
        <v>8</v>
      </c>
      <c r="M11888" s="4" t="s">
        <v>10</v>
      </c>
      <c r="N11888" s="4" t="s">
        <v>10</v>
      </c>
      <c r="O11888" s="4" t="s">
        <v>9</v>
      </c>
      <c r="P11888" s="4" t="s">
        <v>6</v>
      </c>
      <c r="Q11888" s="4" t="s">
        <v>8</v>
      </c>
    </row>
    <row r="11889" spans="1:17">
      <c r="A11889" t="n">
        <v>104672</v>
      </c>
      <c r="B11889" s="96" t="n">
        <v>257</v>
      </c>
      <c r="C11889" s="7" t="n">
        <v>9</v>
      </c>
      <c r="D11889" s="7" t="n">
        <v>65534</v>
      </c>
      <c r="E11889" s="7" t="n">
        <v>0</v>
      </c>
      <c r="F11889" s="7" t="s">
        <v>435</v>
      </c>
      <c r="G11889" s="7" t="n">
        <f t="normal" ca="1">32-LENB(INDIRECT(ADDRESS(11889,6)))</f>
        <v>0</v>
      </c>
      <c r="H11889" s="7" t="n">
        <v>9</v>
      </c>
      <c r="I11889" s="7" t="n">
        <v>65534</v>
      </c>
      <c r="J11889" s="7" t="n">
        <v>0</v>
      </c>
      <c r="K11889" s="7" t="s">
        <v>577</v>
      </c>
      <c r="L11889" s="7" t="n">
        <f t="normal" ca="1">32-LENB(INDIRECT(ADDRESS(11889,11)))</f>
        <v>0</v>
      </c>
      <c r="M11889" s="7" t="n">
        <v>0</v>
      </c>
      <c r="N11889" s="7" t="n">
        <v>65533</v>
      </c>
      <c r="O11889" s="7" t="n">
        <v>0</v>
      </c>
      <c r="P11889" s="7" t="s">
        <v>21</v>
      </c>
      <c r="Q11889" s="7" t="n">
        <f t="normal" ca="1">32-LENB(INDIRECT(ADDRESS(11889,16)))</f>
        <v>0</v>
      </c>
    </row>
    <row r="11890" spans="1:17">
      <c r="A11890" t="s">
        <v>4</v>
      </c>
      <c r="B11890" s="4" t="s">
        <v>5</v>
      </c>
    </row>
    <row r="11891" spans="1:17">
      <c r="A11891" t="n">
        <v>104792</v>
      </c>
      <c r="B11891" s="5" t="n">
        <v>1</v>
      </c>
    </row>
    <row r="11892" spans="1:17" s="3" customFormat="1" customHeight="0">
      <c r="A11892" s="3" t="s">
        <v>2</v>
      </c>
      <c r="B11892" s="3" t="s">
        <v>844</v>
      </c>
    </row>
    <row r="11893" spans="1:17">
      <c r="A11893" t="s">
        <v>4</v>
      </c>
      <c r="B11893" s="4" t="s">
        <v>5</v>
      </c>
      <c r="C11893" s="4" t="s">
        <v>10</v>
      </c>
      <c r="D11893" s="4" t="s">
        <v>10</v>
      </c>
      <c r="E11893" s="4" t="s">
        <v>9</v>
      </c>
      <c r="F11893" s="4" t="s">
        <v>6</v>
      </c>
      <c r="G11893" s="4" t="s">
        <v>8</v>
      </c>
      <c r="H11893" s="4" t="s">
        <v>10</v>
      </c>
      <c r="I11893" s="4" t="s">
        <v>10</v>
      </c>
      <c r="J11893" s="4" t="s">
        <v>9</v>
      </c>
      <c r="K11893" s="4" t="s">
        <v>6</v>
      </c>
      <c r="L11893" s="4" t="s">
        <v>8</v>
      </c>
      <c r="M11893" s="4" t="s">
        <v>10</v>
      </c>
      <c r="N11893" s="4" t="s">
        <v>10</v>
      </c>
      <c r="O11893" s="4" t="s">
        <v>9</v>
      </c>
      <c r="P11893" s="4" t="s">
        <v>6</v>
      </c>
      <c r="Q11893" s="4" t="s">
        <v>8</v>
      </c>
      <c r="R11893" s="4" t="s">
        <v>10</v>
      </c>
      <c r="S11893" s="4" t="s">
        <v>10</v>
      </c>
      <c r="T11893" s="4" t="s">
        <v>9</v>
      </c>
      <c r="U11893" s="4" t="s">
        <v>6</v>
      </c>
      <c r="V11893" s="4" t="s">
        <v>8</v>
      </c>
      <c r="W11893" s="4" t="s">
        <v>10</v>
      </c>
      <c r="X11893" s="4" t="s">
        <v>10</v>
      </c>
      <c r="Y11893" s="4" t="s">
        <v>9</v>
      </c>
      <c r="Z11893" s="4" t="s">
        <v>6</v>
      </c>
      <c r="AA11893" s="4" t="s">
        <v>8</v>
      </c>
      <c r="AB11893" s="4" t="s">
        <v>10</v>
      </c>
      <c r="AC11893" s="4" t="s">
        <v>10</v>
      </c>
      <c r="AD11893" s="4" t="s">
        <v>9</v>
      </c>
      <c r="AE11893" s="4" t="s">
        <v>6</v>
      </c>
      <c r="AF11893" s="4" t="s">
        <v>8</v>
      </c>
      <c r="AG11893" s="4" t="s">
        <v>10</v>
      </c>
      <c r="AH11893" s="4" t="s">
        <v>10</v>
      </c>
      <c r="AI11893" s="4" t="s">
        <v>9</v>
      </c>
      <c r="AJ11893" s="4" t="s">
        <v>6</v>
      </c>
      <c r="AK11893" s="4" t="s">
        <v>8</v>
      </c>
      <c r="AL11893" s="4" t="s">
        <v>10</v>
      </c>
      <c r="AM11893" s="4" t="s">
        <v>10</v>
      </c>
      <c r="AN11893" s="4" t="s">
        <v>9</v>
      </c>
      <c r="AO11893" s="4" t="s">
        <v>6</v>
      </c>
      <c r="AP11893" s="4" t="s">
        <v>8</v>
      </c>
      <c r="AQ11893" s="4" t="s">
        <v>10</v>
      </c>
      <c r="AR11893" s="4" t="s">
        <v>10</v>
      </c>
      <c r="AS11893" s="4" t="s">
        <v>9</v>
      </c>
      <c r="AT11893" s="4" t="s">
        <v>6</v>
      </c>
      <c r="AU11893" s="4" t="s">
        <v>8</v>
      </c>
    </row>
    <row r="11894" spans="1:17">
      <c r="A11894" t="n">
        <v>104800</v>
      </c>
      <c r="B11894" s="96" t="n">
        <v>257</v>
      </c>
      <c r="C11894" s="7" t="n">
        <v>4</v>
      </c>
      <c r="D11894" s="7" t="n">
        <v>65533</v>
      </c>
      <c r="E11894" s="7" t="n">
        <v>2010</v>
      </c>
      <c r="F11894" s="7" t="s">
        <v>21</v>
      </c>
      <c r="G11894" s="7" t="n">
        <f t="normal" ca="1">32-LENB(INDIRECT(ADDRESS(11894,6)))</f>
        <v>0</v>
      </c>
      <c r="H11894" s="7" t="n">
        <v>4</v>
      </c>
      <c r="I11894" s="7" t="n">
        <v>65533</v>
      </c>
      <c r="J11894" s="7" t="n">
        <v>2010</v>
      </c>
      <c r="K11894" s="7" t="s">
        <v>21</v>
      </c>
      <c r="L11894" s="7" t="n">
        <f t="normal" ca="1">32-LENB(INDIRECT(ADDRESS(11894,11)))</f>
        <v>0</v>
      </c>
      <c r="M11894" s="7" t="n">
        <v>4</v>
      </c>
      <c r="N11894" s="7" t="n">
        <v>65533</v>
      </c>
      <c r="O11894" s="7" t="n">
        <v>2010</v>
      </c>
      <c r="P11894" s="7" t="s">
        <v>21</v>
      </c>
      <c r="Q11894" s="7" t="n">
        <f t="normal" ca="1">32-LENB(INDIRECT(ADDRESS(11894,16)))</f>
        <v>0</v>
      </c>
      <c r="R11894" s="7" t="n">
        <v>4</v>
      </c>
      <c r="S11894" s="7" t="n">
        <v>65533</v>
      </c>
      <c r="T11894" s="7" t="n">
        <v>2010</v>
      </c>
      <c r="U11894" s="7" t="s">
        <v>21</v>
      </c>
      <c r="V11894" s="7" t="n">
        <f t="normal" ca="1">32-LENB(INDIRECT(ADDRESS(11894,21)))</f>
        <v>0</v>
      </c>
      <c r="W11894" s="7" t="n">
        <v>4</v>
      </c>
      <c r="X11894" s="7" t="n">
        <v>65533</v>
      </c>
      <c r="Y11894" s="7" t="n">
        <v>2010</v>
      </c>
      <c r="Z11894" s="7" t="s">
        <v>21</v>
      </c>
      <c r="AA11894" s="7" t="n">
        <f t="normal" ca="1">32-LENB(INDIRECT(ADDRESS(11894,26)))</f>
        <v>0</v>
      </c>
      <c r="AB11894" s="7" t="n">
        <v>4</v>
      </c>
      <c r="AC11894" s="7" t="n">
        <v>65533</v>
      </c>
      <c r="AD11894" s="7" t="n">
        <v>2010</v>
      </c>
      <c r="AE11894" s="7" t="s">
        <v>21</v>
      </c>
      <c r="AF11894" s="7" t="n">
        <f t="normal" ca="1">32-LENB(INDIRECT(ADDRESS(11894,31)))</f>
        <v>0</v>
      </c>
      <c r="AG11894" s="7" t="n">
        <v>4</v>
      </c>
      <c r="AH11894" s="7" t="n">
        <v>65533</v>
      </c>
      <c r="AI11894" s="7" t="n">
        <v>2010</v>
      </c>
      <c r="AJ11894" s="7" t="s">
        <v>21</v>
      </c>
      <c r="AK11894" s="7" t="n">
        <f t="normal" ca="1">32-LENB(INDIRECT(ADDRESS(11894,36)))</f>
        <v>0</v>
      </c>
      <c r="AL11894" s="7" t="n">
        <v>4</v>
      </c>
      <c r="AM11894" s="7" t="n">
        <v>65533</v>
      </c>
      <c r="AN11894" s="7" t="n">
        <v>2010</v>
      </c>
      <c r="AO11894" s="7" t="s">
        <v>21</v>
      </c>
      <c r="AP11894" s="7" t="n">
        <f t="normal" ca="1">32-LENB(INDIRECT(ADDRESS(11894,41)))</f>
        <v>0</v>
      </c>
      <c r="AQ11894" s="7" t="n">
        <v>0</v>
      </c>
      <c r="AR11894" s="7" t="n">
        <v>65533</v>
      </c>
      <c r="AS11894" s="7" t="n">
        <v>0</v>
      </c>
      <c r="AT11894" s="7" t="s">
        <v>21</v>
      </c>
      <c r="AU11894" s="7" t="n">
        <f t="normal" ca="1">32-LENB(INDIRECT(ADDRESS(11894,46)))</f>
        <v>0</v>
      </c>
    </row>
    <row r="11895" spans="1:17">
      <c r="A11895" t="s">
        <v>4</v>
      </c>
      <c r="B11895" s="4" t="s">
        <v>5</v>
      </c>
    </row>
    <row r="11896" spans="1:17">
      <c r="A11896" t="n">
        <v>105160</v>
      </c>
      <c r="B11896" s="5" t="n">
        <v>1</v>
      </c>
    </row>
    <row r="11897" spans="1:17" s="3" customFormat="1" customHeight="0">
      <c r="A11897" s="3" t="s">
        <v>2</v>
      </c>
      <c r="B11897" s="3" t="s">
        <v>845</v>
      </c>
    </row>
    <row r="11898" spans="1:17">
      <c r="A11898" t="s">
        <v>4</v>
      </c>
      <c r="B11898" s="4" t="s">
        <v>5</v>
      </c>
      <c r="C11898" s="4" t="s">
        <v>10</v>
      </c>
      <c r="D11898" s="4" t="s">
        <v>10</v>
      </c>
      <c r="E11898" s="4" t="s">
        <v>9</v>
      </c>
      <c r="F11898" s="4" t="s">
        <v>6</v>
      </c>
      <c r="G11898" s="4" t="s">
        <v>8</v>
      </c>
      <c r="H11898" s="4" t="s">
        <v>10</v>
      </c>
      <c r="I11898" s="4" t="s">
        <v>10</v>
      </c>
      <c r="J11898" s="4" t="s">
        <v>9</v>
      </c>
      <c r="K11898" s="4" t="s">
        <v>6</v>
      </c>
      <c r="L11898" s="4" t="s">
        <v>8</v>
      </c>
    </row>
    <row r="11899" spans="1:17">
      <c r="A11899" t="n">
        <v>105168</v>
      </c>
      <c r="B11899" s="96" t="n">
        <v>257</v>
      </c>
      <c r="C11899" s="7" t="n">
        <v>4</v>
      </c>
      <c r="D11899" s="7" t="n">
        <v>65533</v>
      </c>
      <c r="E11899" s="7" t="n">
        <v>15110</v>
      </c>
      <c r="F11899" s="7" t="s">
        <v>21</v>
      </c>
      <c r="G11899" s="7" t="n">
        <f t="normal" ca="1">32-LENB(INDIRECT(ADDRESS(11899,6)))</f>
        <v>0</v>
      </c>
      <c r="H11899" s="7" t="n">
        <v>0</v>
      </c>
      <c r="I11899" s="7" t="n">
        <v>65533</v>
      </c>
      <c r="J11899" s="7" t="n">
        <v>0</v>
      </c>
      <c r="K11899" s="7" t="s">
        <v>21</v>
      </c>
      <c r="L11899" s="7" t="n">
        <f t="normal" ca="1">32-LENB(INDIRECT(ADDRESS(11899,11)))</f>
        <v>0</v>
      </c>
    </row>
    <row r="11900" spans="1:17">
      <c r="A11900" t="s">
        <v>4</v>
      </c>
      <c r="B11900" s="4" t="s">
        <v>5</v>
      </c>
    </row>
    <row r="11901" spans="1:17">
      <c r="A11901" t="n">
        <v>105248</v>
      </c>
      <c r="B11901" s="5" t="n">
        <v>1</v>
      </c>
    </row>
    <row r="11902" spans="1:17" s="3" customFormat="1" customHeight="0">
      <c r="A11902" s="3" t="s">
        <v>2</v>
      </c>
      <c r="B11902" s="3" t="s">
        <v>846</v>
      </c>
    </row>
    <row r="11903" spans="1:17">
      <c r="A11903" t="s">
        <v>4</v>
      </c>
      <c r="B11903" s="4" t="s">
        <v>5</v>
      </c>
      <c r="C11903" s="4" t="s">
        <v>10</v>
      </c>
      <c r="D11903" s="4" t="s">
        <v>10</v>
      </c>
      <c r="E11903" s="4" t="s">
        <v>9</v>
      </c>
      <c r="F11903" s="4" t="s">
        <v>6</v>
      </c>
      <c r="G11903" s="4" t="s">
        <v>8</v>
      </c>
      <c r="H11903" s="4" t="s">
        <v>10</v>
      </c>
      <c r="I11903" s="4" t="s">
        <v>10</v>
      </c>
      <c r="J11903" s="4" t="s">
        <v>9</v>
      </c>
      <c r="K11903" s="4" t="s">
        <v>6</v>
      </c>
      <c r="L11903" s="4" t="s">
        <v>8</v>
      </c>
      <c r="M11903" s="4" t="s">
        <v>10</v>
      </c>
      <c r="N11903" s="4" t="s">
        <v>10</v>
      </c>
      <c r="O11903" s="4" t="s">
        <v>9</v>
      </c>
      <c r="P11903" s="4" t="s">
        <v>6</v>
      </c>
      <c r="Q11903" s="4" t="s">
        <v>8</v>
      </c>
      <c r="R11903" s="4" t="s">
        <v>10</v>
      </c>
      <c r="S11903" s="4" t="s">
        <v>10</v>
      </c>
      <c r="T11903" s="4" t="s">
        <v>9</v>
      </c>
      <c r="U11903" s="4" t="s">
        <v>6</v>
      </c>
      <c r="V11903" s="4" t="s">
        <v>8</v>
      </c>
      <c r="W11903" s="4" t="s">
        <v>10</v>
      </c>
      <c r="X11903" s="4" t="s">
        <v>10</v>
      </c>
      <c r="Y11903" s="4" t="s">
        <v>9</v>
      </c>
      <c r="Z11903" s="4" t="s">
        <v>6</v>
      </c>
      <c r="AA11903" s="4" t="s">
        <v>8</v>
      </c>
      <c r="AB11903" s="4" t="s">
        <v>10</v>
      </c>
      <c r="AC11903" s="4" t="s">
        <v>10</v>
      </c>
      <c r="AD11903" s="4" t="s">
        <v>9</v>
      </c>
      <c r="AE11903" s="4" t="s">
        <v>6</v>
      </c>
      <c r="AF11903" s="4" t="s">
        <v>8</v>
      </c>
      <c r="AG11903" s="4" t="s">
        <v>10</v>
      </c>
      <c r="AH11903" s="4" t="s">
        <v>10</v>
      </c>
      <c r="AI11903" s="4" t="s">
        <v>9</v>
      </c>
      <c r="AJ11903" s="4" t="s">
        <v>6</v>
      </c>
      <c r="AK11903" s="4" t="s">
        <v>8</v>
      </c>
      <c r="AL11903" s="4" t="s">
        <v>10</v>
      </c>
      <c r="AM11903" s="4" t="s">
        <v>10</v>
      </c>
      <c r="AN11903" s="4" t="s">
        <v>9</v>
      </c>
      <c r="AO11903" s="4" t="s">
        <v>6</v>
      </c>
      <c r="AP11903" s="4" t="s">
        <v>8</v>
      </c>
      <c r="AQ11903" s="4" t="s">
        <v>10</v>
      </c>
      <c r="AR11903" s="4" t="s">
        <v>10</v>
      </c>
      <c r="AS11903" s="4" t="s">
        <v>9</v>
      </c>
      <c r="AT11903" s="4" t="s">
        <v>6</v>
      </c>
      <c r="AU11903" s="4" t="s">
        <v>8</v>
      </c>
      <c r="AV11903" s="4" t="s">
        <v>10</v>
      </c>
      <c r="AW11903" s="4" t="s">
        <v>10</v>
      </c>
      <c r="AX11903" s="4" t="s">
        <v>9</v>
      </c>
      <c r="AY11903" s="4" t="s">
        <v>6</v>
      </c>
      <c r="AZ11903" s="4" t="s">
        <v>8</v>
      </c>
      <c r="BA11903" s="4" t="s">
        <v>10</v>
      </c>
      <c r="BB11903" s="4" t="s">
        <v>10</v>
      </c>
      <c r="BC11903" s="4" t="s">
        <v>9</v>
      </c>
      <c r="BD11903" s="4" t="s">
        <v>6</v>
      </c>
      <c r="BE11903" s="4" t="s">
        <v>8</v>
      </c>
      <c r="BF11903" s="4" t="s">
        <v>10</v>
      </c>
      <c r="BG11903" s="4" t="s">
        <v>10</v>
      </c>
      <c r="BH11903" s="4" t="s">
        <v>9</v>
      </c>
      <c r="BI11903" s="4" t="s">
        <v>6</v>
      </c>
      <c r="BJ11903" s="4" t="s">
        <v>8</v>
      </c>
      <c r="BK11903" s="4" t="s">
        <v>10</v>
      </c>
      <c r="BL11903" s="4" t="s">
        <v>10</v>
      </c>
      <c r="BM11903" s="4" t="s">
        <v>9</v>
      </c>
      <c r="BN11903" s="4" t="s">
        <v>6</v>
      </c>
      <c r="BO11903" s="4" t="s">
        <v>8</v>
      </c>
      <c r="BP11903" s="4" t="s">
        <v>10</v>
      </c>
      <c r="BQ11903" s="4" t="s">
        <v>10</v>
      </c>
      <c r="BR11903" s="4" t="s">
        <v>9</v>
      </c>
      <c r="BS11903" s="4" t="s">
        <v>6</v>
      </c>
      <c r="BT11903" s="4" t="s">
        <v>8</v>
      </c>
      <c r="BU11903" s="4" t="s">
        <v>10</v>
      </c>
      <c r="BV11903" s="4" t="s">
        <v>10</v>
      </c>
      <c r="BW11903" s="4" t="s">
        <v>9</v>
      </c>
      <c r="BX11903" s="4" t="s">
        <v>6</v>
      </c>
      <c r="BY11903" s="4" t="s">
        <v>8</v>
      </c>
      <c r="BZ11903" s="4" t="s">
        <v>10</v>
      </c>
      <c r="CA11903" s="4" t="s">
        <v>10</v>
      </c>
      <c r="CB11903" s="4" t="s">
        <v>9</v>
      </c>
      <c r="CC11903" s="4" t="s">
        <v>6</v>
      </c>
      <c r="CD11903" s="4" t="s">
        <v>8</v>
      </c>
      <c r="CE11903" s="4" t="s">
        <v>10</v>
      </c>
      <c r="CF11903" s="4" t="s">
        <v>10</v>
      </c>
      <c r="CG11903" s="4" t="s">
        <v>9</v>
      </c>
      <c r="CH11903" s="4" t="s">
        <v>6</v>
      </c>
      <c r="CI11903" s="4" t="s">
        <v>8</v>
      </c>
      <c r="CJ11903" s="4" t="s">
        <v>10</v>
      </c>
      <c r="CK11903" s="4" t="s">
        <v>10</v>
      </c>
      <c r="CL11903" s="4" t="s">
        <v>9</v>
      </c>
      <c r="CM11903" s="4" t="s">
        <v>6</v>
      </c>
      <c r="CN11903" s="4" t="s">
        <v>8</v>
      </c>
      <c r="CO11903" s="4" t="s">
        <v>10</v>
      </c>
      <c r="CP11903" s="4" t="s">
        <v>10</v>
      </c>
      <c r="CQ11903" s="4" t="s">
        <v>9</v>
      </c>
      <c r="CR11903" s="4" t="s">
        <v>6</v>
      </c>
      <c r="CS11903" s="4" t="s">
        <v>8</v>
      </c>
      <c r="CT11903" s="4" t="s">
        <v>10</v>
      </c>
      <c r="CU11903" s="4" t="s">
        <v>10</v>
      </c>
      <c r="CV11903" s="4" t="s">
        <v>9</v>
      </c>
      <c r="CW11903" s="4" t="s">
        <v>6</v>
      </c>
      <c r="CX11903" s="4" t="s">
        <v>8</v>
      </c>
      <c r="CY11903" s="4" t="s">
        <v>10</v>
      </c>
      <c r="CZ11903" s="4" t="s">
        <v>10</v>
      </c>
      <c r="DA11903" s="4" t="s">
        <v>9</v>
      </c>
      <c r="DB11903" s="4" t="s">
        <v>6</v>
      </c>
      <c r="DC11903" s="4" t="s">
        <v>8</v>
      </c>
      <c r="DD11903" s="4" t="s">
        <v>10</v>
      </c>
      <c r="DE11903" s="4" t="s">
        <v>10</v>
      </c>
      <c r="DF11903" s="4" t="s">
        <v>9</v>
      </c>
      <c r="DG11903" s="4" t="s">
        <v>6</v>
      </c>
      <c r="DH11903" s="4" t="s">
        <v>8</v>
      </c>
      <c r="DI11903" s="4" t="s">
        <v>10</v>
      </c>
      <c r="DJ11903" s="4" t="s">
        <v>10</v>
      </c>
      <c r="DK11903" s="4" t="s">
        <v>9</v>
      </c>
      <c r="DL11903" s="4" t="s">
        <v>6</v>
      </c>
      <c r="DM11903" s="4" t="s">
        <v>8</v>
      </c>
      <c r="DN11903" s="4" t="s">
        <v>10</v>
      </c>
      <c r="DO11903" s="4" t="s">
        <v>10</v>
      </c>
      <c r="DP11903" s="4" t="s">
        <v>9</v>
      </c>
      <c r="DQ11903" s="4" t="s">
        <v>6</v>
      </c>
      <c r="DR11903" s="4" t="s">
        <v>8</v>
      </c>
      <c r="DS11903" s="4" t="s">
        <v>10</v>
      </c>
      <c r="DT11903" s="4" t="s">
        <v>10</v>
      </c>
      <c r="DU11903" s="4" t="s">
        <v>9</v>
      </c>
      <c r="DV11903" s="4" t="s">
        <v>6</v>
      </c>
      <c r="DW11903" s="4" t="s">
        <v>8</v>
      </c>
      <c r="DX11903" s="4" t="s">
        <v>10</v>
      </c>
      <c r="DY11903" s="4" t="s">
        <v>10</v>
      </c>
      <c r="DZ11903" s="4" t="s">
        <v>9</v>
      </c>
      <c r="EA11903" s="4" t="s">
        <v>6</v>
      </c>
      <c r="EB11903" s="4" t="s">
        <v>8</v>
      </c>
      <c r="EC11903" s="4" t="s">
        <v>10</v>
      </c>
      <c r="ED11903" s="4" t="s">
        <v>10</v>
      </c>
      <c r="EE11903" s="4" t="s">
        <v>9</v>
      </c>
      <c r="EF11903" s="4" t="s">
        <v>6</v>
      </c>
      <c r="EG11903" s="4" t="s">
        <v>8</v>
      </c>
      <c r="EH11903" s="4" t="s">
        <v>10</v>
      </c>
      <c r="EI11903" s="4" t="s">
        <v>10</v>
      </c>
      <c r="EJ11903" s="4" t="s">
        <v>9</v>
      </c>
      <c r="EK11903" s="4" t="s">
        <v>6</v>
      </c>
      <c r="EL11903" s="4" t="s">
        <v>8</v>
      </c>
      <c r="EM11903" s="4" t="s">
        <v>10</v>
      </c>
      <c r="EN11903" s="4" t="s">
        <v>10</v>
      </c>
      <c r="EO11903" s="4" t="s">
        <v>9</v>
      </c>
      <c r="EP11903" s="4" t="s">
        <v>6</v>
      </c>
      <c r="EQ11903" s="4" t="s">
        <v>8</v>
      </c>
      <c r="ER11903" s="4" t="s">
        <v>10</v>
      </c>
      <c r="ES11903" s="4" t="s">
        <v>10</v>
      </c>
      <c r="ET11903" s="4" t="s">
        <v>9</v>
      </c>
      <c r="EU11903" s="4" t="s">
        <v>6</v>
      </c>
      <c r="EV11903" s="4" t="s">
        <v>8</v>
      </c>
      <c r="EW11903" s="4" t="s">
        <v>10</v>
      </c>
      <c r="EX11903" s="4" t="s">
        <v>10</v>
      </c>
      <c r="EY11903" s="4" t="s">
        <v>9</v>
      </c>
      <c r="EZ11903" s="4" t="s">
        <v>6</v>
      </c>
      <c r="FA11903" s="4" t="s">
        <v>8</v>
      </c>
      <c r="FB11903" s="4" t="s">
        <v>10</v>
      </c>
      <c r="FC11903" s="4" t="s">
        <v>10</v>
      </c>
      <c r="FD11903" s="4" t="s">
        <v>9</v>
      </c>
      <c r="FE11903" s="4" t="s">
        <v>6</v>
      </c>
      <c r="FF11903" s="4" t="s">
        <v>8</v>
      </c>
      <c r="FG11903" s="4" t="s">
        <v>10</v>
      </c>
      <c r="FH11903" s="4" t="s">
        <v>10</v>
      </c>
      <c r="FI11903" s="4" t="s">
        <v>9</v>
      </c>
      <c r="FJ11903" s="4" t="s">
        <v>6</v>
      </c>
      <c r="FK11903" s="4" t="s">
        <v>8</v>
      </c>
      <c r="FL11903" s="4" t="s">
        <v>10</v>
      </c>
      <c r="FM11903" s="4" t="s">
        <v>10</v>
      </c>
      <c r="FN11903" s="4" t="s">
        <v>9</v>
      </c>
      <c r="FO11903" s="4" t="s">
        <v>6</v>
      </c>
      <c r="FP11903" s="4" t="s">
        <v>8</v>
      </c>
      <c r="FQ11903" s="4" t="s">
        <v>10</v>
      </c>
      <c r="FR11903" s="4" t="s">
        <v>10</v>
      </c>
      <c r="FS11903" s="4" t="s">
        <v>9</v>
      </c>
      <c r="FT11903" s="4" t="s">
        <v>6</v>
      </c>
      <c r="FU11903" s="4" t="s">
        <v>8</v>
      </c>
      <c r="FV11903" s="4" t="s">
        <v>10</v>
      </c>
      <c r="FW11903" s="4" t="s">
        <v>10</v>
      </c>
      <c r="FX11903" s="4" t="s">
        <v>9</v>
      </c>
      <c r="FY11903" s="4" t="s">
        <v>6</v>
      </c>
      <c r="FZ11903" s="4" t="s">
        <v>8</v>
      </c>
      <c r="GA11903" s="4" t="s">
        <v>10</v>
      </c>
      <c r="GB11903" s="4" t="s">
        <v>10</v>
      </c>
      <c r="GC11903" s="4" t="s">
        <v>9</v>
      </c>
      <c r="GD11903" s="4" t="s">
        <v>6</v>
      </c>
      <c r="GE11903" s="4" t="s">
        <v>8</v>
      </c>
      <c r="GF11903" s="4" t="s">
        <v>10</v>
      </c>
      <c r="GG11903" s="4" t="s">
        <v>10</v>
      </c>
      <c r="GH11903" s="4" t="s">
        <v>9</v>
      </c>
      <c r="GI11903" s="4" t="s">
        <v>6</v>
      </c>
      <c r="GJ11903" s="4" t="s">
        <v>8</v>
      </c>
      <c r="GK11903" s="4" t="s">
        <v>10</v>
      </c>
      <c r="GL11903" s="4" t="s">
        <v>10</v>
      </c>
      <c r="GM11903" s="4" t="s">
        <v>9</v>
      </c>
      <c r="GN11903" s="4" t="s">
        <v>6</v>
      </c>
      <c r="GO11903" s="4" t="s">
        <v>8</v>
      </c>
      <c r="GP11903" s="4" t="s">
        <v>10</v>
      </c>
      <c r="GQ11903" s="4" t="s">
        <v>10</v>
      </c>
      <c r="GR11903" s="4" t="s">
        <v>9</v>
      </c>
      <c r="GS11903" s="4" t="s">
        <v>6</v>
      </c>
      <c r="GT11903" s="4" t="s">
        <v>8</v>
      </c>
      <c r="GU11903" s="4" t="s">
        <v>10</v>
      </c>
      <c r="GV11903" s="4" t="s">
        <v>10</v>
      </c>
      <c r="GW11903" s="4" t="s">
        <v>9</v>
      </c>
      <c r="GX11903" s="4" t="s">
        <v>6</v>
      </c>
      <c r="GY11903" s="4" t="s">
        <v>8</v>
      </c>
      <c r="GZ11903" s="4" t="s">
        <v>10</v>
      </c>
      <c r="HA11903" s="4" t="s">
        <v>10</v>
      </c>
      <c r="HB11903" s="4" t="s">
        <v>9</v>
      </c>
      <c r="HC11903" s="4" t="s">
        <v>6</v>
      </c>
      <c r="HD11903" s="4" t="s">
        <v>8</v>
      </c>
    </row>
    <row r="11904" spans="1:17">
      <c r="A11904" t="n">
        <v>105264</v>
      </c>
      <c r="B11904" s="96" t="n">
        <v>257</v>
      </c>
      <c r="C11904" s="7" t="n">
        <v>7</v>
      </c>
      <c r="D11904" s="7" t="n">
        <v>65533</v>
      </c>
      <c r="E11904" s="7" t="n">
        <v>61347</v>
      </c>
      <c r="F11904" s="7" t="s">
        <v>21</v>
      </c>
      <c r="G11904" s="7" t="n">
        <f t="normal" ca="1">32-LENB(INDIRECT(ADDRESS(11904,6)))</f>
        <v>0</v>
      </c>
      <c r="H11904" s="7" t="n">
        <v>7</v>
      </c>
      <c r="I11904" s="7" t="n">
        <v>65533</v>
      </c>
      <c r="J11904" s="7" t="n">
        <v>61348</v>
      </c>
      <c r="K11904" s="7" t="s">
        <v>21</v>
      </c>
      <c r="L11904" s="7" t="n">
        <f t="normal" ca="1">32-LENB(INDIRECT(ADDRESS(11904,11)))</f>
        <v>0</v>
      </c>
      <c r="M11904" s="7" t="n">
        <v>7</v>
      </c>
      <c r="N11904" s="7" t="n">
        <v>65533</v>
      </c>
      <c r="O11904" s="7" t="n">
        <v>61349</v>
      </c>
      <c r="P11904" s="7" t="s">
        <v>21</v>
      </c>
      <c r="Q11904" s="7" t="n">
        <f t="normal" ca="1">32-LENB(INDIRECT(ADDRESS(11904,16)))</f>
        <v>0</v>
      </c>
      <c r="R11904" s="7" t="n">
        <v>7</v>
      </c>
      <c r="S11904" s="7" t="n">
        <v>65533</v>
      </c>
      <c r="T11904" s="7" t="n">
        <v>61350</v>
      </c>
      <c r="U11904" s="7" t="s">
        <v>21</v>
      </c>
      <c r="V11904" s="7" t="n">
        <f t="normal" ca="1">32-LENB(INDIRECT(ADDRESS(11904,21)))</f>
        <v>0</v>
      </c>
      <c r="W11904" s="7" t="n">
        <v>7</v>
      </c>
      <c r="X11904" s="7" t="n">
        <v>65533</v>
      </c>
      <c r="Y11904" s="7" t="n">
        <v>61351</v>
      </c>
      <c r="Z11904" s="7" t="s">
        <v>21</v>
      </c>
      <c r="AA11904" s="7" t="n">
        <f t="normal" ca="1">32-LENB(INDIRECT(ADDRESS(11904,26)))</f>
        <v>0</v>
      </c>
      <c r="AB11904" s="7" t="n">
        <v>7</v>
      </c>
      <c r="AC11904" s="7" t="n">
        <v>65533</v>
      </c>
      <c r="AD11904" s="7" t="n">
        <v>61352</v>
      </c>
      <c r="AE11904" s="7" t="s">
        <v>21</v>
      </c>
      <c r="AF11904" s="7" t="n">
        <f t="normal" ca="1">32-LENB(INDIRECT(ADDRESS(11904,31)))</f>
        <v>0</v>
      </c>
      <c r="AG11904" s="7" t="n">
        <v>7</v>
      </c>
      <c r="AH11904" s="7" t="n">
        <v>65533</v>
      </c>
      <c r="AI11904" s="7" t="n">
        <v>61353</v>
      </c>
      <c r="AJ11904" s="7" t="s">
        <v>21</v>
      </c>
      <c r="AK11904" s="7" t="n">
        <f t="normal" ca="1">32-LENB(INDIRECT(ADDRESS(11904,36)))</f>
        <v>0</v>
      </c>
      <c r="AL11904" s="7" t="n">
        <v>7</v>
      </c>
      <c r="AM11904" s="7" t="n">
        <v>65533</v>
      </c>
      <c r="AN11904" s="7" t="n">
        <v>61354</v>
      </c>
      <c r="AO11904" s="7" t="s">
        <v>21</v>
      </c>
      <c r="AP11904" s="7" t="n">
        <f t="normal" ca="1">32-LENB(INDIRECT(ADDRESS(11904,41)))</f>
        <v>0</v>
      </c>
      <c r="AQ11904" s="7" t="n">
        <v>7</v>
      </c>
      <c r="AR11904" s="7" t="n">
        <v>65533</v>
      </c>
      <c r="AS11904" s="7" t="n">
        <v>61355</v>
      </c>
      <c r="AT11904" s="7" t="s">
        <v>21</v>
      </c>
      <c r="AU11904" s="7" t="n">
        <f t="normal" ca="1">32-LENB(INDIRECT(ADDRESS(11904,46)))</f>
        <v>0</v>
      </c>
      <c r="AV11904" s="7" t="n">
        <v>7</v>
      </c>
      <c r="AW11904" s="7" t="n">
        <v>65533</v>
      </c>
      <c r="AX11904" s="7" t="n">
        <v>61356</v>
      </c>
      <c r="AY11904" s="7" t="s">
        <v>21</v>
      </c>
      <c r="AZ11904" s="7" t="n">
        <f t="normal" ca="1">32-LENB(INDIRECT(ADDRESS(11904,51)))</f>
        <v>0</v>
      </c>
      <c r="BA11904" s="7" t="n">
        <v>7</v>
      </c>
      <c r="BB11904" s="7" t="n">
        <v>65533</v>
      </c>
      <c r="BC11904" s="7" t="n">
        <v>61357</v>
      </c>
      <c r="BD11904" s="7" t="s">
        <v>21</v>
      </c>
      <c r="BE11904" s="7" t="n">
        <f t="normal" ca="1">32-LENB(INDIRECT(ADDRESS(11904,56)))</f>
        <v>0</v>
      </c>
      <c r="BF11904" s="7" t="n">
        <v>7</v>
      </c>
      <c r="BG11904" s="7" t="n">
        <v>65533</v>
      </c>
      <c r="BH11904" s="7" t="n">
        <v>61358</v>
      </c>
      <c r="BI11904" s="7" t="s">
        <v>21</v>
      </c>
      <c r="BJ11904" s="7" t="n">
        <f t="normal" ca="1">32-LENB(INDIRECT(ADDRESS(11904,61)))</f>
        <v>0</v>
      </c>
      <c r="BK11904" s="7" t="n">
        <v>7</v>
      </c>
      <c r="BL11904" s="7" t="n">
        <v>65533</v>
      </c>
      <c r="BM11904" s="7" t="n">
        <v>61359</v>
      </c>
      <c r="BN11904" s="7" t="s">
        <v>21</v>
      </c>
      <c r="BO11904" s="7" t="n">
        <f t="normal" ca="1">32-LENB(INDIRECT(ADDRESS(11904,66)))</f>
        <v>0</v>
      </c>
      <c r="BP11904" s="7" t="n">
        <v>7</v>
      </c>
      <c r="BQ11904" s="7" t="n">
        <v>65533</v>
      </c>
      <c r="BR11904" s="7" t="n">
        <v>61360</v>
      </c>
      <c r="BS11904" s="7" t="s">
        <v>21</v>
      </c>
      <c r="BT11904" s="7" t="n">
        <f t="normal" ca="1">32-LENB(INDIRECT(ADDRESS(11904,71)))</f>
        <v>0</v>
      </c>
      <c r="BU11904" s="7" t="n">
        <v>7</v>
      </c>
      <c r="BV11904" s="7" t="n">
        <v>65533</v>
      </c>
      <c r="BW11904" s="7" t="n">
        <v>61361</v>
      </c>
      <c r="BX11904" s="7" t="s">
        <v>21</v>
      </c>
      <c r="BY11904" s="7" t="n">
        <f t="normal" ca="1">32-LENB(INDIRECT(ADDRESS(11904,76)))</f>
        <v>0</v>
      </c>
      <c r="BZ11904" s="7" t="n">
        <v>7</v>
      </c>
      <c r="CA11904" s="7" t="n">
        <v>65533</v>
      </c>
      <c r="CB11904" s="7" t="n">
        <v>61362</v>
      </c>
      <c r="CC11904" s="7" t="s">
        <v>21</v>
      </c>
      <c r="CD11904" s="7" t="n">
        <f t="normal" ca="1">32-LENB(INDIRECT(ADDRESS(11904,81)))</f>
        <v>0</v>
      </c>
      <c r="CE11904" s="7" t="n">
        <v>7</v>
      </c>
      <c r="CF11904" s="7" t="n">
        <v>65533</v>
      </c>
      <c r="CG11904" s="7" t="n">
        <v>61363</v>
      </c>
      <c r="CH11904" s="7" t="s">
        <v>21</v>
      </c>
      <c r="CI11904" s="7" t="n">
        <f t="normal" ca="1">32-LENB(INDIRECT(ADDRESS(11904,86)))</f>
        <v>0</v>
      </c>
      <c r="CJ11904" s="7" t="n">
        <v>7</v>
      </c>
      <c r="CK11904" s="7" t="n">
        <v>65533</v>
      </c>
      <c r="CL11904" s="7" t="n">
        <v>61364</v>
      </c>
      <c r="CM11904" s="7" t="s">
        <v>21</v>
      </c>
      <c r="CN11904" s="7" t="n">
        <f t="normal" ca="1">32-LENB(INDIRECT(ADDRESS(11904,91)))</f>
        <v>0</v>
      </c>
      <c r="CO11904" s="7" t="n">
        <v>7</v>
      </c>
      <c r="CP11904" s="7" t="n">
        <v>65533</v>
      </c>
      <c r="CQ11904" s="7" t="n">
        <v>61365</v>
      </c>
      <c r="CR11904" s="7" t="s">
        <v>21</v>
      </c>
      <c r="CS11904" s="7" t="n">
        <f t="normal" ca="1">32-LENB(INDIRECT(ADDRESS(11904,96)))</f>
        <v>0</v>
      </c>
      <c r="CT11904" s="7" t="n">
        <v>7</v>
      </c>
      <c r="CU11904" s="7" t="n">
        <v>65533</v>
      </c>
      <c r="CV11904" s="7" t="n">
        <v>61366</v>
      </c>
      <c r="CW11904" s="7" t="s">
        <v>21</v>
      </c>
      <c r="CX11904" s="7" t="n">
        <f t="normal" ca="1">32-LENB(INDIRECT(ADDRESS(11904,101)))</f>
        <v>0</v>
      </c>
      <c r="CY11904" s="7" t="n">
        <v>7</v>
      </c>
      <c r="CZ11904" s="7" t="n">
        <v>65533</v>
      </c>
      <c r="DA11904" s="7" t="n">
        <v>61367</v>
      </c>
      <c r="DB11904" s="7" t="s">
        <v>21</v>
      </c>
      <c r="DC11904" s="7" t="n">
        <f t="normal" ca="1">32-LENB(INDIRECT(ADDRESS(11904,106)))</f>
        <v>0</v>
      </c>
      <c r="DD11904" s="7" t="n">
        <v>7</v>
      </c>
      <c r="DE11904" s="7" t="n">
        <v>65533</v>
      </c>
      <c r="DF11904" s="7" t="n">
        <v>61368</v>
      </c>
      <c r="DG11904" s="7" t="s">
        <v>21</v>
      </c>
      <c r="DH11904" s="7" t="n">
        <f t="normal" ca="1">32-LENB(INDIRECT(ADDRESS(11904,111)))</f>
        <v>0</v>
      </c>
      <c r="DI11904" s="7" t="n">
        <v>7</v>
      </c>
      <c r="DJ11904" s="7" t="n">
        <v>65533</v>
      </c>
      <c r="DK11904" s="7" t="n">
        <v>61369</v>
      </c>
      <c r="DL11904" s="7" t="s">
        <v>21</v>
      </c>
      <c r="DM11904" s="7" t="n">
        <f t="normal" ca="1">32-LENB(INDIRECT(ADDRESS(11904,116)))</f>
        <v>0</v>
      </c>
      <c r="DN11904" s="7" t="n">
        <v>7</v>
      </c>
      <c r="DO11904" s="7" t="n">
        <v>65533</v>
      </c>
      <c r="DP11904" s="7" t="n">
        <v>61370</v>
      </c>
      <c r="DQ11904" s="7" t="s">
        <v>21</v>
      </c>
      <c r="DR11904" s="7" t="n">
        <f t="normal" ca="1">32-LENB(INDIRECT(ADDRESS(11904,121)))</f>
        <v>0</v>
      </c>
      <c r="DS11904" s="7" t="n">
        <v>7</v>
      </c>
      <c r="DT11904" s="7" t="n">
        <v>65533</v>
      </c>
      <c r="DU11904" s="7" t="n">
        <v>61371</v>
      </c>
      <c r="DV11904" s="7" t="s">
        <v>21</v>
      </c>
      <c r="DW11904" s="7" t="n">
        <f t="normal" ca="1">32-LENB(INDIRECT(ADDRESS(11904,126)))</f>
        <v>0</v>
      </c>
      <c r="DX11904" s="7" t="n">
        <v>7</v>
      </c>
      <c r="DY11904" s="7" t="n">
        <v>65533</v>
      </c>
      <c r="DZ11904" s="7" t="n">
        <v>61372</v>
      </c>
      <c r="EA11904" s="7" t="s">
        <v>21</v>
      </c>
      <c r="EB11904" s="7" t="n">
        <f t="normal" ca="1">32-LENB(INDIRECT(ADDRESS(11904,131)))</f>
        <v>0</v>
      </c>
      <c r="EC11904" s="7" t="n">
        <v>7</v>
      </c>
      <c r="ED11904" s="7" t="n">
        <v>65533</v>
      </c>
      <c r="EE11904" s="7" t="n">
        <v>38300</v>
      </c>
      <c r="EF11904" s="7" t="s">
        <v>21</v>
      </c>
      <c r="EG11904" s="7" t="n">
        <f t="normal" ca="1">32-LENB(INDIRECT(ADDRESS(11904,136)))</f>
        <v>0</v>
      </c>
      <c r="EH11904" s="7" t="n">
        <v>7</v>
      </c>
      <c r="EI11904" s="7" t="n">
        <v>65533</v>
      </c>
      <c r="EJ11904" s="7" t="n">
        <v>61373</v>
      </c>
      <c r="EK11904" s="7" t="s">
        <v>21</v>
      </c>
      <c r="EL11904" s="7" t="n">
        <f t="normal" ca="1">32-LENB(INDIRECT(ADDRESS(11904,141)))</f>
        <v>0</v>
      </c>
      <c r="EM11904" s="7" t="n">
        <v>7</v>
      </c>
      <c r="EN11904" s="7" t="n">
        <v>65533</v>
      </c>
      <c r="EO11904" s="7" t="n">
        <v>61374</v>
      </c>
      <c r="EP11904" s="7" t="s">
        <v>21</v>
      </c>
      <c r="EQ11904" s="7" t="n">
        <f t="normal" ca="1">32-LENB(INDIRECT(ADDRESS(11904,146)))</f>
        <v>0</v>
      </c>
      <c r="ER11904" s="7" t="n">
        <v>7</v>
      </c>
      <c r="ES11904" s="7" t="n">
        <v>65533</v>
      </c>
      <c r="ET11904" s="7" t="n">
        <v>61375</v>
      </c>
      <c r="EU11904" s="7" t="s">
        <v>21</v>
      </c>
      <c r="EV11904" s="7" t="n">
        <f t="normal" ca="1">32-LENB(INDIRECT(ADDRESS(11904,151)))</f>
        <v>0</v>
      </c>
      <c r="EW11904" s="7" t="n">
        <v>7</v>
      </c>
      <c r="EX11904" s="7" t="n">
        <v>65533</v>
      </c>
      <c r="EY11904" s="7" t="n">
        <v>61376</v>
      </c>
      <c r="EZ11904" s="7" t="s">
        <v>21</v>
      </c>
      <c r="FA11904" s="7" t="n">
        <f t="normal" ca="1">32-LENB(INDIRECT(ADDRESS(11904,156)))</f>
        <v>0</v>
      </c>
      <c r="FB11904" s="7" t="n">
        <v>8</v>
      </c>
      <c r="FC11904" s="7" t="n">
        <v>65533</v>
      </c>
      <c r="FD11904" s="7" t="n">
        <v>0</v>
      </c>
      <c r="FE11904" s="7" t="s">
        <v>652</v>
      </c>
      <c r="FF11904" s="7" t="n">
        <f t="normal" ca="1">32-LENB(INDIRECT(ADDRESS(11904,161)))</f>
        <v>0</v>
      </c>
      <c r="FG11904" s="7" t="n">
        <v>7</v>
      </c>
      <c r="FH11904" s="7" t="n">
        <v>65533</v>
      </c>
      <c r="FI11904" s="7" t="n">
        <v>38301</v>
      </c>
      <c r="FJ11904" s="7" t="s">
        <v>21</v>
      </c>
      <c r="FK11904" s="7" t="n">
        <f t="normal" ca="1">32-LENB(INDIRECT(ADDRESS(11904,166)))</f>
        <v>0</v>
      </c>
      <c r="FL11904" s="7" t="n">
        <v>7</v>
      </c>
      <c r="FM11904" s="7" t="n">
        <v>65533</v>
      </c>
      <c r="FN11904" s="7" t="n">
        <v>38302</v>
      </c>
      <c r="FO11904" s="7" t="s">
        <v>21</v>
      </c>
      <c r="FP11904" s="7" t="n">
        <f t="normal" ca="1">32-LENB(INDIRECT(ADDRESS(11904,171)))</f>
        <v>0</v>
      </c>
      <c r="FQ11904" s="7" t="n">
        <v>7</v>
      </c>
      <c r="FR11904" s="7" t="n">
        <v>65533</v>
      </c>
      <c r="FS11904" s="7" t="n">
        <v>61377</v>
      </c>
      <c r="FT11904" s="7" t="s">
        <v>21</v>
      </c>
      <c r="FU11904" s="7" t="n">
        <f t="normal" ca="1">32-LENB(INDIRECT(ADDRESS(11904,176)))</f>
        <v>0</v>
      </c>
      <c r="FV11904" s="7" t="n">
        <v>7</v>
      </c>
      <c r="FW11904" s="7" t="n">
        <v>65533</v>
      </c>
      <c r="FX11904" s="7" t="n">
        <v>61378</v>
      </c>
      <c r="FY11904" s="7" t="s">
        <v>21</v>
      </c>
      <c r="FZ11904" s="7" t="n">
        <f t="normal" ca="1">32-LENB(INDIRECT(ADDRESS(11904,181)))</f>
        <v>0</v>
      </c>
      <c r="GA11904" s="7" t="n">
        <v>7</v>
      </c>
      <c r="GB11904" s="7" t="n">
        <v>65533</v>
      </c>
      <c r="GC11904" s="7" t="n">
        <v>61379</v>
      </c>
      <c r="GD11904" s="7" t="s">
        <v>21</v>
      </c>
      <c r="GE11904" s="7" t="n">
        <f t="normal" ca="1">32-LENB(INDIRECT(ADDRESS(11904,186)))</f>
        <v>0</v>
      </c>
      <c r="GF11904" s="7" t="n">
        <v>7</v>
      </c>
      <c r="GG11904" s="7" t="n">
        <v>65533</v>
      </c>
      <c r="GH11904" s="7" t="n">
        <v>61380</v>
      </c>
      <c r="GI11904" s="7" t="s">
        <v>21</v>
      </c>
      <c r="GJ11904" s="7" t="n">
        <f t="normal" ca="1">32-LENB(INDIRECT(ADDRESS(11904,191)))</f>
        <v>0</v>
      </c>
      <c r="GK11904" s="7" t="n">
        <v>7</v>
      </c>
      <c r="GL11904" s="7" t="n">
        <v>65533</v>
      </c>
      <c r="GM11904" s="7" t="n">
        <v>61381</v>
      </c>
      <c r="GN11904" s="7" t="s">
        <v>21</v>
      </c>
      <c r="GO11904" s="7" t="n">
        <f t="normal" ca="1">32-LENB(INDIRECT(ADDRESS(11904,196)))</f>
        <v>0</v>
      </c>
      <c r="GP11904" s="7" t="n">
        <v>7</v>
      </c>
      <c r="GQ11904" s="7" t="n">
        <v>65533</v>
      </c>
      <c r="GR11904" s="7" t="n">
        <v>38303</v>
      </c>
      <c r="GS11904" s="7" t="s">
        <v>21</v>
      </c>
      <c r="GT11904" s="7" t="n">
        <f t="normal" ca="1">32-LENB(INDIRECT(ADDRESS(11904,201)))</f>
        <v>0</v>
      </c>
      <c r="GU11904" s="7" t="n">
        <v>7</v>
      </c>
      <c r="GV11904" s="7" t="n">
        <v>65533</v>
      </c>
      <c r="GW11904" s="7" t="n">
        <v>38304</v>
      </c>
      <c r="GX11904" s="7" t="s">
        <v>21</v>
      </c>
      <c r="GY11904" s="7" t="n">
        <f t="normal" ca="1">32-LENB(INDIRECT(ADDRESS(11904,206)))</f>
        <v>0</v>
      </c>
      <c r="GZ11904" s="7" t="n">
        <v>0</v>
      </c>
      <c r="HA11904" s="7" t="n">
        <v>65533</v>
      </c>
      <c r="HB11904" s="7" t="n">
        <v>0</v>
      </c>
      <c r="HC11904" s="7" t="s">
        <v>21</v>
      </c>
      <c r="HD11904" s="7" t="n">
        <f t="normal" ca="1">32-LENB(INDIRECT(ADDRESS(11904,211)))</f>
        <v>0</v>
      </c>
    </row>
    <row r="11905" spans="1:212">
      <c r="A11905" t="s">
        <v>4</v>
      </c>
      <c r="B11905" s="4" t="s">
        <v>5</v>
      </c>
    </row>
    <row r="11906" spans="1:212">
      <c r="A11906" t="n">
        <v>106944</v>
      </c>
      <c r="B11906" s="5" t="n">
        <v>1</v>
      </c>
    </row>
    <row r="11907" spans="1:212" s="3" customFormat="1" customHeight="0">
      <c r="A11907" s="3" t="s">
        <v>2</v>
      </c>
      <c r="B11907" s="3" t="s">
        <v>847</v>
      </c>
    </row>
    <row r="11908" spans="1:212">
      <c r="A11908" t="s">
        <v>4</v>
      </c>
      <c r="B11908" s="4" t="s">
        <v>5</v>
      </c>
      <c r="C11908" s="4" t="s">
        <v>10</v>
      </c>
      <c r="D11908" s="4" t="s">
        <v>10</v>
      </c>
      <c r="E11908" s="4" t="s">
        <v>9</v>
      </c>
      <c r="F11908" s="4" t="s">
        <v>6</v>
      </c>
      <c r="G11908" s="4" t="s">
        <v>8</v>
      </c>
      <c r="H11908" s="4" t="s">
        <v>10</v>
      </c>
      <c r="I11908" s="4" t="s">
        <v>10</v>
      </c>
      <c r="J11908" s="4" t="s">
        <v>9</v>
      </c>
      <c r="K11908" s="4" t="s">
        <v>6</v>
      </c>
      <c r="L11908" s="4" t="s">
        <v>8</v>
      </c>
    </row>
    <row r="11909" spans="1:212">
      <c r="A11909" t="n">
        <v>106960</v>
      </c>
      <c r="B11909" s="96" t="n">
        <v>257</v>
      </c>
      <c r="C11909" s="7" t="n">
        <v>4</v>
      </c>
      <c r="D11909" s="7" t="n">
        <v>65533</v>
      </c>
      <c r="E11909" s="7" t="n">
        <v>1906</v>
      </c>
      <c r="F11909" s="7" t="s">
        <v>21</v>
      </c>
      <c r="G11909" s="7" t="n">
        <f t="normal" ca="1">32-LENB(INDIRECT(ADDRESS(11909,6)))</f>
        <v>0</v>
      </c>
      <c r="H11909" s="7" t="n">
        <v>0</v>
      </c>
      <c r="I11909" s="7" t="n">
        <v>65533</v>
      </c>
      <c r="J11909" s="7" t="n">
        <v>0</v>
      </c>
      <c r="K11909" s="7" t="s">
        <v>21</v>
      </c>
      <c r="L11909" s="7" t="n">
        <f t="normal" ca="1">32-LENB(INDIRECT(ADDRESS(11909,11)))</f>
        <v>0</v>
      </c>
    </row>
    <row r="11910" spans="1:212">
      <c r="A11910" t="s">
        <v>4</v>
      </c>
      <c r="B11910" s="4" t="s">
        <v>5</v>
      </c>
    </row>
    <row r="11911" spans="1:212">
      <c r="A11911" t="n">
        <v>107040</v>
      </c>
      <c r="B11911" s="5" t="n">
        <v>1</v>
      </c>
    </row>
    <row r="11912" spans="1:212" s="3" customFormat="1" customHeight="0">
      <c r="A11912" s="3" t="s">
        <v>2</v>
      </c>
      <c r="B11912" s="3" t="s">
        <v>848</v>
      </c>
    </row>
    <row r="11913" spans="1:212">
      <c r="A11913" t="s">
        <v>4</v>
      </c>
      <c r="B11913" s="4" t="s">
        <v>5</v>
      </c>
      <c r="C11913" s="4" t="s">
        <v>10</v>
      </c>
      <c r="D11913" s="4" t="s">
        <v>10</v>
      </c>
      <c r="E11913" s="4" t="s">
        <v>9</v>
      </c>
      <c r="F11913" s="4" t="s">
        <v>6</v>
      </c>
      <c r="G11913" s="4" t="s">
        <v>8</v>
      </c>
      <c r="H11913" s="4" t="s">
        <v>10</v>
      </c>
      <c r="I11913" s="4" t="s">
        <v>10</v>
      </c>
      <c r="J11913" s="4" t="s">
        <v>9</v>
      </c>
      <c r="K11913" s="4" t="s">
        <v>6</v>
      </c>
      <c r="L11913" s="4" t="s">
        <v>8</v>
      </c>
    </row>
    <row r="11914" spans="1:212">
      <c r="A11914" t="n">
        <v>107056</v>
      </c>
      <c r="B11914" s="96" t="n">
        <v>257</v>
      </c>
      <c r="C11914" s="7" t="n">
        <v>4</v>
      </c>
      <c r="D11914" s="7" t="n">
        <v>65533</v>
      </c>
      <c r="E11914" s="7" t="n">
        <v>1906</v>
      </c>
      <c r="F11914" s="7" t="s">
        <v>21</v>
      </c>
      <c r="G11914" s="7" t="n">
        <f t="normal" ca="1">32-LENB(INDIRECT(ADDRESS(11914,6)))</f>
        <v>0</v>
      </c>
      <c r="H11914" s="7" t="n">
        <v>0</v>
      </c>
      <c r="I11914" s="7" t="n">
        <v>65533</v>
      </c>
      <c r="J11914" s="7" t="n">
        <v>0</v>
      </c>
      <c r="K11914" s="7" t="s">
        <v>21</v>
      </c>
      <c r="L11914" s="7" t="n">
        <f t="normal" ca="1">32-LENB(INDIRECT(ADDRESS(11914,11)))</f>
        <v>0</v>
      </c>
    </row>
    <row r="11915" spans="1:212">
      <c r="A11915" t="s">
        <v>4</v>
      </c>
      <c r="B11915" s="4" t="s">
        <v>5</v>
      </c>
    </row>
    <row r="11916" spans="1:212">
      <c r="A11916" t="n">
        <v>107136</v>
      </c>
      <c r="B11916" s="5" t="n">
        <v>1</v>
      </c>
    </row>
    <row r="11917" spans="1:212" s="3" customFormat="1" customHeight="0">
      <c r="A11917" s="3" t="s">
        <v>2</v>
      </c>
      <c r="B11917" s="3" t="s">
        <v>849</v>
      </c>
    </row>
    <row r="11918" spans="1:212">
      <c r="A11918" t="s">
        <v>4</v>
      </c>
      <c r="B11918" s="4" t="s">
        <v>5</v>
      </c>
      <c r="C11918" s="4" t="s">
        <v>10</v>
      </c>
      <c r="D11918" s="4" t="s">
        <v>10</v>
      </c>
      <c r="E11918" s="4" t="s">
        <v>9</v>
      </c>
      <c r="F11918" s="4" t="s">
        <v>6</v>
      </c>
      <c r="G11918" s="4" t="s">
        <v>8</v>
      </c>
      <c r="H11918" s="4" t="s">
        <v>10</v>
      </c>
      <c r="I11918" s="4" t="s">
        <v>10</v>
      </c>
      <c r="J11918" s="4" t="s">
        <v>9</v>
      </c>
      <c r="K11918" s="4" t="s">
        <v>6</v>
      </c>
      <c r="L11918" s="4" t="s">
        <v>8</v>
      </c>
    </row>
    <row r="11919" spans="1:212">
      <c r="A11919" t="n">
        <v>107152</v>
      </c>
      <c r="B11919" s="96" t="n">
        <v>257</v>
      </c>
      <c r="C11919" s="7" t="n">
        <v>4</v>
      </c>
      <c r="D11919" s="7" t="n">
        <v>65533</v>
      </c>
      <c r="E11919" s="7" t="n">
        <v>1906</v>
      </c>
      <c r="F11919" s="7" t="s">
        <v>21</v>
      </c>
      <c r="G11919" s="7" t="n">
        <f t="normal" ca="1">32-LENB(INDIRECT(ADDRESS(11919,6)))</f>
        <v>0</v>
      </c>
      <c r="H11919" s="7" t="n">
        <v>0</v>
      </c>
      <c r="I11919" s="7" t="n">
        <v>65533</v>
      </c>
      <c r="J11919" s="7" t="n">
        <v>0</v>
      </c>
      <c r="K11919" s="7" t="s">
        <v>21</v>
      </c>
      <c r="L11919" s="7" t="n">
        <f t="normal" ca="1">32-LENB(INDIRECT(ADDRESS(11919,11)))</f>
        <v>0</v>
      </c>
    </row>
    <row r="11920" spans="1:212">
      <c r="A11920" t="s">
        <v>4</v>
      </c>
      <c r="B11920" s="4" t="s">
        <v>5</v>
      </c>
    </row>
    <row r="11921" spans="1:12">
      <c r="A11921" t="n">
        <v>107232</v>
      </c>
      <c r="B11921" s="5" t="n">
        <v>1</v>
      </c>
    </row>
    <row r="11922" spans="1:12" s="3" customFormat="1" customHeight="0">
      <c r="A11922" s="3" t="s">
        <v>2</v>
      </c>
      <c r="B11922" s="3" t="s">
        <v>850</v>
      </c>
    </row>
    <row r="11923" spans="1:12">
      <c r="A11923" t="s">
        <v>4</v>
      </c>
      <c r="B11923" s="4" t="s">
        <v>5</v>
      </c>
      <c r="C11923" s="4" t="s">
        <v>10</v>
      </c>
      <c r="D11923" s="4" t="s">
        <v>10</v>
      </c>
      <c r="E11923" s="4" t="s">
        <v>9</v>
      </c>
      <c r="F11923" s="4" t="s">
        <v>6</v>
      </c>
      <c r="G11923" s="4" t="s">
        <v>8</v>
      </c>
      <c r="H11923" s="4" t="s">
        <v>10</v>
      </c>
      <c r="I11923" s="4" t="s">
        <v>10</v>
      </c>
      <c r="J11923" s="4" t="s">
        <v>9</v>
      </c>
      <c r="K11923" s="4" t="s">
        <v>6</v>
      </c>
      <c r="L11923" s="4" t="s">
        <v>8</v>
      </c>
      <c r="M11923" s="4" t="s">
        <v>10</v>
      </c>
      <c r="N11923" s="4" t="s">
        <v>10</v>
      </c>
      <c r="O11923" s="4" t="s">
        <v>9</v>
      </c>
      <c r="P11923" s="4" t="s">
        <v>6</v>
      </c>
      <c r="Q11923" s="4" t="s">
        <v>8</v>
      </c>
      <c r="R11923" s="4" t="s">
        <v>10</v>
      </c>
      <c r="S11923" s="4" t="s">
        <v>10</v>
      </c>
      <c r="T11923" s="4" t="s">
        <v>9</v>
      </c>
      <c r="U11923" s="4" t="s">
        <v>6</v>
      </c>
      <c r="V11923" s="4" t="s">
        <v>8</v>
      </c>
      <c r="W11923" s="4" t="s">
        <v>10</v>
      </c>
      <c r="X11923" s="4" t="s">
        <v>10</v>
      </c>
      <c r="Y11923" s="4" t="s">
        <v>9</v>
      </c>
      <c r="Z11923" s="4" t="s">
        <v>6</v>
      </c>
      <c r="AA11923" s="4" t="s">
        <v>8</v>
      </c>
      <c r="AB11923" s="4" t="s">
        <v>10</v>
      </c>
      <c r="AC11923" s="4" t="s">
        <v>10</v>
      </c>
      <c r="AD11923" s="4" t="s">
        <v>9</v>
      </c>
      <c r="AE11923" s="4" t="s">
        <v>6</v>
      </c>
      <c r="AF11923" s="4" t="s">
        <v>8</v>
      </c>
    </row>
    <row r="11924" spans="1:12">
      <c r="A11924" t="n">
        <v>107248</v>
      </c>
      <c r="B11924" s="96" t="n">
        <v>257</v>
      </c>
      <c r="C11924" s="7" t="n">
        <v>3</v>
      </c>
      <c r="D11924" s="7" t="n">
        <v>65533</v>
      </c>
      <c r="E11924" s="7" t="n">
        <v>0</v>
      </c>
      <c r="F11924" s="7" t="s">
        <v>671</v>
      </c>
      <c r="G11924" s="7" t="n">
        <f t="normal" ca="1">32-LENB(INDIRECT(ADDRESS(11924,6)))</f>
        <v>0</v>
      </c>
      <c r="H11924" s="7" t="n">
        <v>4</v>
      </c>
      <c r="I11924" s="7" t="n">
        <v>65533</v>
      </c>
      <c r="J11924" s="7" t="n">
        <v>4360</v>
      </c>
      <c r="K11924" s="7" t="s">
        <v>21</v>
      </c>
      <c r="L11924" s="7" t="n">
        <f t="normal" ca="1">32-LENB(INDIRECT(ADDRESS(11924,11)))</f>
        <v>0</v>
      </c>
      <c r="M11924" s="7" t="n">
        <v>4</v>
      </c>
      <c r="N11924" s="7" t="n">
        <v>65533</v>
      </c>
      <c r="O11924" s="7" t="n">
        <v>2071</v>
      </c>
      <c r="P11924" s="7" t="s">
        <v>21</v>
      </c>
      <c r="Q11924" s="7" t="n">
        <f t="normal" ca="1">32-LENB(INDIRECT(ADDRESS(11924,16)))</f>
        <v>0</v>
      </c>
      <c r="R11924" s="7" t="n">
        <v>4</v>
      </c>
      <c r="S11924" s="7" t="n">
        <v>65533</v>
      </c>
      <c r="T11924" s="7" t="n">
        <v>5038</v>
      </c>
      <c r="U11924" s="7" t="s">
        <v>21</v>
      </c>
      <c r="V11924" s="7" t="n">
        <f t="normal" ca="1">32-LENB(INDIRECT(ADDRESS(11924,21)))</f>
        <v>0</v>
      </c>
      <c r="W11924" s="7" t="n">
        <v>4</v>
      </c>
      <c r="X11924" s="7" t="n">
        <v>65533</v>
      </c>
      <c r="Y11924" s="7" t="n">
        <v>13045</v>
      </c>
      <c r="Z11924" s="7" t="s">
        <v>21</v>
      </c>
      <c r="AA11924" s="7" t="n">
        <f t="normal" ca="1">32-LENB(INDIRECT(ADDRESS(11924,26)))</f>
        <v>0</v>
      </c>
      <c r="AB11924" s="7" t="n">
        <v>0</v>
      </c>
      <c r="AC11924" s="7" t="n">
        <v>65533</v>
      </c>
      <c r="AD11924" s="7" t="n">
        <v>0</v>
      </c>
      <c r="AE11924" s="7" t="s">
        <v>21</v>
      </c>
      <c r="AF11924" s="7" t="n">
        <f t="normal" ca="1">32-LENB(INDIRECT(ADDRESS(11924,31)))</f>
        <v>0</v>
      </c>
    </row>
    <row r="11925" spans="1:12">
      <c r="A11925" t="s">
        <v>4</v>
      </c>
      <c r="B11925" s="4" t="s">
        <v>5</v>
      </c>
    </row>
    <row r="11926" spans="1:12">
      <c r="A11926" t="n">
        <v>107488</v>
      </c>
      <c r="B11926" s="5" t="n">
        <v>1</v>
      </c>
    </row>
    <row r="11927" spans="1:12" s="3" customFormat="1" customHeight="0">
      <c r="A11927" s="3" t="s">
        <v>2</v>
      </c>
      <c r="B11927" s="3" t="s">
        <v>851</v>
      </c>
    </row>
    <row r="11928" spans="1:12">
      <c r="A11928" t="s">
        <v>4</v>
      </c>
      <c r="B11928" s="4" t="s">
        <v>5</v>
      </c>
      <c r="C11928" s="4" t="s">
        <v>10</v>
      </c>
      <c r="D11928" s="4" t="s">
        <v>10</v>
      </c>
      <c r="E11928" s="4" t="s">
        <v>9</v>
      </c>
      <c r="F11928" s="4" t="s">
        <v>6</v>
      </c>
      <c r="G11928" s="4" t="s">
        <v>8</v>
      </c>
      <c r="H11928" s="4" t="s">
        <v>10</v>
      </c>
      <c r="I11928" s="4" t="s">
        <v>10</v>
      </c>
      <c r="J11928" s="4" t="s">
        <v>9</v>
      </c>
      <c r="K11928" s="4" t="s">
        <v>6</v>
      </c>
      <c r="L11928" s="4" t="s">
        <v>8</v>
      </c>
    </row>
    <row r="11929" spans="1:12">
      <c r="A11929" t="n">
        <v>107504</v>
      </c>
      <c r="B11929" s="96" t="n">
        <v>257</v>
      </c>
      <c r="C11929" s="7" t="n">
        <v>4</v>
      </c>
      <c r="D11929" s="7" t="n">
        <v>65533</v>
      </c>
      <c r="E11929" s="7" t="n">
        <v>12105</v>
      </c>
      <c r="F11929" s="7" t="s">
        <v>21</v>
      </c>
      <c r="G11929" s="7" t="n">
        <f t="normal" ca="1">32-LENB(INDIRECT(ADDRESS(11929,6)))</f>
        <v>0</v>
      </c>
      <c r="H11929" s="7" t="n">
        <v>0</v>
      </c>
      <c r="I11929" s="7" t="n">
        <v>65533</v>
      </c>
      <c r="J11929" s="7" t="n">
        <v>0</v>
      </c>
      <c r="K11929" s="7" t="s">
        <v>21</v>
      </c>
      <c r="L11929" s="7" t="n">
        <f t="normal" ca="1">32-LENB(INDIRECT(ADDRESS(11929,11)))</f>
        <v>0</v>
      </c>
    </row>
    <row r="11930" spans="1:12">
      <c r="A11930" t="s">
        <v>4</v>
      </c>
      <c r="B11930" s="4" t="s">
        <v>5</v>
      </c>
    </row>
    <row r="11931" spans="1:12">
      <c r="A11931" t="n">
        <v>107584</v>
      </c>
      <c r="B11931" s="5" t="n">
        <v>1</v>
      </c>
    </row>
    <row r="11932" spans="1:12" s="3" customFormat="1" customHeight="0">
      <c r="A11932" s="3" t="s">
        <v>2</v>
      </c>
      <c r="B11932" s="3" t="s">
        <v>852</v>
      </c>
    </row>
    <row r="11933" spans="1:12">
      <c r="A11933" t="s">
        <v>4</v>
      </c>
      <c r="B11933" s="4" t="s">
        <v>5</v>
      </c>
      <c r="C11933" s="4" t="s">
        <v>10</v>
      </c>
      <c r="D11933" s="4" t="s">
        <v>10</v>
      </c>
      <c r="E11933" s="4" t="s">
        <v>9</v>
      </c>
      <c r="F11933" s="4" t="s">
        <v>6</v>
      </c>
      <c r="G11933" s="4" t="s">
        <v>8</v>
      </c>
      <c r="H11933" s="4" t="s">
        <v>10</v>
      </c>
      <c r="I11933" s="4" t="s">
        <v>10</v>
      </c>
      <c r="J11933" s="4" t="s">
        <v>9</v>
      </c>
      <c r="K11933" s="4" t="s">
        <v>6</v>
      </c>
      <c r="L11933" s="4" t="s">
        <v>8</v>
      </c>
    </row>
    <row r="11934" spans="1:12">
      <c r="A11934" t="n">
        <v>107600</v>
      </c>
      <c r="B11934" s="96" t="n">
        <v>257</v>
      </c>
      <c r="C11934" s="7" t="n">
        <v>4</v>
      </c>
      <c r="D11934" s="7" t="n">
        <v>65533</v>
      </c>
      <c r="E11934" s="7" t="n">
        <v>12010</v>
      </c>
      <c r="F11934" s="7" t="s">
        <v>21</v>
      </c>
      <c r="G11934" s="7" t="n">
        <f t="normal" ca="1">32-LENB(INDIRECT(ADDRESS(11934,6)))</f>
        <v>0</v>
      </c>
      <c r="H11934" s="7" t="n">
        <v>0</v>
      </c>
      <c r="I11934" s="7" t="n">
        <v>65533</v>
      </c>
      <c r="J11934" s="7" t="n">
        <v>0</v>
      </c>
      <c r="K11934" s="7" t="s">
        <v>21</v>
      </c>
      <c r="L11934" s="7" t="n">
        <f t="normal" ca="1">32-LENB(INDIRECT(ADDRESS(11934,11)))</f>
        <v>0</v>
      </c>
    </row>
    <row r="11935" spans="1:12">
      <c r="A11935" t="s">
        <v>4</v>
      </c>
      <c r="B11935" s="4" t="s">
        <v>5</v>
      </c>
    </row>
    <row r="11936" spans="1:12">
      <c r="A11936" t="n">
        <v>107680</v>
      </c>
      <c r="B11936" s="5" t="n">
        <v>1</v>
      </c>
    </row>
    <row r="11937" spans="1:27" s="3" customFormat="1" customHeight="0">
      <c r="A11937" s="3" t="s">
        <v>2</v>
      </c>
      <c r="B11937" s="3" t="s">
        <v>853</v>
      </c>
    </row>
    <row r="11938" spans="1:27">
      <c r="A11938" t="s">
        <v>4</v>
      </c>
      <c r="B11938" s="4" t="s">
        <v>5</v>
      </c>
      <c r="C11938" s="4" t="s">
        <v>10</v>
      </c>
      <c r="D11938" s="4" t="s">
        <v>10</v>
      </c>
      <c r="E11938" s="4" t="s">
        <v>9</v>
      </c>
      <c r="F11938" s="4" t="s">
        <v>6</v>
      </c>
      <c r="G11938" s="4" t="s">
        <v>8</v>
      </c>
      <c r="H11938" s="4" t="s">
        <v>10</v>
      </c>
      <c r="I11938" s="4" t="s">
        <v>10</v>
      </c>
      <c r="J11938" s="4" t="s">
        <v>9</v>
      </c>
      <c r="K11938" s="4" t="s">
        <v>6</v>
      </c>
      <c r="L11938" s="4" t="s">
        <v>8</v>
      </c>
      <c r="M11938" s="4" t="s">
        <v>10</v>
      </c>
      <c r="N11938" s="4" t="s">
        <v>10</v>
      </c>
      <c r="O11938" s="4" t="s">
        <v>9</v>
      </c>
      <c r="P11938" s="4" t="s">
        <v>6</v>
      </c>
      <c r="Q11938" s="4" t="s">
        <v>8</v>
      </c>
      <c r="R11938" s="4" t="s">
        <v>10</v>
      </c>
      <c r="S11938" s="4" t="s">
        <v>10</v>
      </c>
      <c r="T11938" s="4" t="s">
        <v>9</v>
      </c>
      <c r="U11938" s="4" t="s">
        <v>6</v>
      </c>
      <c r="V11938" s="4" t="s">
        <v>8</v>
      </c>
      <c r="W11938" s="4" t="s">
        <v>10</v>
      </c>
      <c r="X11938" s="4" t="s">
        <v>10</v>
      </c>
      <c r="Y11938" s="4" t="s">
        <v>9</v>
      </c>
      <c r="Z11938" s="4" t="s">
        <v>6</v>
      </c>
      <c r="AA11938" s="4" t="s">
        <v>8</v>
      </c>
    </row>
    <row r="11939" spans="1:27">
      <c r="A11939" t="n">
        <v>107696</v>
      </c>
      <c r="B11939" s="96" t="n">
        <v>257</v>
      </c>
      <c r="C11939" s="7" t="n">
        <v>4</v>
      </c>
      <c r="D11939" s="7" t="n">
        <v>65533</v>
      </c>
      <c r="E11939" s="7" t="n">
        <v>12101</v>
      </c>
      <c r="F11939" s="7" t="s">
        <v>21</v>
      </c>
      <c r="G11939" s="7" t="n">
        <f t="normal" ca="1">32-LENB(INDIRECT(ADDRESS(11939,6)))</f>
        <v>0</v>
      </c>
      <c r="H11939" s="7" t="n">
        <v>4</v>
      </c>
      <c r="I11939" s="7" t="n">
        <v>65533</v>
      </c>
      <c r="J11939" s="7" t="n">
        <v>12010</v>
      </c>
      <c r="K11939" s="7" t="s">
        <v>21</v>
      </c>
      <c r="L11939" s="7" t="n">
        <f t="normal" ca="1">32-LENB(INDIRECT(ADDRESS(11939,11)))</f>
        <v>0</v>
      </c>
      <c r="M11939" s="7" t="n">
        <v>4</v>
      </c>
      <c r="N11939" s="7" t="n">
        <v>65533</v>
      </c>
      <c r="O11939" s="7" t="n">
        <v>12105</v>
      </c>
      <c r="P11939" s="7" t="s">
        <v>21</v>
      </c>
      <c r="Q11939" s="7" t="n">
        <f t="normal" ca="1">32-LENB(INDIRECT(ADDRESS(11939,16)))</f>
        <v>0</v>
      </c>
      <c r="R11939" s="7" t="n">
        <v>4</v>
      </c>
      <c r="S11939" s="7" t="n">
        <v>65533</v>
      </c>
      <c r="T11939" s="7" t="n">
        <v>12105</v>
      </c>
      <c r="U11939" s="7" t="s">
        <v>21</v>
      </c>
      <c r="V11939" s="7" t="n">
        <f t="normal" ca="1">32-LENB(INDIRECT(ADDRESS(11939,21)))</f>
        <v>0</v>
      </c>
      <c r="W11939" s="7" t="n">
        <v>0</v>
      </c>
      <c r="X11939" s="7" t="n">
        <v>65533</v>
      </c>
      <c r="Y11939" s="7" t="n">
        <v>0</v>
      </c>
      <c r="Z11939" s="7" t="s">
        <v>21</v>
      </c>
      <c r="AA11939" s="7" t="n">
        <f t="normal" ca="1">32-LENB(INDIRECT(ADDRESS(11939,26)))</f>
        <v>0</v>
      </c>
    </row>
    <row r="11940" spans="1:27">
      <c r="A11940" t="s">
        <v>4</v>
      </c>
      <c r="B11940" s="4" t="s">
        <v>5</v>
      </c>
    </row>
    <row r="11941" spans="1:27">
      <c r="A11941" t="n">
        <v>107896</v>
      </c>
      <c r="B11941" s="5" t="n">
        <v>1</v>
      </c>
    </row>
    <row r="11942" spans="1:27" s="3" customFormat="1" customHeight="0">
      <c r="A11942" s="3" t="s">
        <v>2</v>
      </c>
      <c r="B11942" s="3" t="s">
        <v>854</v>
      </c>
    </row>
    <row r="11943" spans="1:27">
      <c r="A11943" t="s">
        <v>4</v>
      </c>
      <c r="B11943" s="4" t="s">
        <v>5</v>
      </c>
      <c r="C11943" s="4" t="s">
        <v>10</v>
      </c>
      <c r="D11943" s="4" t="s">
        <v>10</v>
      </c>
      <c r="E11943" s="4" t="s">
        <v>9</v>
      </c>
      <c r="F11943" s="4" t="s">
        <v>6</v>
      </c>
      <c r="G11943" s="4" t="s">
        <v>8</v>
      </c>
      <c r="H11943" s="4" t="s">
        <v>10</v>
      </c>
      <c r="I11943" s="4" t="s">
        <v>10</v>
      </c>
      <c r="J11943" s="4" t="s">
        <v>9</v>
      </c>
      <c r="K11943" s="4" t="s">
        <v>6</v>
      </c>
      <c r="L11943" s="4" t="s">
        <v>8</v>
      </c>
      <c r="M11943" s="4" t="s">
        <v>10</v>
      </c>
      <c r="N11943" s="4" t="s">
        <v>10</v>
      </c>
      <c r="O11943" s="4" t="s">
        <v>9</v>
      </c>
      <c r="P11943" s="4" t="s">
        <v>6</v>
      </c>
      <c r="Q11943" s="4" t="s">
        <v>8</v>
      </c>
    </row>
    <row r="11944" spans="1:27">
      <c r="A11944" t="n">
        <v>107904</v>
      </c>
      <c r="B11944" s="96" t="n">
        <v>257</v>
      </c>
      <c r="C11944" s="7" t="n">
        <v>4</v>
      </c>
      <c r="D11944" s="7" t="n">
        <v>65533</v>
      </c>
      <c r="E11944" s="7" t="n">
        <v>12105</v>
      </c>
      <c r="F11944" s="7" t="s">
        <v>21</v>
      </c>
      <c r="G11944" s="7" t="n">
        <f t="normal" ca="1">32-LENB(INDIRECT(ADDRESS(11944,6)))</f>
        <v>0</v>
      </c>
      <c r="H11944" s="7" t="n">
        <v>4</v>
      </c>
      <c r="I11944" s="7" t="n">
        <v>65533</v>
      </c>
      <c r="J11944" s="7" t="n">
        <v>12105</v>
      </c>
      <c r="K11944" s="7" t="s">
        <v>21</v>
      </c>
      <c r="L11944" s="7" t="n">
        <f t="normal" ca="1">32-LENB(INDIRECT(ADDRESS(11944,11)))</f>
        <v>0</v>
      </c>
      <c r="M11944" s="7" t="n">
        <v>0</v>
      </c>
      <c r="N11944" s="7" t="n">
        <v>65533</v>
      </c>
      <c r="O11944" s="7" t="n">
        <v>0</v>
      </c>
      <c r="P11944" s="7" t="s">
        <v>21</v>
      </c>
      <c r="Q11944" s="7" t="n">
        <f t="normal" ca="1">32-LENB(INDIRECT(ADDRESS(11944,16)))</f>
        <v>0</v>
      </c>
    </row>
    <row r="11945" spans="1:27">
      <c r="A11945" t="s">
        <v>4</v>
      </c>
      <c r="B11945" s="4" t="s">
        <v>5</v>
      </c>
    </row>
    <row r="11946" spans="1:27">
      <c r="A11946" t="n">
        <v>108024</v>
      </c>
      <c r="B1194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2025-09-06T21:46:51</dcterms:created>
  <dcterms:modified xsi:type="dcterms:W3CDTF">2025-09-06T21:46:51</dcterms:modified>
</cp:coreProperties>
</file>