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E1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3FFC2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B0FF73"/>
      </patternFill>
    </fill>
    <fill>
      <patternFill patternType="solid">
        <fgColor rgb="FFF1FF73"/>
      </patternFill>
    </fill>
    <fill>
      <patternFill patternType="solid">
        <fgColor rgb="FF73FFFF"/>
      </patternFill>
    </fill>
    <fill>
      <patternFill patternType="solid">
        <fgColor rgb="FFC7FF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D0FF73"/>
      </patternFill>
    </fill>
    <fill>
      <patternFill patternType="solid">
        <fgColor rgb="FFFFEC73"/>
      </patternFill>
    </fill>
    <fill>
      <patternFill patternType="solid">
        <fgColor rgb="FFC2FF73"/>
      </patternFill>
    </fill>
    <fill>
      <patternFill patternType="solid">
        <fgColor rgb="FFFFC573"/>
      </patternFill>
    </fill>
    <fill>
      <patternFill patternType="solid">
        <fgColor rgb="FFFFBE73"/>
      </patternFill>
    </fill>
    <fill>
      <patternFill patternType="solid">
        <fgColor rgb="FFEF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AB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3FFAB"/>
      </patternFill>
    </fill>
    <fill>
      <patternFill patternType="solid">
        <fgColor rgb="FFFFE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<sst xmlns="http://schemas.openxmlformats.org/spreadsheetml/2006/main" count="26638" uniqueCount="552">
  <si>
    <t>CS2</t>
  </si>
  <si>
    <t>r0820</t>
  </si>
  <si>
    <t>FUNCTION</t>
  </si>
  <si>
    <t/>
  </si>
  <si>
    <t>Location</t>
  </si>
  <si>
    <t>OP Code</t>
  </si>
  <si>
    <t>string</t>
  </si>
  <si>
    <t>br0800</t>
  </si>
  <si>
    <t>fill</t>
  </si>
  <si>
    <t>int</t>
  </si>
  <si>
    <t>short</t>
  </si>
  <si>
    <t>mon109_c00</t>
  </si>
  <si>
    <t/>
  </si>
  <si>
    <t>byte</t>
  </si>
  <si>
    <t>bytearray</t>
  </si>
  <si>
    <t>mon115_c00</t>
  </si>
  <si>
    <t>mon137_c00</t>
  </si>
  <si>
    <t>mon119</t>
  </si>
  <si>
    <t>mon139</t>
  </si>
  <si>
    <t>mon108</t>
  </si>
  <si>
    <t>mon029_c00</t>
  </si>
  <si>
    <t>PreInit</t>
  </si>
  <si>
    <t>FC_Change_MapColor</t>
  </si>
  <si>
    <t>Init</t>
  </si>
  <si>
    <t>LP_fishpoint00</t>
  </si>
  <si>
    <t>float</t>
  </si>
  <si>
    <t>EV_ENVSE_BIRD</t>
  </si>
  <si>
    <t>RIVER_L</t>
  </si>
  <si>
    <t>RIVER_R</t>
  </si>
  <si>
    <t>VALLEY_2a</t>
  </si>
  <si>
    <t>VALLEY_2b</t>
  </si>
  <si>
    <t>VALLEY_3a</t>
  </si>
  <si>
    <t>VALLEY_3b</t>
  </si>
  <si>
    <t>BRIDGE</t>
  </si>
  <si>
    <t>TUNNEL</t>
  </si>
  <si>
    <t>pointer</t>
  </si>
  <si>
    <t>tbox00</t>
  </si>
  <si>
    <t>tbox01</t>
  </si>
  <si>
    <t>tbox02</t>
  </si>
  <si>
    <t>LP_mbox00</t>
  </si>
  <si>
    <t>tbox03</t>
  </si>
  <si>
    <t>LP_tbox00</t>
  </si>
  <si>
    <t>EV_AVoice_Treasure01</t>
  </si>
  <si>
    <t>EV_AVoice_Treasure02</t>
  </si>
  <si>
    <t>EV_AVoice_BigEnemy01</t>
  </si>
  <si>
    <t>Start</t>
  </si>
  <si>
    <t>End</t>
  </si>
  <si>
    <t>mon006</t>
  </si>
  <si>
    <t>ResetShiningPom</t>
  </si>
  <si>
    <t>Init_Replay</t>
  </si>
  <si>
    <t>Init_Replay</t>
  </si>
  <si>
    <t>Reinit</t>
  </si>
  <si>
    <t>LP_mbox00_Get</t>
  </si>
  <si>
    <t>Npc_Table</t>
  </si>
  <si>
    <t>LP_tbox00</t>
  </si>
  <si>
    <t>dialog</t>
  </si>
  <si>
    <t>Obtained #3CU-Material#0C x4.</t>
  </si>
  <si>
    <t>FC_Party_Face_Reset2</t>
  </si>
  <si>
    <t>FC_MapJumpState</t>
  </si>
  <si>
    <t>FC_MapJumpState2</t>
  </si>
  <si>
    <t>LP_mbox00</t>
  </si>
  <si>
    <t>open</t>
  </si>
  <si>
    <t>LP_mbox00_Get</t>
  </si>
  <si>
    <t>open_c</t>
  </si>
  <si>
    <t xml:space="preserve">Obtained </t>
  </si>
  <si>
    <t>.</t>
  </si>
  <si>
    <t>LP_fishpoint00</t>
  </si>
  <si>
    <t>FC_Reset_HorseRide</t>
  </si>
  <si>
    <t>AV_FishPoint</t>
  </si>
  <si>
    <t>AV_01036</t>
  </si>
  <si>
    <t>AV_01036</t>
  </si>
  <si>
    <t>AV_01037</t>
  </si>
  <si>
    <t>AV_01037</t>
  </si>
  <si>
    <t>Npc_Table</t>
  </si>
  <si>
    <t>horse_zeku_setting</t>
  </si>
  <si>
    <t>AniEv8520a</t>
  </si>
  <si>
    <t>TK_Horse</t>
  </si>
  <si>
    <t>EV_01_38_00</t>
  </si>
  <si>
    <t>AniFieldAttack</t>
  </si>
  <si>
    <t>AniWait</t>
  </si>
  <si>
    <t>FC_Start_Party</t>
  </si>
  <si>
    <t>C_NPC500</t>
  </si>
  <si>
    <t>Horse</t>
  </si>
  <si>
    <t>C_NPC500_C02</t>
  </si>
  <si>
    <t>C_NPC500_C01</t>
  </si>
  <si>
    <t>FC_chr_entry</t>
  </si>
  <si>
    <t>FC_Start_HorseRide</t>
  </si>
  <si>
    <t>#E_0#M_0</t>
  </si>
  <si>
    <t>#3KFrom here on out, it's all new territory
for me. How far does it extend, Gaius?</t>
  </si>
  <si>
    <t>#E[1]#M_0</t>
  </si>
  <si>
    <t>#3K#FThis'll actually take you all the way to
the Calvard Republic.</t>
  </si>
  <si>
    <t>#E_0#M_0If we keep going straight ahead, you can
see the watchtower to the south as well.</t>
  </si>
  <si>
    <t>#E_2#M_A</t>
  </si>
  <si>
    <t>#4KWhich could be problematic now that it's
under the Noble Alliance's control...</t>
  </si>
  <si>
    <t>#E[9]#M_AWe're gonna need to be careful that none
of their patrol airships notice us.</t>
  </si>
  <si>
    <t>#4KThat could be a problem for us now that
it's under the Noble Alliance's control.</t>
  </si>
  <si>
    <t>#E[3]#M_AWe'll have to be careful that none of their
patrol airships notice us.</t>
  </si>
  <si>
    <t>#E_2#M_0</t>
  </si>
  <si>
    <t>#3KTrue.</t>
  </si>
  <si>
    <t>#E_8#M_A</t>
  </si>
  <si>
    <t>#3KNow we just have to find Alisa and
Millium...</t>
  </si>
  <si>
    <t>#3K#FThe cause of the region's orbal
communications issues may be
somewhere here, too.</t>
  </si>
  <si>
    <t>#E_2#M_0But the cliffs are steep and the
winds strong, so keep steady.</t>
  </si>
  <si>
    <t>#3KGot'cha.</t>
  </si>
  <si>
    <t>FC_End_HorseRide</t>
  </si>
  <si>
    <t>FC_End_Party</t>
  </si>
  <si>
    <t>Reinit</t>
  </si>
  <si>
    <t>EV_01_41_00</t>
  </si>
  <si>
    <t>system/mist02.eff</t>
  </si>
  <si>
    <t>battle/atk051_0.eff</t>
  </si>
  <si>
    <t>battle/atk001.eff</t>
  </si>
  <si>
    <t>battle/atk051_1.eff</t>
  </si>
  <si>
    <t>battle/damage.eff</t>
  </si>
  <si>
    <t>battle/atk002.eff</t>
  </si>
  <si>
    <t>battle/atk004.eff</t>
  </si>
  <si>
    <t>battle/crma00_0.eff</t>
  </si>
  <si>
    <t>C_NPC052</t>
  </si>
  <si>
    <t>Celine</t>
  </si>
  <si>
    <t>C_NPC028</t>
  </si>
  <si>
    <t>Gwyn</t>
  </si>
  <si>
    <t>C_NPC051</t>
  </si>
  <si>
    <t>Airgetlam</t>
  </si>
  <si>
    <t>C_MON108</t>
  </si>
  <si>
    <t>Cryptid Unsurtr</t>
  </si>
  <si>
    <t>O_R08CAR02</t>
  </si>
  <si>
    <t>Orbal Car</t>
  </si>
  <si>
    <t>vehicle</t>
  </si>
  <si>
    <t>Alisa</t>
  </si>
  <si>
    <t>Millium</t>
  </si>
  <si>
    <t>AniEv3010</t>
  </si>
  <si>
    <t>AniEv3000</t>
  </si>
  <si>
    <t>AniEvBtlWait</t>
  </si>
  <si>
    <t>AniEvAttack2</t>
  </si>
  <si>
    <t>AniEv3000a</t>
  </si>
  <si>
    <t>AniEvKazetuyo</t>
  </si>
  <si>
    <t>AniEvRyoteMune</t>
  </si>
  <si>
    <t>AniEvAttack</t>
  </si>
  <si>
    <t>AniEv0355</t>
  </si>
  <si>
    <t>AniEvKazetuyo2</t>
  </si>
  <si>
    <t>AniEvOdoroki</t>
  </si>
  <si>
    <t>AniEvAttachEquip</t>
  </si>
  <si>
    <t>2[autoE2]</t>
  </si>
  <si>
    <t>0[autoM0]</t>
  </si>
  <si>
    <t>#b</t>
  </si>
  <si>
    <t>0</t>
  </si>
  <si>
    <t>AniEv8220</t>
  </si>
  <si>
    <t>AniEv8225</t>
  </si>
  <si>
    <t>AniEvKincho</t>
  </si>
  <si>
    <t>AniEvKinchoTeburi</t>
  </si>
  <si>
    <t>AniEvRyoteGyu</t>
  </si>
  <si>
    <t>AniEvMove</t>
  </si>
  <si>
    <t>AniEvAPL00</t>
  </si>
  <si>
    <t>AniEvAPL01a</t>
  </si>
  <si>
    <t>AniEvAPL01b</t>
  </si>
  <si>
    <t>ET_01_41_00_HORSE_1</t>
  </si>
  <si>
    <t>ET_01_41_00_HORSE2_1</t>
  </si>
  <si>
    <t>ET_01_41_00_HORSE3_1</t>
  </si>
  <si>
    <t>ET_01_41_00_CELINE2_1</t>
  </si>
  <si>
    <t>#E[C]#M_A</t>
  </si>
  <si>
    <t>#2KRean! Over there!</t>
  </si>
  <si>
    <t>ET_01_41_00_MON000_FOOTSND</t>
  </si>
  <si>
    <t>I_TVIS272</t>
  </si>
  <si>
    <t>#E_6#M_A</t>
  </si>
  <si>
    <t>#3KIt's huge! I've never seen anything
like it!</t>
  </si>
  <si>
    <t>#3KUgh... There was a beast just
like it in the old schoolhouse!</t>
  </si>
  <si>
    <t>2</t>
  </si>
  <si>
    <t>A</t>
  </si>
  <si>
    <t>3</t>
  </si>
  <si>
    <t>A[autoMA]</t>
  </si>
  <si>
    <t>6</t>
  </si>
  <si>
    <t>Stay back, Grandfather!
Millium and I can take care of this!</t>
  </si>
  <si>
    <t>#2PYeah! This'll be a piece of cake!</t>
  </si>
  <si>
    <t>#E[3]#M_A</t>
  </si>
  <si>
    <t>Lammy!</t>
  </si>
  <si>
    <t>NODE_CENTER</t>
  </si>
  <si>
    <t>Silver Object</t>
  </si>
  <si>
    <t>#0TУ＇фэък</t>
  </si>
  <si>
    <t>#5SGo go gooo!</t>
  </si>
  <si>
    <t>NODE_RIGHTHAND</t>
  </si>
  <si>
    <t>NODE_HEAD</t>
  </si>
  <si>
    <t>C</t>
  </si>
  <si>
    <t>8</t>
  </si>
  <si>
    <t>#2PWhat?! Is it THAT strong?!</t>
  </si>
  <si>
    <t>This beast is downright nasty
compared to the others around
here.</t>
  </si>
  <si>
    <t>L_arm_point</t>
  </si>
  <si>
    <t>R_arm_point</t>
  </si>
  <si>
    <t>#E_6#M[A]#e[B]</t>
  </si>
  <si>
    <t>#3K#FNgh...!</t>
  </si>
  <si>
    <t>#4K#FWe are sooo screwed...</t>
  </si>
  <si>
    <t>#E[9]#M_A</t>
  </si>
  <si>
    <t>#4KRun away! Now!</t>
  </si>
  <si>
    <t>#E_6#M_AForget about me! Just run!</t>
  </si>
  <si>
    <t>Rean's Voice</t>
  </si>
  <si>
    <t>#0T#5SAlisa! Millium!</t>
  </si>
  <si>
    <t>NODE_NECK</t>
  </si>
  <si>
    <t>NODE_LEG_FRONT_R</t>
  </si>
  <si>
    <t>AniBtlDamage</t>
  </si>
  <si>
    <t>0[autoE0]</t>
  </si>
  <si>
    <t>#4KWha...?!</t>
  </si>
  <si>
    <t>#E[C]#M[3]</t>
  </si>
  <si>
    <t>#4K...!</t>
  </si>
  <si>
    <t>AniEvBtlMove</t>
  </si>
  <si>
    <t>ET_01_41_00_REAN_2</t>
  </si>
  <si>
    <t>ET_01_41_00_GAIUS_2</t>
  </si>
  <si>
    <t>ET_01_41_00_helper_2</t>
  </si>
  <si>
    <t>ET_01_41_00_CELINE2_2</t>
  </si>
  <si>
    <t>ET_01_41_00_FIE_2</t>
  </si>
  <si>
    <t>ET_01_41_00_team7_1_2</t>
  </si>
  <si>
    <t>ET_01_41_00_team7_0_2</t>
  </si>
  <si>
    <t>#E[F]#M_A</t>
  </si>
  <si>
    <t>#4K#FAlisa! Millium!</t>
  </si>
  <si>
    <t>#E[P]#M_A</t>
  </si>
  <si>
    <t>#4K#FAre you both all right?!</t>
  </si>
  <si>
    <t>#E[P]#M_9</t>
  </si>
  <si>
    <t>#4K#FWe'll back you up!</t>
  </si>
  <si>
    <t>#E[J]#M_9</t>
  </si>
  <si>
    <t>#4K#FWe're here to help!</t>
  </si>
  <si>
    <t>#K#FWell, if it isn't Gaius! And you're...!</t>
  </si>
  <si>
    <t>#E_8#M_4</t>
  </si>
  <si>
    <t>#1K#F#5S#1PRean!</t>
  </si>
  <si>
    <t>I</t>
  </si>
  <si>
    <t>9</t>
  </si>
  <si>
    <t>#E_8#M_0</t>
  </si>
  <si>
    <t>#1K#FYou're totally alive...</t>
  </si>
  <si>
    <t>#1KAnd Claire's with you, too!
Double score!</t>
  </si>
  <si>
    <t>#3KThe kissing and hugging can come later!
We need to take this guy down now!</t>
  </si>
  <si>
    <t>#3KWe can talk later! Our first priority is
taking down this beast!</t>
  </si>
  <si>
    <t>#KJust be careful!</t>
  </si>
  <si>
    <t>#E_2#M_AThis is no ordinary beast--it's a cryptid!</t>
  </si>
  <si>
    <t>ET_01_41_00_3010_2</t>
  </si>
  <si>
    <t>#E_6#M_0</t>
  </si>
  <si>
    <t>#4K#FGot'cha!</t>
  </si>
  <si>
    <t>#E_2#M_4</t>
  </si>
  <si>
    <t>#4K#FReady?</t>
  </si>
  <si>
    <t>AniEvHoe</t>
  </si>
  <si>
    <t>Set_Mquartz_Lv</t>
  </si>
  <si>
    <t>ET_01_41_00_AniEv3010</t>
  </si>
  <si>
    <t>ET_01_41_00_HORSE_1</t>
  </si>
  <si>
    <t>ET_01_41_00_HORSE2_1</t>
  </si>
  <si>
    <t>ET_01_41_00_HORSE3_1</t>
  </si>
  <si>
    <t>ET_01_41_00_CELINE2_1</t>
  </si>
  <si>
    <t>ET_01_41_00_REAN_2</t>
  </si>
  <si>
    <t>ET_01_41_00_FIE_2</t>
  </si>
  <si>
    <t>ET_01_41_00_team7_0_2</t>
  </si>
  <si>
    <t>ET_01_41_00_team7_1_2</t>
  </si>
  <si>
    <t>ET_01_41_00_helper_2</t>
  </si>
  <si>
    <t>ET_01_41_00_GAIUS_2</t>
  </si>
  <si>
    <t>ET_01_41_00_CELINE2_2</t>
  </si>
  <si>
    <t>ET_01_41_00_3010_2</t>
  </si>
  <si>
    <t>ET_01_41_00_MON000_FOOTSND</t>
  </si>
  <si>
    <t>EV_01_41_01</t>
  </si>
  <si>
    <t>I_SVIS011</t>
  </si>
  <si>
    <t>I_SVIS015</t>
  </si>
  <si>
    <t>event/ev2mo018.eff</t>
  </si>
  <si>
    <t>O_S00EVT00</t>
  </si>
  <si>
    <t>Viewpoint</t>
  </si>
  <si>
    <t>Carefree Old Man</t>
  </si>
  <si>
    <t>Blond-Haired Girl</t>
  </si>
  <si>
    <t>Blue-Haired Girl</t>
  </si>
  <si>
    <t>AniEv7250</t>
  </si>
  <si>
    <t>AniEv7255</t>
  </si>
  <si>
    <t>AniEv7260</t>
  </si>
  <si>
    <t>AniEv7265</t>
  </si>
  <si>
    <t>AniEv7270</t>
  </si>
  <si>
    <t>AniEv7275</t>
  </si>
  <si>
    <t>AniEvSeki</t>
  </si>
  <si>
    <t>AniEvHitei</t>
  </si>
  <si>
    <t>AniEvMukkii</t>
  </si>
  <si>
    <t>AniEv7258</t>
  </si>
  <si>
    <t>AniEvMegane</t>
  </si>
  <si>
    <t>AniEvRyoteMae</t>
  </si>
  <si>
    <t>AniEvRyoteSiri</t>
  </si>
  <si>
    <t>AniEv7550</t>
  </si>
  <si>
    <t>AniEv7555</t>
  </si>
  <si>
    <t>AniEvUdegumi</t>
  </si>
  <si>
    <t>AniEvLoadTear</t>
  </si>
  <si>
    <t>4</t>
  </si>
  <si>
    <t>SubAttackEndEV</t>
  </si>
  <si>
    <t>#E[3]#M_9</t>
  </si>
  <si>
    <t>#2KWhew... Down it goes.</t>
  </si>
  <si>
    <t>#2KYeah, that should've done it.</t>
  </si>
  <si>
    <t>E</t>
  </si>
  <si>
    <t>#2KOh, thank Aidios. But what a monster...</t>
  </si>
  <si>
    <t>#E[9]#M_AThe one in the old schoolhouse was strong,
too, but this seemed even stronger...</t>
  </si>
  <si>
    <t>#2KThat wasn't easy, though...</t>
  </si>
  <si>
    <t>#E[9]#M_0The one in the old schoolhouse was strong,
yes, but this one was stronger still...</t>
  </si>
  <si>
    <t>#2KYou called it a cryptid, right?</t>
  </si>
  <si>
    <t>#2KYou called it a cryptid, didn't you, Celine?</t>
  </si>
  <si>
    <t>#2KRight. Ordinarily, cryptids shouldn't exist
on this plane to begin with.</t>
  </si>
  <si>
    <t>#E_I#M_ABut there's something abnormal taking
place here in Erebonia...and it's not the
war.</t>
  </si>
  <si>
    <t>#E_2#M_AI can only assume that abnormality
having an effect on the land is what
caused it to appear.</t>
  </si>
  <si>
    <t>#E_E#M_A</t>
  </si>
  <si>
    <t>#2KSome abnormality?</t>
  </si>
  <si>
    <t>#E_F#M_A</t>
  </si>
  <si>
    <t>#2KYou're tellin' us we don't just have the
war on our hands but something else
entirely?</t>
  </si>
  <si>
    <t>#E_F#M_0</t>
  </si>
  <si>
    <t>#2KAre you implying that something else
might be happening at the same time
as the war?</t>
  </si>
  <si>
    <t>AniWait2</t>
  </si>
  <si>
    <t>#E[5]#M_0</t>
  </si>
  <si>
    <t>Ahaha! Claire, I'm so happy to
see you!</t>
  </si>
  <si>
    <t>#3KMillium...</t>
  </si>
  <si>
    <t>#E[9]#M_4I'm so glad that you're all right...
It's wonderful to see you again.</t>
  </si>
  <si>
    <t>4[autoE4]</t>
  </si>
  <si>
    <t>#4KHaha. Yeah, same to you. That new outfit
you've got looks smokin' on you, too!</t>
  </si>
  <si>
    <t>#1PHeehee. Smokin', huh?</t>
  </si>
  <si>
    <t>#E_8#M[9]</t>
  </si>
  <si>
    <t>#K#0T#F(Haha...)</t>
  </si>
  <si>
    <t>1</t>
  </si>
  <si>
    <t>#E_8#M_0#H[2]</t>
  </si>
  <si>
    <t>#0TRean!</t>
  </si>
  <si>
    <t>J</t>
  </si>
  <si>
    <t>Q</t>
  </si>
  <si>
    <t>R</t>
  </si>
  <si>
    <t>#E[C]#M[8]</t>
  </si>
  <si>
    <t>#7K...!</t>
  </si>
  <si>
    <t>I_TVIS220</t>
  </si>
  <si>
    <t>#E[R]#M_9</t>
  </si>
  <si>
    <t>#6PIt's really you, isn't it? It's really,
really you?</t>
  </si>
  <si>
    <t>#E[Q]#M_9I can't believe I'm finally seeing
you again...</t>
  </si>
  <si>
    <t>#E_8#M_9</t>
  </si>
  <si>
    <t>#3KNeither can I...</t>
  </si>
  <si>
    <t>#E[1]#M_9So...umm...have you been doing okay?</t>
  </si>
  <si>
    <t>#E_F#M_9I'm glad to see you were able to find 
Gwyn, at least...</t>
  </si>
  <si>
    <t>#E[11111111111111E]#M[91AA[autoMA]]#H[22222222222222220]</t>
  </si>
  <si>
    <t>#6PYeah, I... Wait a minute!</t>
  </si>
  <si>
    <t>#E[Q]#M_A</t>
  </si>
  <si>
    <t>#6PNever mind me! What about YOU?!</t>
  </si>
  <si>
    <t>#E[RRRRRRRRRRRRRRRRRRRRRRRRRRR8]#M_AWhere have you been ever since we
parted back at Trista...? And how did
you end up coming here?!</t>
  </si>
  <si>
    <t>#6PAnd I can see how you would be with 
Celine, but how come you're with the
others?</t>
  </si>
  <si>
    <t>#E[D]#M_9</t>
  </si>
  <si>
    <t>#7KHaha... It's a long story.</t>
  </si>
  <si>
    <t>#E[1]#M_9I'll fill you in on all the details you want
later, but that'll have to do for now.</t>
  </si>
  <si>
    <t>#E_8#M_9Sorry for being a pain.</t>
  </si>
  <si>
    <t>#6POh, enough of that... I should be the one
apologizing.</t>
  </si>
  <si>
    <t>#6PI'm so sorry for all we put you through.</t>
  </si>
  <si>
    <t>#7KHuh? What're you sorry for?</t>
  </si>
  <si>
    <t>#E[R]#M_A</t>
  </si>
  <si>
    <t>#6PWe knew just how much it would hurt
you to part with us like that.</t>
  </si>
  <si>
    <t>#E[Q]#M_AWe knew our choice would bring you
nothing but suffering and misery...</t>
  </si>
  <si>
    <t>#E[R]#M_AWe knew that you'd blame yourself
for what happened. For not being able
to find a better way...</t>
  </si>
  <si>
    <t>FC_look_dir_No</t>
  </si>
  <si>
    <t>#6PBut that was the only choice we had.</t>
  </si>
  <si>
    <t xml:space="preserve">At the end of the day, we believed that
was the best thing for all of us...and for
this country as a whole. </t>
  </si>
  <si>
    <t>#6PEven if it meant willingly forcing all of
the burden onto you...</t>
  </si>
  <si>
    <t>#6PI'm so, so sorry, Rean...</t>
  </si>
  <si>
    <t>#7KPlease...</t>
  </si>
  <si>
    <t>F</t>
  </si>
  <si>
    <t>You've got nothing to apologize for.</t>
  </si>
  <si>
    <t>#E_E#M_9You're right. You didn't have a choice.
There was no other way.</t>
  </si>
  <si>
    <t>#E[Q]#M_9But here we are, together again. And it
was only because I could trust in all of
you I was able to come this far.</t>
  </si>
  <si>
    <t>#E[5]#M_4</t>
  </si>
  <si>
    <t>I couldn't be more grateful. If anything,
I should be thanking you.</t>
  </si>
  <si>
    <t>#E_8#M_4So...that's exactly what I'm going to
say. Thank you, Alisa.</t>
  </si>
  <si>
    <t>#E[Q]#M_4</t>
  </si>
  <si>
    <t>#7K#FYou big goof...</t>
  </si>
  <si>
    <t>AniEvPlayTear101</t>
  </si>
  <si>
    <t>#E[R]#M_4</t>
  </si>
  <si>
    <t>*sniffle* This all feels like a dream...</t>
  </si>
  <si>
    <t>At least now I'll be able to keep that
promise...</t>
  </si>
  <si>
    <t>#E[C]#M_0</t>
  </si>
  <si>
    <t>#7KPromise?</t>
  </si>
  <si>
    <t>#0T#8C#8C...And when we meet again...I'll tell you
everything that's in my heart!</t>
  </si>
  <si>
    <t>#0T#K#FOh...</t>
  </si>
  <si>
    <t>AniEvStopTear101</t>
  </si>
  <si>
    <t>#E[9]#M_0#H[2]</t>
  </si>
  <si>
    <t>N-Not now, though!</t>
  </si>
  <si>
    <t>#E[EEEEEEEEEEEEEEEEEEEEEEEEEB]#M_0#H[2]These things are all about timing...
No! Forget I s-said that!</t>
  </si>
  <si>
    <t>AniEvWait</t>
  </si>
  <si>
    <t>#E_4#M_4</t>
  </si>
  <si>
    <t>Thank you, Rean. Thank you for coming
back to us.</t>
  </si>
  <si>
    <t>5</t>
  </si>
  <si>
    <t>FC_look_dir_Yes</t>
  </si>
  <si>
    <t>#7KAnd from this point on, I won't be
going anywhere without you.</t>
  </si>
  <si>
    <t>#E_4#M[9]</t>
  </si>
  <si>
    <t>#KHeehee...</t>
  </si>
  <si>
    <t>#E[Q]#M[9]</t>
  </si>
  <si>
    <t>#K*sniffle*</t>
  </si>
  <si>
    <t>#E[1]#M[9]</t>
  </si>
  <si>
    <t>#KHaha...</t>
  </si>
  <si>
    <t>#E_8]#M_4</t>
  </si>
  <si>
    <t>#2KOh, boy...</t>
  </si>
  <si>
    <t>#KHaha. Always good to see young people
living up their youth.</t>
  </si>
  <si>
    <t>#E_8#M_4I'm surprised you've got no problems with
sharing a passionate embrace like that in
front of your old grandpa, though...</t>
  </si>
  <si>
    <t>#E[5]#M_4Not that I mind, of course!</t>
  </si>
  <si>
    <t>#3KI-It was just...I just got all emotional
seeing him again, and...</t>
  </si>
  <si>
    <t>#E[B]#M_0#H[2]Don't go reading anything into it, okay?!</t>
  </si>
  <si>
    <t>#E[A]#M_4</t>
  </si>
  <si>
    <t>#KSounding mighty suspicious to me...</t>
  </si>
  <si>
    <t>#KHeehee... Okay, it's Millium time!</t>
  </si>
  <si>
    <t>B</t>
  </si>
  <si>
    <t>#2PWHOA! Hold up!</t>
  </si>
  <si>
    <t>I_TVIS221</t>
  </si>
  <si>
    <t>Oh, I missed you sooo much, Rean!</t>
  </si>
  <si>
    <t>Wasn't expecting you to be hanging
out with Claire, though.</t>
  </si>
  <si>
    <t>#4K#0THaha. Suffice it to say, a lot's happened.</t>
  </si>
  <si>
    <t>Wasn't expecting you to be hanging
out with bracers, though.</t>
  </si>
  <si>
    <t>#4K#0THaha. Well, a lot's happened.</t>
  </si>
  <si>
    <t>#3KI wasn't expecting you to be with Alisa
and Gaius, either, to be honest.</t>
  </si>
  <si>
    <t>#E_8#M_9I would've thought you returned to the
Intelligence Division.</t>
  </si>
  <si>
    <t>#E[1]#M_4</t>
  </si>
  <si>
    <t>Oh, Rean. That's adorable.</t>
  </si>
  <si>
    <t>#E_8#M_4You should know me by now! I'm as much
a part of Class VII as the rest of you!</t>
  </si>
  <si>
    <t>And that's why you came for us, right?
Because we're classmates?</t>
  </si>
  <si>
    <t>#E[G]#M_9</t>
  </si>
  <si>
    <t>#3K...Yeah, you're right.</t>
  </si>
  <si>
    <t>I didn't get any orders to go back,
and I know Nord pretty okay...</t>
  </si>
  <si>
    <t>#E_0#M_0So I wanted to hang out with Alisa and
Gaius until we found everybody.</t>
  </si>
  <si>
    <t>#3KReally? Well, thanks for sticking around.</t>
  </si>
  <si>
    <t>G</t>
  </si>
  <si>
    <t>#E[1]#M_9</t>
  </si>
  <si>
    <t>Class VII wouldn't be complete without
you, Millium.</t>
  </si>
  <si>
    <t>#E_2#M_9I hope we can keep counting on you.</t>
  </si>
  <si>
    <t>#3KHeehee. Yep! Always and forever!</t>
  </si>
  <si>
    <t>#K#FAhaha...</t>
  </si>
  <si>
    <t>#K#FIt's nice seeing us all together like this.</t>
  </si>
  <si>
    <t>#K#FWe've finally found everyone who's
in Nord.</t>
  </si>
  <si>
    <t>#K#FAnd hopefully, we can find the rest
of us soon, too.</t>
  </si>
  <si>
    <t>#E[5]#M_0#e[4]</t>
  </si>
  <si>
    <t>#K#0TI'm happy for you guys.</t>
  </si>
  <si>
    <t>#K#0TI'm so happy for you all.</t>
  </si>
  <si>
    <t>#K#0T#FAllow me to offer my congratulations,
too.</t>
  </si>
  <si>
    <t>I_TVIS222</t>
  </si>
  <si>
    <t>#1PI'm sure you must have a lot of catching
up to do, but I think we should return to
the lake for now.</t>
  </si>
  <si>
    <t>#E_J#M_0I managed to get a look at how things are
in the watchtower.</t>
  </si>
  <si>
    <t>#K#0T#FThe watchtower?</t>
  </si>
  <si>
    <t>#K#0T#FLacan did say that you'd gone to 
investigate something...</t>
  </si>
  <si>
    <t>#E_2#M_0#e[2]</t>
  </si>
  <si>
    <t>#E_I#M_A</t>
  </si>
  <si>
    <t>#0T#KIt looked like the damage from the attack
earlier this year had been repaired, but...</t>
  </si>
  <si>
    <t>#E_2#M_A...are you suggesting it has something to
do with the orbal communication problems
in the region?</t>
  </si>
  <si>
    <t>#0T#KIt certainly does.</t>
  </si>
  <si>
    <t>#0T#KIt's got this reeeally annoying thingy
on it, you see...</t>
  </si>
  <si>
    <t>EV_01_39_00</t>
  </si>
  <si>
    <t>C_NPC500_C00</t>
  </si>
  <si>
    <t>#K#0THuh? What's this?</t>
  </si>
  <si>
    <t>#K#0TI...honestly don't know.</t>
  </si>
  <si>
    <t>#E_2#M_0I've never seen it before, nor have I ever
heard anyone talk about it.</t>
  </si>
  <si>
    <t>#K#0TR-Really?</t>
  </si>
  <si>
    <t>#K#0TWhat, really?</t>
  </si>
  <si>
    <t>#K#0TIt's kind of hard to believe there's
a place in the highlands you don't
know about, Gaius.</t>
  </si>
  <si>
    <t>#K#0TWhoa. Talk about crazy.</t>
  </si>
  <si>
    <t>#K#FCome to think of it, it looks just like the
old ruin we saw on Garrelia Byroad.</t>
  </si>
  <si>
    <t>#KAre they related by any chance, Celine?</t>
  </si>
  <si>
    <t>#K...Maybe.</t>
  </si>
  <si>
    <t>#E_0#M_0It wouldn't hurt to stop by here. It'll be
a good test of strength if nothing else.</t>
  </si>
  <si>
    <t>#2K#F...I can sense something strange on
the other side of the door.</t>
  </si>
  <si>
    <t>#E_2#M_ACould the higher elements be active
in here?</t>
  </si>
  <si>
    <t>#KI can feel something similar.</t>
  </si>
  <si>
    <t>#E[3]#M_AIt reminds me of the old schoolhouse
and the ancient quarry.</t>
  </si>
  <si>
    <t>#E_2#M[A]</t>
  </si>
  <si>
    <t>#K...</t>
  </si>
  <si>
    <t>#KYou wouldn't know something about
this place, would you, Celine?</t>
  </si>
  <si>
    <t>#E[9]#M_0</t>
  </si>
  <si>
    <t>Maybe. It's of no use to you right now.</t>
  </si>
  <si>
    <t>#E_0#M_0But if you reeeally want to go inside,
I won't stop you.</t>
  </si>
  <si>
    <t>It could be a good test of strength,
if nothing else.</t>
  </si>
  <si>
    <t>#E[A]#M_0</t>
  </si>
  <si>
    <t>#K#0TWell, that's foreboding.</t>
  </si>
  <si>
    <t>#K#0TWell, that's foreboding...</t>
  </si>
  <si>
    <t>#K#0TSounds like we should be ready
for battle before we go inside.</t>
  </si>
  <si>
    <t>#K#0TIt sounds like we should be well
prepared for battle before going
inside.</t>
  </si>
  <si>
    <t>QS_1202_03</t>
  </si>
  <si>
    <t>#K#0TLook over there!</t>
  </si>
  <si>
    <t>#E_0#M_4</t>
  </si>
  <si>
    <t>#K#0TThat's the foal we're looking for,
all right.</t>
  </si>
  <si>
    <t>#E[9]#M_4</t>
  </si>
  <si>
    <t>#K#0TThank goodness he's okay!</t>
  </si>
  <si>
    <t>#K#0TIt was way easier to find than
I thought it'd be, too.</t>
  </si>
  <si>
    <t>#E[Q]Time to go and catch him! ♪</t>
  </si>
  <si>
    <t>AniRun</t>
  </si>
  <si>
    <t>#K#0T#5SWhoa...!</t>
  </si>
  <si>
    <t>TURN_L</t>
  </si>
  <si>
    <t>RIDE_HORSE_TURN_LEFT</t>
  </si>
  <si>
    <t>WAIT</t>
  </si>
  <si>
    <t>RIDE_HORSE</t>
  </si>
  <si>
    <t>#K#0TThere he goes.</t>
  </si>
  <si>
    <t>#K#0TThere he goes...</t>
  </si>
  <si>
    <t>#K#0THe's really fast, too...</t>
  </si>
  <si>
    <t>#E[9]#M_0He seems really lively. Perhaps too lively.</t>
  </si>
  <si>
    <t>#K#0THmm... Perhaps he's turned feral?</t>
  </si>
  <si>
    <t>#K#0T...Seriously?</t>
  </si>
  <si>
    <t>#E_8#M_AI feel stupid for even worrying about 
him...</t>
  </si>
  <si>
    <t>#K#0TYou must be joking...</t>
  </si>
  <si>
    <t>#E[9]#M_ASheeda's been worried sick about him,
and here he is, walking around without
a care in the world.</t>
  </si>
  <si>
    <t>#K#0TWell, we can't just leave him to wander
the highlands on his own like this. Let's
go after him!</t>
  </si>
  <si>
    <t>#K#0TRight-o!</t>
  </si>
  <si>
    <t>QS_1202_04</t>
  </si>
  <si>
    <t>#K#0TThere he is!</t>
  </si>
  <si>
    <t>#K#0THere goes... Let's see if we can get 
him this time.</t>
  </si>
  <si>
    <t>#K#0T#5SNot again!</t>
  </si>
  <si>
    <t>#K#0T...Did he just laugh at us?</t>
  </si>
  <si>
    <t>#K#0THorses have excellent memories. 
He probably remembers outwitting us the
previous time and thinks we're fools.</t>
  </si>
  <si>
    <t>#E[B]#M_A</t>
  </si>
  <si>
    <t>#K#0TThat's just rude!</t>
  </si>
  <si>
    <t>#E[1]#M_A</t>
  </si>
  <si>
    <t>#K#0TI'd say this is a result of him getting
separated from people so soon after
birth.</t>
  </si>
  <si>
    <t>#E_8#M_0I don't think we need to worry about
his safety. He's adapted to life in the
wild just fine.</t>
  </si>
  <si>
    <t>#K#0TMy guess is, this is the result of him
becoming separated from people so
soon after birth.</t>
  </si>
  <si>
    <t>#E_I#M_9I don't think we need to worry about
his safety. He's adapted to life in the
wild just fine.</t>
  </si>
  <si>
    <t>#K#0TSeems that way...</t>
  </si>
  <si>
    <t>#E[9]Where do you think he went, though?
He was certainly in a hurry.</t>
  </si>
  <si>
    <t>#E_I#M_0</t>
  </si>
  <si>
    <t>#K#0TWe'll just have to keep an eye out.</t>
  </si>
  <si>
    <t>#K#0T*sigh* I suppose all we can do is keep
an eye out for him.</t>
  </si>
  <si>
    <t>QS_3103_BTL_Entry_Check</t>
  </si>
  <si>
    <t>QS_3103_COMP</t>
  </si>
  <si>
    <t>#3CQuest [Nord by Nord-east] completed!#0C</t>
  </si>
  <si>
    <t xml:space="preserve">Received </t>
  </si>
  <si>
    <t>ST_NORTH_STOP</t>
  </si>
  <si>
    <t>#K#0TThis ways leads to the Republic.
We should turn back.</t>
  </si>
  <si>
    <t>ST_SPRITECAVE</t>
  </si>
  <si>
    <t>ST_SPRCAVE_ST2</t>
  </si>
  <si>
    <t>ST_SPRCAVE_EM2</t>
  </si>
  <si>
    <t>ST_SPRCAVE_RET</t>
  </si>
  <si>
    <t>ST_SPRCAVE_GET1</t>
  </si>
  <si>
    <t>ST_SPRCAVE_ST1</t>
  </si>
  <si>
    <t>ST_SPRCAVE_EM1</t>
  </si>
  <si>
    <t>ST_SPRCAVE_FST</t>
  </si>
  <si>
    <t>ST_SPRCAVE_FST</t>
  </si>
  <si>
    <t>#E_0#M[0]</t>
  </si>
  <si>
    <t>#K#0T(It's that ruin we saw a while back.)</t>
  </si>
  <si>
    <t>(I'm curious, but we don't really have
time to take a look around. Let's keep
going.)</t>
  </si>
  <si>
    <t>#K#0T(What's this old ruin...?)</t>
  </si>
  <si>
    <t>(I'm curious, but we don't have time to
look inside at the moment. Let's leave it
for now.)</t>
  </si>
  <si>
    <t>ST_SPRCAVE_R</t>
  </si>
  <si>
    <t>ST_SPRCAVE_EM1</t>
  </si>
  <si>
    <t>#K#0TI think it'd be best to go grab Emma
before we start exploring.</t>
  </si>
  <si>
    <t>#K#0TYup. Let's go back to the Courageous.</t>
  </si>
  <si>
    <t>ST_SPRCAVE_ST1</t>
  </si>
  <si>
    <t>#K#0TWe've already opened the proving
grounds at another of the shrines.</t>
  </si>
  <si>
    <t>It'd probably be best to stick to working
through one shrine at a time.</t>
  </si>
  <si>
    <t>ST_SPRCAVE_GET1</t>
  </si>
  <si>
    <t>#K#0TWe should take the Zemurian Ore we
already have back to the ship before
exploring another shrine.</t>
  </si>
  <si>
    <t>#K#0TAgreed. Let's have George take a look.</t>
  </si>
  <si>
    <t>ST_SPRCAVE_RET</t>
  </si>
  <si>
    <t>#K#0TProbably better to look around here later.</t>
  </si>
  <si>
    <t>#K#0TRight. We're supposed to be helping
George put together his workshop,
aren't we?</t>
  </si>
  <si>
    <t>Let's head back to the Courageous when
we're ready.</t>
  </si>
  <si>
    <t>ST_SPRCAVE_EM2</t>
  </si>
  <si>
    <t>#K#0TWe'll need Emma and Celine's help
if we're to explore one of the Spirit
Shrines.</t>
  </si>
  <si>
    <t>#K#0TRight. Let's head back to the Courageous
and get them.</t>
  </si>
  <si>
    <t>ST_SPRCAVE_ST2</t>
  </si>
  <si>
    <t>ST_SPRCAVE_R</t>
  </si>
  <si>
    <t>EV_ENVSE_BIRD</t>
  </si>
  <si>
    <t>_LP_tbox00</t>
  </si>
  <si>
    <t>_LP_mbox00_Get</t>
  </si>
  <si>
    <t>_EV_01_41_00</t>
  </si>
  <si>
    <t>_ET_01_41_00_MON000_FOOTSND</t>
  </si>
  <si>
    <t>_EV_01_41_01</t>
  </si>
  <si>
    <t>_QS_1202_04</t>
  </si>
  <si>
    <t>_QS_3103_COMP</t>
  </si>
  <si>
    <t>_EV_ENVSE_BIRD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</si>
</sst>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E1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3FFC2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B0FF73"/>
      </patternFill>
    </fill>
    <fill>
      <patternFill patternType="solid">
        <fgColor rgb="FFF1FF73"/>
      </patternFill>
    </fill>
    <fill>
      <patternFill patternType="solid">
        <fgColor rgb="FF73FFFF"/>
      </patternFill>
    </fill>
    <fill>
      <patternFill patternType="solid">
        <fgColor rgb="FFC7FF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D0FF73"/>
      </patternFill>
    </fill>
    <fill>
      <patternFill patternType="solid">
        <fgColor rgb="FFFFEC73"/>
      </patternFill>
    </fill>
    <fill>
      <patternFill patternType="solid">
        <fgColor rgb="FFC2FF73"/>
      </patternFill>
    </fill>
    <fill>
      <patternFill patternType="solid">
        <fgColor rgb="FFFFC573"/>
      </patternFill>
    </fill>
    <fill>
      <patternFill patternType="solid">
        <fgColor rgb="FFFFBE73"/>
      </patternFill>
    </fill>
    <fill>
      <patternFill patternType="solid">
        <fgColor rgb="FFEF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AB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3FFAB"/>
      </patternFill>
    </fill>
    <fill>
      <patternFill patternType="solid">
        <fgColor rgb="FFFFE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H768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1240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1244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15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15</v>
      </c>
      <c r="DU9" s="7" t="n">
        <f t="normal" ca="1">16-LENB(INDIRECT(ADDRESS(9,124)))</f>
        <v>0</v>
      </c>
      <c r="DV9" s="7" t="s">
        <v>15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17</v>
      </c>
      <c r="EV9" s="7" t="n">
        <f t="normal" ca="1">16-LENB(INDIRECT(ADDRESS(9,151)))</f>
        <v>0</v>
      </c>
      <c r="EW9" s="7" t="s">
        <v>17</v>
      </c>
      <c r="EX9" s="7" t="n">
        <f t="normal" ca="1">16-LENB(INDIRECT(ADDRESS(9,153)))</f>
        <v>0</v>
      </c>
      <c r="EY9" s="7" t="s">
        <v>12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2044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2048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18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17</v>
      </c>
      <c r="V14" s="7" t="n">
        <f t="normal" ca="1">16-LENB(INDIRECT(ADDRESS(14,21)))</f>
        <v>0</v>
      </c>
      <c r="W14" s="7" t="s">
        <v>17</v>
      </c>
      <c r="X14" s="7" t="n">
        <f t="normal" ca="1">16-LENB(INDIRECT(ADDRESS(14,23)))</f>
        <v>0</v>
      </c>
      <c r="Y14" s="7" t="s">
        <v>17</v>
      </c>
      <c r="Z14" s="7" t="n">
        <f t="normal" ca="1">16-LENB(INDIRECT(ADDRESS(14,25)))</f>
        <v>0</v>
      </c>
      <c r="AA14" s="7" t="s">
        <v>17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2256</v>
      </c>
      <c r="B16" s="5" t="n">
        <v>1</v>
      </c>
    </row>
    <row r="17" spans="1:204" s="3" customFormat="1" customHeight="0">
      <c r="A17" s="3" t="s">
        <v>2</v>
      </c>
      <c r="B17" s="3" t="s">
        <v>3</v>
      </c>
    </row>
    <row r="18" spans="1:204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04">
      <c r="A19" t="n">
        <v>2260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590029</v>
      </c>
      <c r="F19" s="7" t="n">
        <v>432</v>
      </c>
      <c r="G19" s="7" t="n">
        <v>432</v>
      </c>
      <c r="H19" s="7" t="n">
        <v>0</v>
      </c>
      <c r="I19" s="7" t="n">
        <v>0</v>
      </c>
      <c r="J19" s="7" t="n">
        <v>3</v>
      </c>
      <c r="K19" s="7" t="n">
        <v>0</v>
      </c>
      <c r="L19" s="7" t="n">
        <v>0</v>
      </c>
      <c r="M19" s="7" t="s">
        <v>19</v>
      </c>
      <c r="N19" s="7" t="n">
        <f t="normal" ca="1">16-LENB(INDIRECT(ADDRESS(19,13)))</f>
        <v>0</v>
      </c>
      <c r="O19" s="7" t="s">
        <v>12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04">
      <c r="A20" t="s">
        <v>4</v>
      </c>
      <c r="B20" s="4" t="s">
        <v>5</v>
      </c>
    </row>
    <row r="21" spans="1:204">
      <c r="A21" t="n">
        <v>2468</v>
      </c>
      <c r="B21" s="5" t="n">
        <v>1</v>
      </c>
    </row>
    <row r="22" spans="1:204" s="3" customFormat="1" customHeight="0">
      <c r="A22" s="3" t="s">
        <v>2</v>
      </c>
      <c r="B22" s="3" t="s">
        <v>3</v>
      </c>
    </row>
    <row r="23" spans="1:204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204">
      <c r="A24" t="n">
        <v>2472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921</v>
      </c>
      <c r="F24" s="7" t="n">
        <v>421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20</v>
      </c>
      <c r="N24" s="7" t="n">
        <f t="normal" ca="1">16-LENB(INDIRECT(ADDRESS(24,13)))</f>
        <v>0</v>
      </c>
      <c r="O24" s="7" t="s">
        <v>12</v>
      </c>
      <c r="P24" s="7" t="n">
        <f t="normal" ca="1">16-LENB(INDIRECT(ADDRESS(24,15)))</f>
        <v>0</v>
      </c>
      <c r="Q24" s="7" t="s">
        <v>12</v>
      </c>
      <c r="R24" s="7" t="n">
        <f t="normal" ca="1">16-LENB(INDIRECT(ADDRESS(24,17)))</f>
        <v>0</v>
      </c>
      <c r="S24" s="7" t="s">
        <v>12</v>
      </c>
      <c r="T24" s="7" t="n">
        <f t="normal" ca="1">16-LENB(INDIRECT(ADDRESS(24,19)))</f>
        <v>0</v>
      </c>
      <c r="U24" s="7" t="s">
        <v>12</v>
      </c>
      <c r="V24" s="7" t="n">
        <f t="normal" ca="1">16-LENB(INDIRECT(ADDRESS(24,21)))</f>
        <v>0</v>
      </c>
      <c r="W24" s="7" t="s">
        <v>12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04">
      <c r="A25" t="s">
        <v>4</v>
      </c>
      <c r="B25" s="4" t="s">
        <v>5</v>
      </c>
    </row>
    <row r="26" spans="1:204">
      <c r="A26" t="n">
        <v>2680</v>
      </c>
      <c r="B26" s="5" t="n">
        <v>1</v>
      </c>
    </row>
    <row r="27" spans="1:204" s="3" customFormat="1" customHeight="0">
      <c r="A27" s="3" t="s">
        <v>2</v>
      </c>
      <c r="B27" s="3" t="s">
        <v>21</v>
      </c>
    </row>
    <row r="28" spans="1:204">
      <c r="A28" t="s">
        <v>4</v>
      </c>
      <c r="B28" s="4" t="s">
        <v>5</v>
      </c>
      <c r="C28" s="4" t="s">
        <v>13</v>
      </c>
      <c r="D28" s="4" t="s">
        <v>13</v>
      </c>
      <c r="E28" s="4" t="s">
        <v>13</v>
      </c>
      <c r="F28" s="4" t="s">
        <v>13</v>
      </c>
    </row>
    <row r="29" spans="1:204">
      <c r="A29" t="n">
        <v>2684</v>
      </c>
      <c r="B29" s="8" t="n">
        <v>14</v>
      </c>
      <c r="C29" s="7" t="n">
        <v>0</v>
      </c>
      <c r="D29" s="7" t="n">
        <v>0</v>
      </c>
      <c r="E29" s="7" t="n">
        <v>64</v>
      </c>
      <c r="F29" s="7" t="n">
        <v>0</v>
      </c>
    </row>
    <row r="30" spans="1:204">
      <c r="A30" t="s">
        <v>4</v>
      </c>
      <c r="B30" s="4" t="s">
        <v>5</v>
      </c>
      <c r="C30" s="4" t="s">
        <v>13</v>
      </c>
      <c r="D30" s="4" t="s">
        <v>6</v>
      </c>
    </row>
    <row r="31" spans="1:204">
      <c r="A31" t="n">
        <v>2689</v>
      </c>
      <c r="B31" s="9" t="n">
        <v>2</v>
      </c>
      <c r="C31" s="7" t="n">
        <v>10</v>
      </c>
      <c r="D31" s="7" t="s">
        <v>22</v>
      </c>
    </row>
    <row r="32" spans="1:204">
      <c r="A32" t="s">
        <v>4</v>
      </c>
      <c r="B32" s="4" t="s">
        <v>5</v>
      </c>
      <c r="C32" s="4" t="s">
        <v>13</v>
      </c>
      <c r="D32" s="4" t="s">
        <v>13</v>
      </c>
    </row>
    <row r="33" spans="1:72">
      <c r="A33" t="n">
        <v>2710</v>
      </c>
      <c r="B33" s="10" t="n">
        <v>162</v>
      </c>
      <c r="C33" s="7" t="n">
        <v>0</v>
      </c>
      <c r="D33" s="7" t="n">
        <v>0</v>
      </c>
    </row>
    <row r="34" spans="1:72">
      <c r="A34" t="s">
        <v>4</v>
      </c>
      <c r="B34" s="4" t="s">
        <v>5</v>
      </c>
    </row>
    <row r="35" spans="1:72">
      <c r="A35" t="n">
        <v>2713</v>
      </c>
      <c r="B35" s="5" t="n">
        <v>1</v>
      </c>
    </row>
    <row r="36" spans="1:72" s="3" customFormat="1" customHeight="0">
      <c r="A36" s="3" t="s">
        <v>2</v>
      </c>
      <c r="B36" s="3" t="s">
        <v>23</v>
      </c>
    </row>
    <row r="37" spans="1:72">
      <c r="A37" t="s">
        <v>4</v>
      </c>
      <c r="B37" s="4" t="s">
        <v>5</v>
      </c>
      <c r="C37" s="4" t="s">
        <v>13</v>
      </c>
      <c r="D37" s="4" t="s">
        <v>10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6</v>
      </c>
      <c r="J37" s="4" t="s">
        <v>25</v>
      </c>
      <c r="K37" s="4" t="s">
        <v>25</v>
      </c>
      <c r="L37" s="4" t="s">
        <v>25</v>
      </c>
      <c r="M37" s="4" t="s">
        <v>9</v>
      </c>
      <c r="N37" s="4" t="s">
        <v>9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13</v>
      </c>
    </row>
    <row r="38" spans="1:72">
      <c r="A38" t="n">
        <v>2716</v>
      </c>
      <c r="B38" s="11" t="n">
        <v>39</v>
      </c>
      <c r="C38" s="7" t="n">
        <v>12</v>
      </c>
      <c r="D38" s="7" t="n">
        <v>65533</v>
      </c>
      <c r="E38" s="7" t="n">
        <v>1005</v>
      </c>
      <c r="F38" s="7" t="n">
        <v>0</v>
      </c>
      <c r="G38" s="7" t="n">
        <v>65029</v>
      </c>
      <c r="H38" s="7" t="n">
        <v>0</v>
      </c>
      <c r="I38" s="7" t="s">
        <v>24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1</v>
      </c>
      <c r="Q38" s="7" t="n">
        <v>1</v>
      </c>
      <c r="R38" s="7" t="n">
        <v>1</v>
      </c>
      <c r="S38" s="7" t="n">
        <v>115</v>
      </c>
    </row>
    <row r="39" spans="1:72">
      <c r="A39" t="s">
        <v>4</v>
      </c>
      <c r="B39" s="4" t="s">
        <v>5</v>
      </c>
      <c r="C39" s="4" t="s">
        <v>13</v>
      </c>
      <c r="D39" s="4" t="s">
        <v>13</v>
      </c>
      <c r="E39" s="4" t="s">
        <v>6</v>
      </c>
      <c r="F39" s="4" t="s">
        <v>10</v>
      </c>
    </row>
    <row r="40" spans="1:72">
      <c r="A40" t="n">
        <v>2780</v>
      </c>
      <c r="B40" s="12" t="n">
        <v>74</v>
      </c>
      <c r="C40" s="7" t="n">
        <v>43</v>
      </c>
      <c r="D40" s="7" t="n">
        <v>0</v>
      </c>
      <c r="E40" s="7" t="s">
        <v>24</v>
      </c>
      <c r="F40" s="7" t="n">
        <v>6375</v>
      </c>
    </row>
    <row r="41" spans="1:72">
      <c r="A41" t="s">
        <v>4</v>
      </c>
      <c r="B41" s="4" t="s">
        <v>5</v>
      </c>
      <c r="C41" s="4" t="s">
        <v>10</v>
      </c>
      <c r="D41" s="4" t="s">
        <v>13</v>
      </c>
      <c r="E41" s="4" t="s">
        <v>13</v>
      </c>
      <c r="F41" s="4" t="s">
        <v>6</v>
      </c>
    </row>
    <row r="42" spans="1:72">
      <c r="A42" t="n">
        <v>2800</v>
      </c>
      <c r="B42" s="13" t="n">
        <v>20</v>
      </c>
      <c r="C42" s="7" t="n">
        <v>65533</v>
      </c>
      <c r="D42" s="7" t="n">
        <v>1</v>
      </c>
      <c r="E42" s="7" t="n">
        <v>11</v>
      </c>
      <c r="F42" s="7" t="s">
        <v>26</v>
      </c>
    </row>
    <row r="43" spans="1:72">
      <c r="A43" t="s">
        <v>4</v>
      </c>
      <c r="B43" s="4" t="s">
        <v>5</v>
      </c>
      <c r="C43" s="4" t="s">
        <v>13</v>
      </c>
      <c r="D43" s="4" t="s">
        <v>10</v>
      </c>
      <c r="E43" s="4" t="s">
        <v>25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72">
      <c r="A44" t="n">
        <v>2819</v>
      </c>
      <c r="B44" s="14" t="n">
        <v>50</v>
      </c>
      <c r="C44" s="7" t="n">
        <v>0</v>
      </c>
      <c r="D44" s="7" t="n">
        <v>8061</v>
      </c>
      <c r="E44" s="7" t="n">
        <v>1</v>
      </c>
      <c r="F44" s="7" t="n">
        <v>1000</v>
      </c>
      <c r="G44" s="7" t="n">
        <v>0</v>
      </c>
      <c r="H44" s="7" t="n">
        <v>0</v>
      </c>
      <c r="I44" s="7" t="n">
        <v>0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12</v>
      </c>
    </row>
    <row r="45" spans="1:72">
      <c r="A45" t="s">
        <v>4</v>
      </c>
      <c r="B45" s="4" t="s">
        <v>5</v>
      </c>
      <c r="C45" s="4" t="s">
        <v>13</v>
      </c>
      <c r="D45" s="4" t="s">
        <v>10</v>
      </c>
      <c r="E45" s="4" t="s">
        <v>25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72">
      <c r="A46" t="n">
        <v>2858</v>
      </c>
      <c r="B46" s="14" t="n">
        <v>50</v>
      </c>
      <c r="C46" s="7" t="n">
        <v>0</v>
      </c>
      <c r="D46" s="7" t="n">
        <v>8020</v>
      </c>
      <c r="E46" s="7" t="n">
        <v>0.800000011920929</v>
      </c>
      <c r="F46" s="7" t="n">
        <v>1000</v>
      </c>
      <c r="G46" s="7" t="n">
        <v>0</v>
      </c>
      <c r="H46" s="7" t="n">
        <v>1065353216</v>
      </c>
      <c r="I46" s="7" t="n">
        <v>1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27</v>
      </c>
    </row>
    <row r="47" spans="1:72">
      <c r="A47" t="s">
        <v>4</v>
      </c>
      <c r="B47" s="4" t="s">
        <v>5</v>
      </c>
      <c r="C47" s="4" t="s">
        <v>13</v>
      </c>
      <c r="D47" s="4" t="s">
        <v>10</v>
      </c>
      <c r="E47" s="4" t="s">
        <v>25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72">
      <c r="A48" t="n">
        <v>2904</v>
      </c>
      <c r="B48" s="14" t="n">
        <v>50</v>
      </c>
      <c r="C48" s="7" t="n">
        <v>0</v>
      </c>
      <c r="D48" s="7" t="n">
        <v>8020</v>
      </c>
      <c r="E48" s="7" t="n">
        <v>0.800000011920929</v>
      </c>
      <c r="F48" s="7" t="n">
        <v>1000</v>
      </c>
      <c r="G48" s="7" t="n">
        <v>0</v>
      </c>
      <c r="H48" s="7" t="n">
        <v>-1082130432</v>
      </c>
      <c r="I48" s="7" t="n">
        <v>1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28</v>
      </c>
    </row>
    <row r="49" spans="1:19">
      <c r="A49" t="s">
        <v>4</v>
      </c>
      <c r="B49" s="4" t="s">
        <v>5</v>
      </c>
      <c r="C49" s="4" t="s">
        <v>13</v>
      </c>
      <c r="D49" s="4" t="s">
        <v>10</v>
      </c>
      <c r="E49" s="4" t="s">
        <v>25</v>
      </c>
      <c r="F49" s="4" t="s">
        <v>10</v>
      </c>
      <c r="G49" s="4" t="s">
        <v>9</v>
      </c>
      <c r="H49" s="4" t="s">
        <v>9</v>
      </c>
      <c r="I49" s="4" t="s">
        <v>10</v>
      </c>
      <c r="J49" s="4" t="s">
        <v>10</v>
      </c>
      <c r="K49" s="4" t="s">
        <v>9</v>
      </c>
      <c r="L49" s="4" t="s">
        <v>9</v>
      </c>
      <c r="M49" s="4" t="s">
        <v>9</v>
      </c>
      <c r="N49" s="4" t="s">
        <v>9</v>
      </c>
      <c r="O49" s="4" t="s">
        <v>6</v>
      </c>
    </row>
    <row r="50" spans="1:19">
      <c r="A50" t="n">
        <v>2950</v>
      </c>
      <c r="B50" s="14" t="n">
        <v>50</v>
      </c>
      <c r="C50" s="7" t="n">
        <v>0</v>
      </c>
      <c r="D50" s="7" t="n">
        <v>8060</v>
      </c>
      <c r="E50" s="7" t="n">
        <v>0.899999976158142</v>
      </c>
      <c r="F50" s="7" t="n">
        <v>1000</v>
      </c>
      <c r="G50" s="7" t="n">
        <v>0</v>
      </c>
      <c r="H50" s="7" t="n">
        <v>-1069547520</v>
      </c>
      <c r="I50" s="7" t="n">
        <v>1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29</v>
      </c>
    </row>
    <row r="51" spans="1:19">
      <c r="A51" t="s">
        <v>4</v>
      </c>
      <c r="B51" s="4" t="s">
        <v>5</v>
      </c>
      <c r="C51" s="4" t="s">
        <v>13</v>
      </c>
      <c r="D51" s="4" t="s">
        <v>10</v>
      </c>
      <c r="E51" s="4" t="s">
        <v>25</v>
      </c>
      <c r="F51" s="4" t="s">
        <v>10</v>
      </c>
      <c r="G51" s="4" t="s">
        <v>9</v>
      </c>
      <c r="H51" s="4" t="s">
        <v>9</v>
      </c>
      <c r="I51" s="4" t="s">
        <v>10</v>
      </c>
      <c r="J51" s="4" t="s">
        <v>10</v>
      </c>
      <c r="K51" s="4" t="s">
        <v>9</v>
      </c>
      <c r="L51" s="4" t="s">
        <v>9</v>
      </c>
      <c r="M51" s="4" t="s">
        <v>9</v>
      </c>
      <c r="N51" s="4" t="s">
        <v>9</v>
      </c>
      <c r="O51" s="4" t="s">
        <v>6</v>
      </c>
    </row>
    <row r="52" spans="1:19">
      <c r="A52" t="n">
        <v>2998</v>
      </c>
      <c r="B52" s="14" t="n">
        <v>50</v>
      </c>
      <c r="C52" s="7" t="n">
        <v>0</v>
      </c>
      <c r="D52" s="7" t="n">
        <v>8060</v>
      </c>
      <c r="E52" s="7" t="n">
        <v>0.899999976158142</v>
      </c>
      <c r="F52" s="7" t="n">
        <v>1000</v>
      </c>
      <c r="G52" s="7" t="n">
        <v>0</v>
      </c>
      <c r="H52" s="7" t="n">
        <v>-1069547520</v>
      </c>
      <c r="I52" s="7" t="n">
        <v>1</v>
      </c>
      <c r="J52" s="7" t="n">
        <v>65533</v>
      </c>
      <c r="K52" s="7" t="n">
        <v>0</v>
      </c>
      <c r="L52" s="7" t="n">
        <v>0</v>
      </c>
      <c r="M52" s="7" t="n">
        <v>0</v>
      </c>
      <c r="N52" s="7" t="n">
        <v>0</v>
      </c>
      <c r="O52" s="7" t="s">
        <v>30</v>
      </c>
    </row>
    <row r="53" spans="1:19">
      <c r="A53" t="s">
        <v>4</v>
      </c>
      <c r="B53" s="4" t="s">
        <v>5</v>
      </c>
      <c r="C53" s="4" t="s">
        <v>13</v>
      </c>
      <c r="D53" s="4" t="s">
        <v>10</v>
      </c>
      <c r="E53" s="4" t="s">
        <v>25</v>
      </c>
      <c r="F53" s="4" t="s">
        <v>10</v>
      </c>
      <c r="G53" s="4" t="s">
        <v>9</v>
      </c>
      <c r="H53" s="4" t="s">
        <v>9</v>
      </c>
      <c r="I53" s="4" t="s">
        <v>10</v>
      </c>
      <c r="J53" s="4" t="s">
        <v>10</v>
      </c>
      <c r="K53" s="4" t="s">
        <v>9</v>
      </c>
      <c r="L53" s="4" t="s">
        <v>9</v>
      </c>
      <c r="M53" s="4" t="s">
        <v>9</v>
      </c>
      <c r="N53" s="4" t="s">
        <v>9</v>
      </c>
      <c r="O53" s="4" t="s">
        <v>6</v>
      </c>
    </row>
    <row r="54" spans="1:19">
      <c r="A54" t="n">
        <v>3046</v>
      </c>
      <c r="B54" s="14" t="n">
        <v>50</v>
      </c>
      <c r="C54" s="7" t="n">
        <v>0</v>
      </c>
      <c r="D54" s="7" t="n">
        <v>8060</v>
      </c>
      <c r="E54" s="7" t="n">
        <v>0.899999976158142</v>
      </c>
      <c r="F54" s="7" t="n">
        <v>1000</v>
      </c>
      <c r="G54" s="7" t="n">
        <v>0</v>
      </c>
      <c r="H54" s="7" t="n">
        <v>-1069547520</v>
      </c>
      <c r="I54" s="7" t="n">
        <v>1</v>
      </c>
      <c r="J54" s="7" t="n">
        <v>65533</v>
      </c>
      <c r="K54" s="7" t="n">
        <v>0</v>
      </c>
      <c r="L54" s="7" t="n">
        <v>0</v>
      </c>
      <c r="M54" s="7" t="n">
        <v>0</v>
      </c>
      <c r="N54" s="7" t="n">
        <v>0</v>
      </c>
      <c r="O54" s="7" t="s">
        <v>31</v>
      </c>
    </row>
    <row r="55" spans="1:19">
      <c r="A55" t="s">
        <v>4</v>
      </c>
      <c r="B55" s="4" t="s">
        <v>5</v>
      </c>
      <c r="C55" s="4" t="s">
        <v>13</v>
      </c>
      <c r="D55" s="4" t="s">
        <v>10</v>
      </c>
      <c r="E55" s="4" t="s">
        <v>25</v>
      </c>
      <c r="F55" s="4" t="s">
        <v>10</v>
      </c>
      <c r="G55" s="4" t="s">
        <v>9</v>
      </c>
      <c r="H55" s="4" t="s">
        <v>9</v>
      </c>
      <c r="I55" s="4" t="s">
        <v>10</v>
      </c>
      <c r="J55" s="4" t="s">
        <v>10</v>
      </c>
      <c r="K55" s="4" t="s">
        <v>9</v>
      </c>
      <c r="L55" s="4" t="s">
        <v>9</v>
      </c>
      <c r="M55" s="4" t="s">
        <v>9</v>
      </c>
      <c r="N55" s="4" t="s">
        <v>9</v>
      </c>
      <c r="O55" s="4" t="s">
        <v>6</v>
      </c>
    </row>
    <row r="56" spans="1:19">
      <c r="A56" t="n">
        <v>3094</v>
      </c>
      <c r="B56" s="14" t="n">
        <v>50</v>
      </c>
      <c r="C56" s="7" t="n">
        <v>0</v>
      </c>
      <c r="D56" s="7" t="n">
        <v>8060</v>
      </c>
      <c r="E56" s="7" t="n">
        <v>0.899999976158142</v>
      </c>
      <c r="F56" s="7" t="n">
        <v>1000</v>
      </c>
      <c r="G56" s="7" t="n">
        <v>0</v>
      </c>
      <c r="H56" s="7" t="n">
        <v>-1069547520</v>
      </c>
      <c r="I56" s="7" t="n">
        <v>1</v>
      </c>
      <c r="J56" s="7" t="n">
        <v>65533</v>
      </c>
      <c r="K56" s="7" t="n">
        <v>0</v>
      </c>
      <c r="L56" s="7" t="n">
        <v>0</v>
      </c>
      <c r="M56" s="7" t="n">
        <v>0</v>
      </c>
      <c r="N56" s="7" t="n">
        <v>0</v>
      </c>
      <c r="O56" s="7" t="s">
        <v>32</v>
      </c>
    </row>
    <row r="57" spans="1:19">
      <c r="A57" t="s">
        <v>4</v>
      </c>
      <c r="B57" s="4" t="s">
        <v>5</v>
      </c>
      <c r="C57" s="4" t="s">
        <v>13</v>
      </c>
      <c r="D57" s="4" t="s">
        <v>10</v>
      </c>
      <c r="E57" s="4" t="s">
        <v>25</v>
      </c>
      <c r="F57" s="4" t="s">
        <v>10</v>
      </c>
      <c r="G57" s="4" t="s">
        <v>9</v>
      </c>
      <c r="H57" s="4" t="s">
        <v>9</v>
      </c>
      <c r="I57" s="4" t="s">
        <v>10</v>
      </c>
      <c r="J57" s="4" t="s">
        <v>10</v>
      </c>
      <c r="K57" s="4" t="s">
        <v>9</v>
      </c>
      <c r="L57" s="4" t="s">
        <v>9</v>
      </c>
      <c r="M57" s="4" t="s">
        <v>9</v>
      </c>
      <c r="N57" s="4" t="s">
        <v>9</v>
      </c>
      <c r="O57" s="4" t="s">
        <v>6</v>
      </c>
    </row>
    <row r="58" spans="1:19">
      <c r="A58" t="n">
        <v>3142</v>
      </c>
      <c r="B58" s="14" t="n">
        <v>50</v>
      </c>
      <c r="C58" s="7" t="n">
        <v>0</v>
      </c>
      <c r="D58" s="7" t="n">
        <v>8060</v>
      </c>
      <c r="E58" s="7" t="n">
        <v>0.899999976158142</v>
      </c>
      <c r="F58" s="7" t="n">
        <v>1000</v>
      </c>
      <c r="G58" s="7" t="n">
        <v>0</v>
      </c>
      <c r="H58" s="7" t="n">
        <v>-1069547520</v>
      </c>
      <c r="I58" s="7" t="n">
        <v>1</v>
      </c>
      <c r="J58" s="7" t="n">
        <v>65533</v>
      </c>
      <c r="K58" s="7" t="n">
        <v>0</v>
      </c>
      <c r="L58" s="7" t="n">
        <v>0</v>
      </c>
      <c r="M58" s="7" t="n">
        <v>0</v>
      </c>
      <c r="N58" s="7" t="n">
        <v>0</v>
      </c>
      <c r="O58" s="7" t="s">
        <v>33</v>
      </c>
    </row>
    <row r="59" spans="1:19">
      <c r="A59" t="s">
        <v>4</v>
      </c>
      <c r="B59" s="4" t="s">
        <v>5</v>
      </c>
      <c r="C59" s="4" t="s">
        <v>13</v>
      </c>
      <c r="D59" s="4" t="s">
        <v>10</v>
      </c>
      <c r="E59" s="4" t="s">
        <v>25</v>
      </c>
      <c r="F59" s="4" t="s">
        <v>10</v>
      </c>
      <c r="G59" s="4" t="s">
        <v>9</v>
      </c>
      <c r="H59" s="4" t="s">
        <v>9</v>
      </c>
      <c r="I59" s="4" t="s">
        <v>10</v>
      </c>
      <c r="J59" s="4" t="s">
        <v>10</v>
      </c>
      <c r="K59" s="4" t="s">
        <v>9</v>
      </c>
      <c r="L59" s="4" t="s">
        <v>9</v>
      </c>
      <c r="M59" s="4" t="s">
        <v>9</v>
      </c>
      <c r="N59" s="4" t="s">
        <v>9</v>
      </c>
      <c r="O59" s="4" t="s">
        <v>6</v>
      </c>
    </row>
    <row r="60" spans="1:19">
      <c r="A60" t="n">
        <v>3187</v>
      </c>
      <c r="B60" s="14" t="n">
        <v>50</v>
      </c>
      <c r="C60" s="7" t="n">
        <v>0</v>
      </c>
      <c r="D60" s="7" t="n">
        <v>8066</v>
      </c>
      <c r="E60" s="7" t="n">
        <v>0.800000011920929</v>
      </c>
      <c r="F60" s="7" t="n">
        <v>1000</v>
      </c>
      <c r="G60" s="7" t="n">
        <v>0</v>
      </c>
      <c r="H60" s="7" t="n">
        <v>1084227584</v>
      </c>
      <c r="I60" s="7" t="n">
        <v>1</v>
      </c>
      <c r="J60" s="7" t="n">
        <v>65533</v>
      </c>
      <c r="K60" s="7" t="n">
        <v>0</v>
      </c>
      <c r="L60" s="7" t="n">
        <v>0</v>
      </c>
      <c r="M60" s="7" t="n">
        <v>0</v>
      </c>
      <c r="N60" s="7" t="n">
        <v>0</v>
      </c>
      <c r="O60" s="7" t="s">
        <v>34</v>
      </c>
    </row>
    <row r="61" spans="1:19">
      <c r="A61" t="s">
        <v>4</v>
      </c>
      <c r="B61" s="4" t="s">
        <v>5</v>
      </c>
      <c r="C61" s="4" t="s">
        <v>13</v>
      </c>
      <c r="D61" s="4" t="s">
        <v>10</v>
      </c>
      <c r="E61" s="4" t="s">
        <v>13</v>
      </c>
      <c r="F61" s="4" t="s">
        <v>35</v>
      </c>
    </row>
    <row r="62" spans="1:19">
      <c r="A62" t="n">
        <v>3232</v>
      </c>
      <c r="B62" s="15" t="n">
        <v>5</v>
      </c>
      <c r="C62" s="7" t="n">
        <v>30</v>
      </c>
      <c r="D62" s="7" t="n">
        <v>6465</v>
      </c>
      <c r="E62" s="7" t="n">
        <v>1</v>
      </c>
      <c r="F62" s="16" t="n">
        <f t="normal" ca="1">A66</f>
        <v>0</v>
      </c>
    </row>
    <row r="63" spans="1:19">
      <c r="A63" t="s">
        <v>4</v>
      </c>
      <c r="B63" s="4" t="s">
        <v>5</v>
      </c>
      <c r="C63" s="4" t="s">
        <v>13</v>
      </c>
      <c r="D63" s="4" t="s">
        <v>10</v>
      </c>
      <c r="E63" s="4" t="s">
        <v>25</v>
      </c>
      <c r="F63" s="4" t="s">
        <v>10</v>
      </c>
      <c r="G63" s="4" t="s">
        <v>25</v>
      </c>
      <c r="H63" s="4" t="s">
        <v>13</v>
      </c>
    </row>
    <row r="64" spans="1:19">
      <c r="A64" t="n">
        <v>3241</v>
      </c>
      <c r="B64" s="17" t="n">
        <v>49</v>
      </c>
      <c r="C64" s="7" t="n">
        <v>4</v>
      </c>
      <c r="D64" s="7" t="n">
        <v>2</v>
      </c>
      <c r="E64" s="7" t="n">
        <v>1</v>
      </c>
      <c r="F64" s="7" t="n">
        <v>0</v>
      </c>
      <c r="G64" s="7" t="n">
        <v>0</v>
      </c>
      <c r="H64" s="7" t="n">
        <v>0</v>
      </c>
    </row>
    <row r="65" spans="1:15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</row>
    <row r="66" spans="1:15">
      <c r="A66" t="n">
        <v>3256</v>
      </c>
      <c r="B66" s="12" t="n">
        <v>74</v>
      </c>
      <c r="C66" s="7" t="n">
        <v>13</v>
      </c>
      <c r="D66" s="7" t="s">
        <v>36</v>
      </c>
      <c r="E66" s="7" t="s">
        <v>12</v>
      </c>
      <c r="F66" s="7" t="n">
        <v>5780</v>
      </c>
      <c r="G66" s="7" t="n">
        <v>2</v>
      </c>
    </row>
    <row r="67" spans="1:15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</row>
    <row r="68" spans="1:15">
      <c r="A68" t="n">
        <v>3270</v>
      </c>
      <c r="B68" s="12" t="n">
        <v>74</v>
      </c>
      <c r="C68" s="7" t="n">
        <v>13</v>
      </c>
      <c r="D68" s="7" t="s">
        <v>37</v>
      </c>
      <c r="E68" s="7" t="s">
        <v>12</v>
      </c>
      <c r="F68" s="7" t="n">
        <v>5782</v>
      </c>
      <c r="G68" s="7" t="n">
        <v>727</v>
      </c>
    </row>
    <row r="69" spans="1:15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</row>
    <row r="70" spans="1:15">
      <c r="A70" t="n">
        <v>3284</v>
      </c>
      <c r="B70" s="12" t="n">
        <v>74</v>
      </c>
      <c r="C70" s="7" t="n">
        <v>13</v>
      </c>
      <c r="D70" s="7" t="s">
        <v>38</v>
      </c>
      <c r="E70" s="7" t="s">
        <v>39</v>
      </c>
      <c r="F70" s="7" t="n">
        <v>5784</v>
      </c>
      <c r="G70" s="7" t="n">
        <v>3330</v>
      </c>
    </row>
    <row r="71" spans="1:15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</row>
    <row r="72" spans="1:15">
      <c r="A72" t="n">
        <v>3307</v>
      </c>
      <c r="B72" s="12" t="n">
        <v>74</v>
      </c>
      <c r="C72" s="7" t="n">
        <v>13</v>
      </c>
      <c r="D72" s="7" t="s">
        <v>40</v>
      </c>
      <c r="E72" s="7" t="s">
        <v>41</v>
      </c>
      <c r="F72" s="7" t="n">
        <v>5786</v>
      </c>
      <c r="G72" s="7" t="n">
        <v>9999</v>
      </c>
    </row>
    <row r="73" spans="1:15">
      <c r="A73" t="s">
        <v>4</v>
      </c>
      <c r="B73" s="4" t="s">
        <v>5</v>
      </c>
      <c r="C73" s="4" t="s">
        <v>10</v>
      </c>
      <c r="D73" s="4" t="s">
        <v>13</v>
      </c>
      <c r="E73" s="4" t="s">
        <v>6</v>
      </c>
      <c r="F73" s="4" t="s">
        <v>9</v>
      </c>
      <c r="G73" s="4" t="s">
        <v>10</v>
      </c>
      <c r="H73" s="4" t="s">
        <v>10</v>
      </c>
      <c r="I73" s="4" t="s">
        <v>6</v>
      </c>
      <c r="J73" s="4" t="s">
        <v>25</v>
      </c>
    </row>
    <row r="74" spans="1:15">
      <c r="A74" t="n">
        <v>3330</v>
      </c>
      <c r="B74" s="18" t="n">
        <v>106</v>
      </c>
      <c r="C74" s="7" t="n">
        <v>0</v>
      </c>
      <c r="D74" s="7" t="n">
        <v>3</v>
      </c>
      <c r="E74" s="7" t="s">
        <v>37</v>
      </c>
      <c r="F74" s="7" t="n">
        <v>1098907648</v>
      </c>
      <c r="G74" s="7" t="n">
        <v>7424</v>
      </c>
      <c r="H74" s="7" t="n">
        <v>5782</v>
      </c>
      <c r="I74" s="7" t="s">
        <v>42</v>
      </c>
      <c r="J74" s="7" t="n">
        <v>2</v>
      </c>
    </row>
    <row r="75" spans="1:15">
      <c r="A75" t="s">
        <v>4</v>
      </c>
      <c r="B75" s="4" t="s">
        <v>5</v>
      </c>
      <c r="C75" s="4" t="s">
        <v>10</v>
      </c>
      <c r="D75" s="4" t="s">
        <v>13</v>
      </c>
      <c r="E75" s="4" t="s">
        <v>6</v>
      </c>
      <c r="F75" s="4" t="s">
        <v>9</v>
      </c>
      <c r="G75" s="4" t="s">
        <v>10</v>
      </c>
      <c r="H75" s="4" t="s">
        <v>10</v>
      </c>
      <c r="I75" s="4" t="s">
        <v>6</v>
      </c>
      <c r="J75" s="4" t="s">
        <v>25</v>
      </c>
    </row>
    <row r="76" spans="1:15">
      <c r="A76" t="n">
        <v>3374</v>
      </c>
      <c r="B76" s="18" t="n">
        <v>106</v>
      </c>
      <c r="C76" s="7" t="n">
        <v>0</v>
      </c>
      <c r="D76" s="7" t="n">
        <v>3</v>
      </c>
      <c r="E76" s="7" t="s">
        <v>38</v>
      </c>
      <c r="F76" s="7" t="n">
        <v>1098907648</v>
      </c>
      <c r="G76" s="7" t="n">
        <v>7425</v>
      </c>
      <c r="H76" s="7" t="n">
        <v>5784</v>
      </c>
      <c r="I76" s="7" t="s">
        <v>43</v>
      </c>
      <c r="J76" s="7" t="n">
        <v>2</v>
      </c>
    </row>
    <row r="77" spans="1:15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13</v>
      </c>
      <c r="H77" s="4" t="s">
        <v>9</v>
      </c>
      <c r="I77" s="4" t="s">
        <v>25</v>
      </c>
      <c r="J77" s="4" t="s">
        <v>25</v>
      </c>
      <c r="K77" s="4" t="s">
        <v>25</v>
      </c>
      <c r="L77" s="4" t="s">
        <v>25</v>
      </c>
      <c r="M77" s="4" t="s">
        <v>25</v>
      </c>
      <c r="N77" s="4" t="s">
        <v>25</v>
      </c>
      <c r="O77" s="4" t="s">
        <v>25</v>
      </c>
      <c r="P77" s="4" t="s">
        <v>6</v>
      </c>
      <c r="Q77" s="4" t="s">
        <v>6</v>
      </c>
      <c r="R77" s="4" t="s">
        <v>9</v>
      </c>
      <c r="S77" s="4" t="s">
        <v>13</v>
      </c>
      <c r="T77" s="4" t="s">
        <v>9</v>
      </c>
      <c r="U77" s="4" t="s">
        <v>9</v>
      </c>
      <c r="V77" s="4" t="s">
        <v>10</v>
      </c>
    </row>
    <row r="78" spans="1:15">
      <c r="A78" t="n">
        <v>3418</v>
      </c>
      <c r="B78" s="19" t="n">
        <v>19</v>
      </c>
      <c r="C78" s="7" t="n">
        <v>2000</v>
      </c>
      <c r="D78" s="7" t="s">
        <v>12</v>
      </c>
      <c r="E78" s="7" t="s">
        <v>12</v>
      </c>
      <c r="F78" s="7" t="s">
        <v>11</v>
      </c>
      <c r="G78" s="7" t="n">
        <v>2</v>
      </c>
      <c r="H78" s="7" t="n">
        <v>0</v>
      </c>
      <c r="I78" s="7" t="n">
        <v>-238.050003051758</v>
      </c>
      <c r="J78" s="7" t="n">
        <v>-1.58000004291534</v>
      </c>
      <c r="K78" s="7" t="n">
        <v>262.519989013672</v>
      </c>
      <c r="L78" s="7" t="n">
        <v>-91.5999984741211</v>
      </c>
      <c r="M78" s="7" t="n">
        <v>-1</v>
      </c>
      <c r="N78" s="7" t="n">
        <v>0</v>
      </c>
      <c r="O78" s="7" t="n">
        <v>0</v>
      </c>
      <c r="P78" s="7" t="s">
        <v>12</v>
      </c>
      <c r="Q78" s="7" t="s">
        <v>12</v>
      </c>
      <c r="R78" s="7" t="n">
        <v>1</v>
      </c>
      <c r="S78" s="7" t="n">
        <v>0</v>
      </c>
      <c r="T78" s="7" t="n">
        <v>1092616192</v>
      </c>
      <c r="U78" s="7" t="n">
        <v>1114636288</v>
      </c>
      <c r="V78" s="7" t="n">
        <v>0</v>
      </c>
    </row>
    <row r="79" spans="1:15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25</v>
      </c>
      <c r="J79" s="4" t="s">
        <v>25</v>
      </c>
      <c r="K79" s="4" t="s">
        <v>25</v>
      </c>
      <c r="L79" s="4" t="s">
        <v>25</v>
      </c>
      <c r="M79" s="4" t="s">
        <v>25</v>
      </c>
      <c r="N79" s="4" t="s">
        <v>25</v>
      </c>
      <c r="O79" s="4" t="s">
        <v>25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15">
      <c r="A80" t="n">
        <v>3484</v>
      </c>
      <c r="B80" s="19" t="n">
        <v>19</v>
      </c>
      <c r="C80" s="7" t="n">
        <v>2001</v>
      </c>
      <c r="D80" s="7" t="s">
        <v>12</v>
      </c>
      <c r="E80" s="7" t="s">
        <v>12</v>
      </c>
      <c r="F80" s="7" t="s">
        <v>16</v>
      </c>
      <c r="G80" s="7" t="n">
        <v>2</v>
      </c>
      <c r="H80" s="7" t="n">
        <v>0</v>
      </c>
      <c r="I80" s="7" t="n">
        <v>-184.949996948242</v>
      </c>
      <c r="J80" s="7" t="n">
        <v>2.53999996185303</v>
      </c>
      <c r="K80" s="7" t="n">
        <v>337.299987792969</v>
      </c>
      <c r="L80" s="7" t="n">
        <v>226</v>
      </c>
      <c r="M80" s="7" t="n">
        <v>-1</v>
      </c>
      <c r="N80" s="7" t="n">
        <v>0</v>
      </c>
      <c r="O80" s="7" t="n">
        <v>0</v>
      </c>
      <c r="P80" s="7" t="s">
        <v>12</v>
      </c>
      <c r="Q80" s="7" t="s">
        <v>12</v>
      </c>
      <c r="R80" s="7" t="n">
        <v>1</v>
      </c>
      <c r="S80" s="7" t="n">
        <v>2</v>
      </c>
      <c r="T80" s="7" t="n">
        <v>1092616192</v>
      </c>
      <c r="U80" s="7" t="n">
        <v>1114636288</v>
      </c>
      <c r="V80" s="7" t="n">
        <v>0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25</v>
      </c>
      <c r="J81" s="4" t="s">
        <v>25</v>
      </c>
      <c r="K81" s="4" t="s">
        <v>25</v>
      </c>
      <c r="L81" s="4" t="s">
        <v>25</v>
      </c>
      <c r="M81" s="4" t="s">
        <v>25</v>
      </c>
      <c r="N81" s="4" t="s">
        <v>25</v>
      </c>
      <c r="O81" s="4" t="s">
        <v>25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22">
      <c r="A82" t="n">
        <v>3550</v>
      </c>
      <c r="B82" s="19" t="n">
        <v>19</v>
      </c>
      <c r="C82" s="7" t="n">
        <v>2002</v>
      </c>
      <c r="D82" s="7" t="s">
        <v>12</v>
      </c>
      <c r="E82" s="7" t="s">
        <v>12</v>
      </c>
      <c r="F82" s="7" t="s">
        <v>15</v>
      </c>
      <c r="G82" s="7" t="n">
        <v>2</v>
      </c>
      <c r="H82" s="7" t="n">
        <v>0</v>
      </c>
      <c r="I82" s="7" t="n">
        <v>-117.470001220703</v>
      </c>
      <c r="J82" s="7" t="n">
        <v>0.349999994039536</v>
      </c>
      <c r="K82" s="7" t="n">
        <v>285.299987792969</v>
      </c>
      <c r="L82" s="7" t="n">
        <v>41.2000007629395</v>
      </c>
      <c r="M82" s="7" t="n">
        <v>-1</v>
      </c>
      <c r="N82" s="7" t="n">
        <v>0</v>
      </c>
      <c r="O82" s="7" t="n">
        <v>0</v>
      </c>
      <c r="P82" s="7" t="s">
        <v>12</v>
      </c>
      <c r="Q82" s="7" t="s">
        <v>12</v>
      </c>
      <c r="R82" s="7" t="n">
        <v>1</v>
      </c>
      <c r="S82" s="7" t="n">
        <v>1</v>
      </c>
      <c r="T82" s="7" t="n">
        <v>1092616192</v>
      </c>
      <c r="U82" s="7" t="n">
        <v>1114636288</v>
      </c>
      <c r="V82" s="7" t="n">
        <v>0</v>
      </c>
    </row>
    <row r="83" spans="1:22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25</v>
      </c>
      <c r="J83" s="4" t="s">
        <v>25</v>
      </c>
      <c r="K83" s="4" t="s">
        <v>25</v>
      </c>
      <c r="L83" s="4" t="s">
        <v>25</v>
      </c>
      <c r="M83" s="4" t="s">
        <v>25</v>
      </c>
      <c r="N83" s="4" t="s">
        <v>25</v>
      </c>
      <c r="O83" s="4" t="s">
        <v>25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22">
      <c r="A84" t="n">
        <v>3616</v>
      </c>
      <c r="B84" s="19" t="n">
        <v>19</v>
      </c>
      <c r="C84" s="7" t="n">
        <v>2003</v>
      </c>
      <c r="D84" s="7" t="s">
        <v>12</v>
      </c>
      <c r="E84" s="7" t="s">
        <v>12</v>
      </c>
      <c r="F84" s="7" t="s">
        <v>17</v>
      </c>
      <c r="G84" s="7" t="n">
        <v>2</v>
      </c>
      <c r="H84" s="7" t="n">
        <v>0</v>
      </c>
      <c r="I84" s="7" t="n">
        <v>-41.689998626709</v>
      </c>
      <c r="J84" s="7" t="n">
        <v>1.99000000953674</v>
      </c>
      <c r="K84" s="7" t="n">
        <v>361.559997558594</v>
      </c>
      <c r="L84" s="7" t="n">
        <v>180.100006103516</v>
      </c>
      <c r="M84" s="7" t="n">
        <v>-1</v>
      </c>
      <c r="N84" s="7" t="n">
        <v>0</v>
      </c>
      <c r="O84" s="7" t="n">
        <v>0</v>
      </c>
      <c r="P84" s="7" t="s">
        <v>12</v>
      </c>
      <c r="Q84" s="7" t="s">
        <v>12</v>
      </c>
      <c r="R84" s="7" t="n">
        <v>1</v>
      </c>
      <c r="S84" s="7" t="n">
        <v>3</v>
      </c>
      <c r="T84" s="7" t="n">
        <v>1092616192</v>
      </c>
      <c r="U84" s="7" t="n">
        <v>1114636288</v>
      </c>
      <c r="V84" s="7" t="n">
        <v>0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25</v>
      </c>
      <c r="J85" s="4" t="s">
        <v>25</v>
      </c>
      <c r="K85" s="4" t="s">
        <v>25</v>
      </c>
      <c r="L85" s="4" t="s">
        <v>25</v>
      </c>
      <c r="M85" s="4" t="s">
        <v>25</v>
      </c>
      <c r="N85" s="4" t="s">
        <v>25</v>
      </c>
      <c r="O85" s="4" t="s">
        <v>25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22">
      <c r="A86" t="n">
        <v>3678</v>
      </c>
      <c r="B86" s="19" t="n">
        <v>19</v>
      </c>
      <c r="C86" s="7" t="n">
        <v>2004</v>
      </c>
      <c r="D86" s="7" t="s">
        <v>12</v>
      </c>
      <c r="E86" s="7" t="s">
        <v>12</v>
      </c>
      <c r="F86" s="7" t="s">
        <v>11</v>
      </c>
      <c r="G86" s="7" t="n">
        <v>2</v>
      </c>
      <c r="H86" s="7" t="n">
        <v>0</v>
      </c>
      <c r="I86" s="7" t="n">
        <v>56.1599998474121</v>
      </c>
      <c r="J86" s="7" t="n">
        <v>25.3700008392334</v>
      </c>
      <c r="K86" s="7" t="n">
        <v>69.4100036621094</v>
      </c>
      <c r="L86" s="7" t="n">
        <v>10.8999996185303</v>
      </c>
      <c r="M86" s="7" t="n">
        <v>-1</v>
      </c>
      <c r="N86" s="7" t="n">
        <v>0</v>
      </c>
      <c r="O86" s="7" t="n">
        <v>0</v>
      </c>
      <c r="P86" s="7" t="s">
        <v>12</v>
      </c>
      <c r="Q86" s="7" t="s">
        <v>12</v>
      </c>
      <c r="R86" s="7" t="n">
        <v>1</v>
      </c>
      <c r="S86" s="7" t="n">
        <v>0</v>
      </c>
      <c r="T86" s="7" t="n">
        <v>1092616192</v>
      </c>
      <c r="U86" s="7" t="n">
        <v>1114636288</v>
      </c>
      <c r="V86" s="7" t="n"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25</v>
      </c>
      <c r="J87" s="4" t="s">
        <v>25</v>
      </c>
      <c r="K87" s="4" t="s">
        <v>25</v>
      </c>
      <c r="L87" s="4" t="s">
        <v>25</v>
      </c>
      <c r="M87" s="4" t="s">
        <v>25</v>
      </c>
      <c r="N87" s="4" t="s">
        <v>25</v>
      </c>
      <c r="O87" s="4" t="s">
        <v>25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22">
      <c r="A88" t="n">
        <v>3744</v>
      </c>
      <c r="B88" s="19" t="n">
        <v>19</v>
      </c>
      <c r="C88" s="7" t="n">
        <v>2005</v>
      </c>
      <c r="D88" s="7" t="s">
        <v>12</v>
      </c>
      <c r="E88" s="7" t="s">
        <v>12</v>
      </c>
      <c r="F88" s="7" t="s">
        <v>17</v>
      </c>
      <c r="G88" s="7" t="n">
        <v>2</v>
      </c>
      <c r="H88" s="7" t="n">
        <v>0</v>
      </c>
      <c r="I88" s="7" t="n">
        <v>109.769996643066</v>
      </c>
      <c r="J88" s="7" t="n">
        <v>23.7999992370605</v>
      </c>
      <c r="K88" s="7" t="n">
        <v>78.8499984741211</v>
      </c>
      <c r="L88" s="7" t="n">
        <v>179.199996948242</v>
      </c>
      <c r="M88" s="7" t="n">
        <v>-1</v>
      </c>
      <c r="N88" s="7" t="n">
        <v>0</v>
      </c>
      <c r="O88" s="7" t="n">
        <v>0</v>
      </c>
      <c r="P88" s="7" t="s">
        <v>12</v>
      </c>
      <c r="Q88" s="7" t="s">
        <v>12</v>
      </c>
      <c r="R88" s="7" t="n">
        <v>1</v>
      </c>
      <c r="S88" s="7" t="n">
        <v>3</v>
      </c>
      <c r="T88" s="7" t="n">
        <v>1092616192</v>
      </c>
      <c r="U88" s="7" t="n">
        <v>1114636288</v>
      </c>
      <c r="V88" s="7" t="n">
        <v>0</v>
      </c>
    </row>
    <row r="89" spans="1:22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25</v>
      </c>
      <c r="J89" s="4" t="s">
        <v>25</v>
      </c>
      <c r="K89" s="4" t="s">
        <v>25</v>
      </c>
      <c r="L89" s="4" t="s">
        <v>25</v>
      </c>
      <c r="M89" s="4" t="s">
        <v>25</v>
      </c>
      <c r="N89" s="4" t="s">
        <v>25</v>
      </c>
      <c r="O89" s="4" t="s">
        <v>25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22">
      <c r="A90" t="n">
        <v>3806</v>
      </c>
      <c r="B90" s="19" t="n">
        <v>19</v>
      </c>
      <c r="C90" s="7" t="n">
        <v>2006</v>
      </c>
      <c r="D90" s="7" t="s">
        <v>12</v>
      </c>
      <c r="E90" s="7" t="s">
        <v>12</v>
      </c>
      <c r="F90" s="7" t="s">
        <v>15</v>
      </c>
      <c r="G90" s="7" t="n">
        <v>2</v>
      </c>
      <c r="H90" s="7" t="n">
        <v>0</v>
      </c>
      <c r="I90" s="7" t="n">
        <v>93.4400024414063</v>
      </c>
      <c r="J90" s="7" t="n">
        <v>33.9900016784668</v>
      </c>
      <c r="K90" s="7" t="n">
        <v>-40.2799987792969</v>
      </c>
      <c r="L90" s="7" t="n">
        <v>338</v>
      </c>
      <c r="M90" s="7" t="n">
        <v>-1</v>
      </c>
      <c r="N90" s="7" t="n">
        <v>0</v>
      </c>
      <c r="O90" s="7" t="n">
        <v>0</v>
      </c>
      <c r="P90" s="7" t="s">
        <v>12</v>
      </c>
      <c r="Q90" s="7" t="s">
        <v>12</v>
      </c>
      <c r="R90" s="7" t="n">
        <v>1</v>
      </c>
      <c r="S90" s="7" t="n">
        <v>1</v>
      </c>
      <c r="T90" s="7" t="n">
        <v>1092616192</v>
      </c>
      <c r="U90" s="7" t="n">
        <v>1114636288</v>
      </c>
      <c r="V90" s="7" t="n">
        <v>0</v>
      </c>
    </row>
    <row r="91" spans="1:22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25</v>
      </c>
      <c r="J91" s="4" t="s">
        <v>25</v>
      </c>
      <c r="K91" s="4" t="s">
        <v>25</v>
      </c>
      <c r="L91" s="4" t="s">
        <v>25</v>
      </c>
      <c r="M91" s="4" t="s">
        <v>25</v>
      </c>
      <c r="N91" s="4" t="s">
        <v>25</v>
      </c>
      <c r="O91" s="4" t="s">
        <v>25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22">
      <c r="A92" t="n">
        <v>3872</v>
      </c>
      <c r="B92" s="19" t="n">
        <v>19</v>
      </c>
      <c r="C92" s="7" t="n">
        <v>2007</v>
      </c>
      <c r="D92" s="7" t="s">
        <v>12</v>
      </c>
      <c r="E92" s="7" t="s">
        <v>12</v>
      </c>
      <c r="F92" s="7" t="s">
        <v>18</v>
      </c>
      <c r="G92" s="7" t="n">
        <v>2</v>
      </c>
      <c r="H92" s="7" t="n">
        <v>268435456</v>
      </c>
      <c r="I92" s="7" t="n">
        <v>-5.8600001335144</v>
      </c>
      <c r="J92" s="7" t="n">
        <v>55.8899993896484</v>
      </c>
      <c r="K92" s="7" t="n">
        <v>4.32999992370605</v>
      </c>
      <c r="L92" s="7" t="n">
        <v>127.599998474121</v>
      </c>
      <c r="M92" s="7" t="n">
        <v>-1</v>
      </c>
      <c r="N92" s="7" t="n">
        <v>0</v>
      </c>
      <c r="O92" s="7" t="n">
        <v>0</v>
      </c>
      <c r="P92" s="7" t="s">
        <v>12</v>
      </c>
      <c r="Q92" s="7" t="s">
        <v>12</v>
      </c>
      <c r="R92" s="7" t="n">
        <v>1</v>
      </c>
      <c r="S92" s="7" t="n">
        <v>4</v>
      </c>
      <c r="T92" s="7" t="n">
        <v>1092616192</v>
      </c>
      <c r="U92" s="7" t="n">
        <v>1114636288</v>
      </c>
      <c r="V92" s="7" t="n">
        <v>7430</v>
      </c>
    </row>
    <row r="93" spans="1:22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25</v>
      </c>
      <c r="J93" s="4" t="s">
        <v>25</v>
      </c>
      <c r="K93" s="4" t="s">
        <v>25</v>
      </c>
      <c r="L93" s="4" t="s">
        <v>25</v>
      </c>
      <c r="M93" s="4" t="s">
        <v>25</v>
      </c>
      <c r="N93" s="4" t="s">
        <v>25</v>
      </c>
      <c r="O93" s="4" t="s">
        <v>25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22">
      <c r="A94" t="n">
        <v>3934</v>
      </c>
      <c r="B94" s="19" t="n">
        <v>19</v>
      </c>
      <c r="C94" s="7" t="n">
        <v>2008</v>
      </c>
      <c r="D94" s="7" t="s">
        <v>12</v>
      </c>
      <c r="E94" s="7" t="s">
        <v>12</v>
      </c>
      <c r="F94" s="7" t="s">
        <v>16</v>
      </c>
      <c r="G94" s="7" t="n">
        <v>2</v>
      </c>
      <c r="H94" s="7" t="n">
        <v>0</v>
      </c>
      <c r="I94" s="7" t="n">
        <v>-164.210006713867</v>
      </c>
      <c r="J94" s="7" t="n">
        <v>61.060001373291</v>
      </c>
      <c r="K94" s="7" t="n">
        <v>8.19999980926514</v>
      </c>
      <c r="L94" s="7" t="n">
        <v>132.600006103516</v>
      </c>
      <c r="M94" s="7" t="n">
        <v>-1</v>
      </c>
      <c r="N94" s="7" t="n">
        <v>0</v>
      </c>
      <c r="O94" s="7" t="n">
        <v>0</v>
      </c>
      <c r="P94" s="7" t="s">
        <v>12</v>
      </c>
      <c r="Q94" s="7" t="s">
        <v>12</v>
      </c>
      <c r="R94" s="7" t="n">
        <v>1</v>
      </c>
      <c r="S94" s="7" t="n">
        <v>2</v>
      </c>
      <c r="T94" s="7" t="n">
        <v>1092616192</v>
      </c>
      <c r="U94" s="7" t="n">
        <v>1114636288</v>
      </c>
      <c r="V94" s="7" t="n">
        <v>0</v>
      </c>
    </row>
    <row r="95" spans="1:22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25</v>
      </c>
      <c r="J95" s="4" t="s">
        <v>25</v>
      </c>
      <c r="K95" s="4" t="s">
        <v>25</v>
      </c>
      <c r="L95" s="4" t="s">
        <v>25</v>
      </c>
      <c r="M95" s="4" t="s">
        <v>25</v>
      </c>
      <c r="N95" s="4" t="s">
        <v>25</v>
      </c>
      <c r="O95" s="4" t="s">
        <v>25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22">
      <c r="A96" t="n">
        <v>4000</v>
      </c>
      <c r="B96" s="19" t="n">
        <v>19</v>
      </c>
      <c r="C96" s="7" t="n">
        <v>2009</v>
      </c>
      <c r="D96" s="7" t="s">
        <v>12</v>
      </c>
      <c r="E96" s="7" t="s">
        <v>12</v>
      </c>
      <c r="F96" s="7" t="s">
        <v>11</v>
      </c>
      <c r="G96" s="7" t="n">
        <v>2</v>
      </c>
      <c r="H96" s="7" t="n">
        <v>0</v>
      </c>
      <c r="I96" s="7" t="n">
        <v>-164.5</v>
      </c>
      <c r="J96" s="7" t="n">
        <v>44.4700012207031</v>
      </c>
      <c r="K96" s="7" t="n">
        <v>-159.710006713867</v>
      </c>
      <c r="L96" s="7" t="n">
        <v>0.400000005960464</v>
      </c>
      <c r="M96" s="7" t="n">
        <v>-1</v>
      </c>
      <c r="N96" s="7" t="n">
        <v>0</v>
      </c>
      <c r="O96" s="7" t="n">
        <v>0</v>
      </c>
      <c r="P96" s="7" t="s">
        <v>12</v>
      </c>
      <c r="Q96" s="7" t="s">
        <v>12</v>
      </c>
      <c r="R96" s="7" t="n">
        <v>1</v>
      </c>
      <c r="S96" s="7" t="n">
        <v>0</v>
      </c>
      <c r="T96" s="7" t="n">
        <v>1092616192</v>
      </c>
      <c r="U96" s="7" t="n">
        <v>1114636288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13</v>
      </c>
      <c r="E97" s="4" t="s">
        <v>10</v>
      </c>
      <c r="F97" s="4" t="s">
        <v>25</v>
      </c>
      <c r="G97" s="4" t="s">
        <v>10</v>
      </c>
      <c r="H97" s="4" t="s">
        <v>10</v>
      </c>
      <c r="I97" s="4" t="s">
        <v>6</v>
      </c>
      <c r="J97" s="4" t="s">
        <v>25</v>
      </c>
    </row>
    <row r="98" spans="1:22">
      <c r="A98" t="n">
        <v>4066</v>
      </c>
      <c r="B98" s="18" t="n">
        <v>106</v>
      </c>
      <c r="C98" s="7" t="n">
        <v>0</v>
      </c>
      <c r="D98" s="7" t="n">
        <v>2</v>
      </c>
      <c r="E98" s="7" t="n">
        <v>2007</v>
      </c>
      <c r="F98" s="7" t="n">
        <v>16</v>
      </c>
      <c r="G98" s="7" t="n">
        <v>7430</v>
      </c>
      <c r="H98" s="7" t="n">
        <v>0</v>
      </c>
      <c r="I98" s="7" t="s">
        <v>44</v>
      </c>
      <c r="J98" s="7" t="n">
        <v>2</v>
      </c>
    </row>
    <row r="99" spans="1:22">
      <c r="A99" t="s">
        <v>4</v>
      </c>
      <c r="B99" s="4" t="s">
        <v>5</v>
      </c>
      <c r="C99" s="4" t="s">
        <v>13</v>
      </c>
      <c r="D99" s="20" t="s">
        <v>45</v>
      </c>
      <c r="E99" s="4" t="s">
        <v>5</v>
      </c>
      <c r="F99" s="4" t="s">
        <v>10</v>
      </c>
      <c r="G99" s="4" t="s">
        <v>13</v>
      </c>
      <c r="H99" s="4" t="s">
        <v>13</v>
      </c>
      <c r="I99" s="4" t="s">
        <v>13</v>
      </c>
      <c r="J99" s="20" t="s">
        <v>46</v>
      </c>
      <c r="K99" s="4" t="s">
        <v>13</v>
      </c>
      <c r="L99" s="4" t="s">
        <v>10</v>
      </c>
      <c r="M99" s="4" t="s">
        <v>13</v>
      </c>
      <c r="N99" s="4" t="s">
        <v>13</v>
      </c>
      <c r="O99" s="4" t="s">
        <v>13</v>
      </c>
      <c r="P99" s="4" t="s">
        <v>35</v>
      </c>
    </row>
    <row r="100" spans="1:22">
      <c r="A100" t="n">
        <v>4105</v>
      </c>
      <c r="B100" s="15" t="n">
        <v>5</v>
      </c>
      <c r="C100" s="7" t="n">
        <v>28</v>
      </c>
      <c r="D100" s="20" t="s">
        <v>3</v>
      </c>
      <c r="E100" s="21" t="n">
        <v>105</v>
      </c>
      <c r="F100" s="7" t="n">
        <v>29</v>
      </c>
      <c r="G100" s="7" t="n">
        <v>0</v>
      </c>
      <c r="H100" s="7" t="n">
        <v>1</v>
      </c>
      <c r="I100" s="7" t="n">
        <v>1</v>
      </c>
      <c r="J100" s="20" t="s">
        <v>3</v>
      </c>
      <c r="K100" s="7" t="n">
        <v>30</v>
      </c>
      <c r="L100" s="7" t="n">
        <v>9810</v>
      </c>
      <c r="M100" s="7" t="n">
        <v>8</v>
      </c>
      <c r="N100" s="7" t="n">
        <v>9</v>
      </c>
      <c r="O100" s="7" t="n">
        <v>1</v>
      </c>
      <c r="P100" s="16" t="n">
        <f t="normal" ca="1">A110</f>
        <v>0</v>
      </c>
    </row>
    <row r="101" spans="1:22">
      <c r="A101" t="s">
        <v>4</v>
      </c>
      <c r="B101" s="4" t="s">
        <v>5</v>
      </c>
      <c r="C101" s="4" t="s">
        <v>13</v>
      </c>
      <c r="D101" s="4" t="s">
        <v>13</v>
      </c>
      <c r="E101" s="4" t="s">
        <v>13</v>
      </c>
      <c r="F101" s="4" t="s">
        <v>9</v>
      </c>
      <c r="G101" s="4" t="s">
        <v>13</v>
      </c>
      <c r="H101" s="4" t="s">
        <v>13</v>
      </c>
      <c r="I101" s="4" t="s">
        <v>13</v>
      </c>
      <c r="J101" s="4" t="s">
        <v>13</v>
      </c>
      <c r="K101" s="4" t="s">
        <v>9</v>
      </c>
      <c r="L101" s="4" t="s">
        <v>13</v>
      </c>
      <c r="M101" s="4" t="s">
        <v>13</v>
      </c>
      <c r="N101" s="4" t="s">
        <v>13</v>
      </c>
      <c r="O101" s="4" t="s">
        <v>35</v>
      </c>
    </row>
    <row r="102" spans="1:22">
      <c r="A102" t="n">
        <v>4123</v>
      </c>
      <c r="B102" s="15" t="n">
        <v>5</v>
      </c>
      <c r="C102" s="7" t="n">
        <v>32</v>
      </c>
      <c r="D102" s="7" t="n">
        <v>3</v>
      </c>
      <c r="E102" s="7" t="n">
        <v>0</v>
      </c>
      <c r="F102" s="7" t="n">
        <v>921</v>
      </c>
      <c r="G102" s="7" t="n">
        <v>3</v>
      </c>
      <c r="H102" s="7" t="n">
        <v>32</v>
      </c>
      <c r="I102" s="7" t="n">
        <v>4</v>
      </c>
      <c r="J102" s="7" t="n">
        <v>0</v>
      </c>
      <c r="K102" s="7" t="n">
        <v>1</v>
      </c>
      <c r="L102" s="7" t="n">
        <v>3</v>
      </c>
      <c r="M102" s="7" t="n">
        <v>11</v>
      </c>
      <c r="N102" s="7" t="n">
        <v>1</v>
      </c>
      <c r="O102" s="16" t="n">
        <f t="normal" ca="1">A110</f>
        <v>0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13</v>
      </c>
      <c r="H103" s="4" t="s">
        <v>9</v>
      </c>
      <c r="I103" s="4" t="s">
        <v>25</v>
      </c>
      <c r="J103" s="4" t="s">
        <v>25</v>
      </c>
      <c r="K103" s="4" t="s">
        <v>25</v>
      </c>
      <c r="L103" s="4" t="s">
        <v>25</v>
      </c>
      <c r="M103" s="4" t="s">
        <v>25</v>
      </c>
      <c r="N103" s="4" t="s">
        <v>25</v>
      </c>
      <c r="O103" s="4" t="s">
        <v>25</v>
      </c>
      <c r="P103" s="4" t="s">
        <v>6</v>
      </c>
      <c r="Q103" s="4" t="s">
        <v>6</v>
      </c>
      <c r="R103" s="4" t="s">
        <v>9</v>
      </c>
      <c r="S103" s="4" t="s">
        <v>13</v>
      </c>
      <c r="T103" s="4" t="s">
        <v>9</v>
      </c>
      <c r="U103" s="4" t="s">
        <v>9</v>
      </c>
      <c r="V103" s="4" t="s">
        <v>10</v>
      </c>
    </row>
    <row r="104" spans="1:22">
      <c r="A104" t="n">
        <v>4146</v>
      </c>
      <c r="B104" s="19" t="n">
        <v>19</v>
      </c>
      <c r="C104" s="7" t="n">
        <v>2080</v>
      </c>
      <c r="D104" s="7" t="s">
        <v>12</v>
      </c>
      <c r="E104" s="7" t="s">
        <v>12</v>
      </c>
      <c r="F104" s="7" t="s">
        <v>20</v>
      </c>
      <c r="G104" s="7" t="n">
        <v>2</v>
      </c>
      <c r="H104" s="7" t="n">
        <v>805306368</v>
      </c>
      <c r="I104" s="7" t="n">
        <v>-42.1800003051758</v>
      </c>
      <c r="J104" s="7" t="n">
        <v>62.7799987792969</v>
      </c>
      <c r="K104" s="7" t="n">
        <v>-63.6800003051758</v>
      </c>
      <c r="L104" s="7" t="n">
        <v>30</v>
      </c>
      <c r="M104" s="7" t="n">
        <v>-1</v>
      </c>
      <c r="N104" s="7" t="n">
        <v>0</v>
      </c>
      <c r="O104" s="7" t="n">
        <v>0</v>
      </c>
      <c r="P104" s="7" t="s">
        <v>12</v>
      </c>
      <c r="Q104" s="7" t="s">
        <v>12</v>
      </c>
      <c r="R104" s="7" t="n">
        <v>4</v>
      </c>
      <c r="S104" s="7" t="n">
        <v>0</v>
      </c>
      <c r="T104" s="7" t="n">
        <v>1084227584</v>
      </c>
      <c r="U104" s="7" t="n">
        <v>1101004800</v>
      </c>
      <c r="V104" s="7" t="n">
        <v>0</v>
      </c>
    </row>
    <row r="105" spans="1:22">
      <c r="A105" t="s">
        <v>4</v>
      </c>
      <c r="B105" s="4" t="s">
        <v>5</v>
      </c>
      <c r="C105" s="4" t="s">
        <v>10</v>
      </c>
      <c r="D105" s="4" t="s">
        <v>25</v>
      </c>
      <c r="E105" s="4" t="s">
        <v>25</v>
      </c>
      <c r="F105" s="4" t="s">
        <v>10</v>
      </c>
      <c r="G105" s="4" t="s">
        <v>25</v>
      </c>
      <c r="H105" s="4" t="s">
        <v>25</v>
      </c>
      <c r="I105" s="4" t="s">
        <v>25</v>
      </c>
      <c r="J105" s="4" t="s">
        <v>25</v>
      </c>
      <c r="K105" s="4" t="s">
        <v>10</v>
      </c>
    </row>
    <row r="106" spans="1:22">
      <c r="A106" t="n">
        <v>4212</v>
      </c>
      <c r="B106" s="22" t="n">
        <v>120</v>
      </c>
      <c r="C106" s="7" t="n">
        <v>2080</v>
      </c>
      <c r="D106" s="7" t="n">
        <v>0</v>
      </c>
      <c r="E106" s="7" t="n">
        <v>15</v>
      </c>
      <c r="F106" s="7" t="n">
        <v>9810</v>
      </c>
      <c r="G106" s="7" t="n">
        <v>-34.7400016784668</v>
      </c>
      <c r="H106" s="7" t="n">
        <v>60.75</v>
      </c>
      <c r="I106" s="7" t="n">
        <v>-46.9700012207031</v>
      </c>
      <c r="J106" s="7" t="n">
        <v>205.600006103516</v>
      </c>
      <c r="K106" s="7" t="n">
        <v>0</v>
      </c>
    </row>
    <row r="107" spans="1:22">
      <c r="A107" t="s">
        <v>4</v>
      </c>
      <c r="B107" s="4" t="s">
        <v>5</v>
      </c>
      <c r="C107" s="4" t="s">
        <v>13</v>
      </c>
      <c r="D107" s="4" t="s">
        <v>10</v>
      </c>
      <c r="E107" s="4" t="s">
        <v>9</v>
      </c>
    </row>
    <row r="108" spans="1:22">
      <c r="A108" t="n">
        <v>4243</v>
      </c>
      <c r="B108" s="12" t="n">
        <v>74</v>
      </c>
      <c r="C108" s="7" t="n">
        <v>33</v>
      </c>
      <c r="D108" s="7" t="n">
        <v>2080</v>
      </c>
      <c r="E108" s="7" t="n">
        <v>1133903872</v>
      </c>
    </row>
    <row r="109" spans="1:22">
      <c r="A109" t="s">
        <v>4</v>
      </c>
      <c r="B109" s="4" t="s">
        <v>5</v>
      </c>
      <c r="C109" s="4" t="s">
        <v>10</v>
      </c>
    </row>
    <row r="110" spans="1:22">
      <c r="A110" t="n">
        <v>4251</v>
      </c>
      <c r="B110" s="23" t="n">
        <v>12</v>
      </c>
      <c r="C110" s="7" t="n">
        <v>6272</v>
      </c>
    </row>
    <row r="111" spans="1:22">
      <c r="A111" t="s">
        <v>4</v>
      </c>
      <c r="B111" s="4" t="s">
        <v>5</v>
      </c>
      <c r="C111" s="4" t="s">
        <v>13</v>
      </c>
      <c r="D111" s="4" t="s">
        <v>10</v>
      </c>
      <c r="E111" s="4" t="s">
        <v>10</v>
      </c>
    </row>
    <row r="112" spans="1:22">
      <c r="A112" t="n">
        <v>4254</v>
      </c>
      <c r="B112" s="24" t="n">
        <v>179</v>
      </c>
      <c r="C112" s="7" t="n">
        <v>10</v>
      </c>
      <c r="D112" s="7" t="n">
        <v>6336</v>
      </c>
      <c r="E112" s="7" t="n">
        <v>6337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13</v>
      </c>
      <c r="H113" s="4" t="s">
        <v>9</v>
      </c>
      <c r="I113" s="4" t="s">
        <v>25</v>
      </c>
      <c r="J113" s="4" t="s">
        <v>25</v>
      </c>
      <c r="K113" s="4" t="s">
        <v>25</v>
      </c>
      <c r="L113" s="4" t="s">
        <v>25</v>
      </c>
      <c r="M113" s="4" t="s">
        <v>25</v>
      </c>
      <c r="N113" s="4" t="s">
        <v>25</v>
      </c>
      <c r="O113" s="4" t="s">
        <v>25</v>
      </c>
      <c r="P113" s="4" t="s">
        <v>6</v>
      </c>
      <c r="Q113" s="4" t="s">
        <v>6</v>
      </c>
      <c r="R113" s="4" t="s">
        <v>9</v>
      </c>
      <c r="S113" s="4" t="s">
        <v>13</v>
      </c>
      <c r="T113" s="4" t="s">
        <v>9</v>
      </c>
      <c r="U113" s="4" t="s">
        <v>9</v>
      </c>
      <c r="V113" s="4" t="s">
        <v>10</v>
      </c>
    </row>
    <row r="114" spans="1:22">
      <c r="A114" t="n">
        <v>4260</v>
      </c>
      <c r="B114" s="19" t="n">
        <v>19</v>
      </c>
      <c r="C114" s="7" t="n">
        <v>2099</v>
      </c>
      <c r="D114" s="7" t="s">
        <v>12</v>
      </c>
      <c r="E114" s="7" t="s">
        <v>12</v>
      </c>
      <c r="F114" s="7" t="s">
        <v>47</v>
      </c>
      <c r="G114" s="7" t="n">
        <v>2</v>
      </c>
      <c r="H114" s="7" t="n">
        <v>805306368</v>
      </c>
      <c r="I114" s="7" t="n">
        <v>-11.9399995803833</v>
      </c>
      <c r="J114" s="7" t="n">
        <v>2.6800000667572</v>
      </c>
      <c r="K114" s="7" t="n">
        <v>276.079986572266</v>
      </c>
      <c r="L114" s="7" t="n">
        <v>266.799987792969</v>
      </c>
      <c r="M114" s="7" t="n">
        <v>1</v>
      </c>
      <c r="N114" s="7" t="n">
        <v>0</v>
      </c>
      <c r="O114" s="7" t="n">
        <v>0</v>
      </c>
      <c r="P114" s="7" t="s">
        <v>12</v>
      </c>
      <c r="Q114" s="7" t="s">
        <v>12</v>
      </c>
      <c r="R114" s="7" t="n">
        <v>9999</v>
      </c>
      <c r="S114" s="7" t="n">
        <v>255</v>
      </c>
      <c r="T114" s="7" t="n">
        <v>0</v>
      </c>
      <c r="U114" s="7" t="n">
        <v>0</v>
      </c>
      <c r="V114" s="7" t="n">
        <v>7429</v>
      </c>
    </row>
    <row r="115" spans="1:22">
      <c r="A115" t="s">
        <v>4</v>
      </c>
      <c r="B115" s="4" t="s">
        <v>5</v>
      </c>
      <c r="C115" s="4" t="s">
        <v>13</v>
      </c>
      <c r="D115" s="4" t="s">
        <v>6</v>
      </c>
    </row>
    <row r="116" spans="1:22">
      <c r="A116" t="n">
        <v>4322</v>
      </c>
      <c r="B116" s="9" t="n">
        <v>2</v>
      </c>
      <c r="C116" s="7" t="n">
        <v>10</v>
      </c>
      <c r="D116" s="7" t="s">
        <v>48</v>
      </c>
    </row>
    <row r="117" spans="1:22">
      <c r="A117" t="s">
        <v>4</v>
      </c>
      <c r="B117" s="4" t="s">
        <v>5</v>
      </c>
      <c r="C117" s="4" t="s">
        <v>13</v>
      </c>
      <c r="D117" s="4" t="s">
        <v>6</v>
      </c>
    </row>
    <row r="118" spans="1:22">
      <c r="A118" t="n">
        <v>4340</v>
      </c>
      <c r="B118" s="9" t="n">
        <v>2</v>
      </c>
      <c r="C118" s="7" t="n">
        <v>11</v>
      </c>
      <c r="D118" s="7" t="s">
        <v>49</v>
      </c>
    </row>
    <row r="119" spans="1:22">
      <c r="A119" t="s">
        <v>4</v>
      </c>
      <c r="B119" s="4" t="s">
        <v>5</v>
      </c>
      <c r="C119" s="4" t="s">
        <v>13</v>
      </c>
      <c r="D119" s="4" t="s">
        <v>10</v>
      </c>
      <c r="E119" s="4" t="s">
        <v>10</v>
      </c>
      <c r="F119" s="4" t="s">
        <v>10</v>
      </c>
      <c r="G119" s="4" t="s">
        <v>10</v>
      </c>
      <c r="H119" s="4" t="s">
        <v>10</v>
      </c>
      <c r="I119" s="4" t="s">
        <v>10</v>
      </c>
      <c r="J119" s="4" t="s">
        <v>9</v>
      </c>
      <c r="K119" s="4" t="s">
        <v>9</v>
      </c>
      <c r="L119" s="4" t="s">
        <v>9</v>
      </c>
      <c r="M119" s="4" t="s">
        <v>6</v>
      </c>
    </row>
    <row r="120" spans="1:22">
      <c r="A120" t="n">
        <v>4354</v>
      </c>
      <c r="B120" s="25" t="n">
        <v>124</v>
      </c>
      <c r="C120" s="7" t="n">
        <v>255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65535</v>
      </c>
      <c r="J120" s="7" t="n">
        <v>0</v>
      </c>
      <c r="K120" s="7" t="n">
        <v>0</v>
      </c>
      <c r="L120" s="7" t="n">
        <v>0</v>
      </c>
      <c r="M120" s="7" t="s">
        <v>12</v>
      </c>
    </row>
    <row r="121" spans="1:22">
      <c r="A121" t="s">
        <v>4</v>
      </c>
      <c r="B121" s="4" t="s">
        <v>5</v>
      </c>
    </row>
    <row r="122" spans="1:22">
      <c r="A122" t="n">
        <v>4381</v>
      </c>
      <c r="B122" s="5" t="n">
        <v>1</v>
      </c>
    </row>
    <row r="123" spans="1:22" s="3" customFormat="1" customHeight="0">
      <c r="A123" s="3" t="s">
        <v>2</v>
      </c>
      <c r="B123" s="3" t="s">
        <v>50</v>
      </c>
    </row>
    <row r="124" spans="1:22">
      <c r="A124" t="s">
        <v>4</v>
      </c>
      <c r="B124" s="4" t="s">
        <v>5</v>
      </c>
      <c r="C124" s="4" t="s">
        <v>13</v>
      </c>
      <c r="D124" s="4" t="s">
        <v>13</v>
      </c>
      <c r="E124" s="4" t="s">
        <v>13</v>
      </c>
      <c r="F124" s="4" t="s">
        <v>9</v>
      </c>
      <c r="G124" s="4" t="s">
        <v>13</v>
      </c>
      <c r="H124" s="4" t="s">
        <v>13</v>
      </c>
      <c r="I124" s="4" t="s">
        <v>35</v>
      </c>
    </row>
    <row r="125" spans="1:22">
      <c r="A125" t="n">
        <v>4384</v>
      </c>
      <c r="B125" s="15" t="n">
        <v>5</v>
      </c>
      <c r="C125" s="7" t="n">
        <v>35</v>
      </c>
      <c r="D125" s="7" t="n">
        <v>3</v>
      </c>
      <c r="E125" s="7" t="n">
        <v>0</v>
      </c>
      <c r="F125" s="7" t="n">
        <v>0</v>
      </c>
      <c r="G125" s="7" t="n">
        <v>2</v>
      </c>
      <c r="H125" s="7" t="n">
        <v>1</v>
      </c>
      <c r="I125" s="16" t="n">
        <f t="normal" ca="1">A129</f>
        <v>0</v>
      </c>
    </row>
    <row r="126" spans="1:22">
      <c r="A126" t="s">
        <v>4</v>
      </c>
      <c r="B126" s="4" t="s">
        <v>5</v>
      </c>
      <c r="C126" s="4" t="s">
        <v>35</v>
      </c>
    </row>
    <row r="127" spans="1:22">
      <c r="A127" t="n">
        <v>4398</v>
      </c>
      <c r="B127" s="26" t="n">
        <v>3</v>
      </c>
      <c r="C127" s="16" t="n">
        <f t="normal" ca="1">A151</f>
        <v>0</v>
      </c>
    </row>
    <row r="128" spans="1:22">
      <c r="A128" t="s">
        <v>4</v>
      </c>
      <c r="B128" s="4" t="s">
        <v>5</v>
      </c>
      <c r="C128" s="4" t="s">
        <v>13</v>
      </c>
      <c r="D128" s="4" t="s">
        <v>13</v>
      </c>
      <c r="E128" s="4" t="s">
        <v>13</v>
      </c>
      <c r="F128" s="4" t="s">
        <v>9</v>
      </c>
      <c r="G128" s="4" t="s">
        <v>13</v>
      </c>
      <c r="H128" s="4" t="s">
        <v>13</v>
      </c>
      <c r="I128" s="4" t="s">
        <v>35</v>
      </c>
    </row>
    <row r="129" spans="1:22">
      <c r="A129" t="n">
        <v>4403</v>
      </c>
      <c r="B129" s="15" t="n">
        <v>5</v>
      </c>
      <c r="C129" s="7" t="n">
        <v>35</v>
      </c>
      <c r="D129" s="7" t="n">
        <v>3</v>
      </c>
      <c r="E129" s="7" t="n">
        <v>0</v>
      </c>
      <c r="F129" s="7" t="n">
        <v>1</v>
      </c>
      <c r="G129" s="7" t="n">
        <v>2</v>
      </c>
      <c r="H129" s="7" t="n">
        <v>1</v>
      </c>
      <c r="I129" s="16" t="n">
        <f t="normal" ca="1">A133</f>
        <v>0</v>
      </c>
    </row>
    <row r="130" spans="1:22">
      <c r="A130" t="s">
        <v>4</v>
      </c>
      <c r="B130" s="4" t="s">
        <v>5</v>
      </c>
      <c r="C130" s="4" t="s">
        <v>35</v>
      </c>
    </row>
    <row r="131" spans="1:22">
      <c r="A131" t="n">
        <v>4417</v>
      </c>
      <c r="B131" s="26" t="n">
        <v>3</v>
      </c>
      <c r="C131" s="16" t="n">
        <f t="normal" ca="1">A151</f>
        <v>0</v>
      </c>
    </row>
    <row r="132" spans="1:22">
      <c r="A132" t="s">
        <v>4</v>
      </c>
      <c r="B132" s="4" t="s">
        <v>5</v>
      </c>
      <c r="C132" s="4" t="s">
        <v>13</v>
      </c>
      <c r="D132" s="4" t="s">
        <v>13</v>
      </c>
      <c r="E132" s="4" t="s">
        <v>13</v>
      </c>
      <c r="F132" s="4" t="s">
        <v>9</v>
      </c>
      <c r="G132" s="4" t="s">
        <v>13</v>
      </c>
      <c r="H132" s="4" t="s">
        <v>13</v>
      </c>
      <c r="I132" s="4" t="s">
        <v>35</v>
      </c>
    </row>
    <row r="133" spans="1:22">
      <c r="A133" t="n">
        <v>4422</v>
      </c>
      <c r="B133" s="15" t="n">
        <v>5</v>
      </c>
      <c r="C133" s="7" t="n">
        <v>35</v>
      </c>
      <c r="D133" s="7" t="n">
        <v>3</v>
      </c>
      <c r="E133" s="7" t="n">
        <v>0</v>
      </c>
      <c r="F133" s="7" t="n">
        <v>2</v>
      </c>
      <c r="G133" s="7" t="n">
        <v>2</v>
      </c>
      <c r="H133" s="7" t="n">
        <v>1</v>
      </c>
      <c r="I133" s="16" t="n">
        <f t="normal" ca="1">A137</f>
        <v>0</v>
      </c>
    </row>
    <row r="134" spans="1:22">
      <c r="A134" t="s">
        <v>4</v>
      </c>
      <c r="B134" s="4" t="s">
        <v>5</v>
      </c>
      <c r="C134" s="4" t="s">
        <v>35</v>
      </c>
    </row>
    <row r="135" spans="1:22">
      <c r="A135" t="n">
        <v>4436</v>
      </c>
      <c r="B135" s="26" t="n">
        <v>3</v>
      </c>
      <c r="C135" s="16" t="n">
        <f t="normal" ca="1">A151</f>
        <v>0</v>
      </c>
    </row>
    <row r="136" spans="1:22">
      <c r="A136" t="s">
        <v>4</v>
      </c>
      <c r="B136" s="4" t="s">
        <v>5</v>
      </c>
      <c r="C136" s="4" t="s">
        <v>13</v>
      </c>
      <c r="D136" s="4" t="s">
        <v>13</v>
      </c>
      <c r="E136" s="4" t="s">
        <v>13</v>
      </c>
      <c r="F136" s="4" t="s">
        <v>9</v>
      </c>
      <c r="G136" s="4" t="s">
        <v>13</v>
      </c>
      <c r="H136" s="4" t="s">
        <v>13</v>
      </c>
      <c r="I136" s="4" t="s">
        <v>35</v>
      </c>
    </row>
    <row r="137" spans="1:22">
      <c r="A137" t="n">
        <v>4441</v>
      </c>
      <c r="B137" s="15" t="n">
        <v>5</v>
      </c>
      <c r="C137" s="7" t="n">
        <v>35</v>
      </c>
      <c r="D137" s="7" t="n">
        <v>3</v>
      </c>
      <c r="E137" s="7" t="n">
        <v>0</v>
      </c>
      <c r="F137" s="7" t="n">
        <v>3</v>
      </c>
      <c r="G137" s="7" t="n">
        <v>2</v>
      </c>
      <c r="H137" s="7" t="n">
        <v>1</v>
      </c>
      <c r="I137" s="16" t="n">
        <f t="normal" ca="1">A141</f>
        <v>0</v>
      </c>
    </row>
    <row r="138" spans="1:22">
      <c r="A138" t="s">
        <v>4</v>
      </c>
      <c r="B138" s="4" t="s">
        <v>5</v>
      </c>
      <c r="C138" s="4" t="s">
        <v>35</v>
      </c>
    </row>
    <row r="139" spans="1:22">
      <c r="A139" t="n">
        <v>4455</v>
      </c>
      <c r="B139" s="26" t="n">
        <v>3</v>
      </c>
      <c r="C139" s="16" t="n">
        <f t="normal" ca="1">A151</f>
        <v>0</v>
      </c>
    </row>
    <row r="140" spans="1:22">
      <c r="A140" t="s">
        <v>4</v>
      </c>
      <c r="B140" s="4" t="s">
        <v>5</v>
      </c>
      <c r="C140" s="4" t="s">
        <v>13</v>
      </c>
      <c r="D140" s="4" t="s">
        <v>13</v>
      </c>
      <c r="E140" s="4" t="s">
        <v>13</v>
      </c>
      <c r="F140" s="4" t="s">
        <v>9</v>
      </c>
      <c r="G140" s="4" t="s">
        <v>13</v>
      </c>
      <c r="H140" s="4" t="s">
        <v>13</v>
      </c>
      <c r="I140" s="4" t="s">
        <v>35</v>
      </c>
    </row>
    <row r="141" spans="1:22">
      <c r="A141" t="n">
        <v>4460</v>
      </c>
      <c r="B141" s="15" t="n">
        <v>5</v>
      </c>
      <c r="C141" s="7" t="n">
        <v>35</v>
      </c>
      <c r="D141" s="7" t="n">
        <v>3</v>
      </c>
      <c r="E141" s="7" t="n">
        <v>0</v>
      </c>
      <c r="F141" s="7" t="n">
        <v>4</v>
      </c>
      <c r="G141" s="7" t="n">
        <v>2</v>
      </c>
      <c r="H141" s="7" t="n">
        <v>1</v>
      </c>
      <c r="I141" s="16" t="n">
        <f t="normal" ca="1">A145</f>
        <v>0</v>
      </c>
    </row>
    <row r="142" spans="1:22">
      <c r="A142" t="s">
        <v>4</v>
      </c>
      <c r="B142" s="4" t="s">
        <v>5</v>
      </c>
      <c r="C142" s="4" t="s">
        <v>35</v>
      </c>
    </row>
    <row r="143" spans="1:22">
      <c r="A143" t="n">
        <v>4474</v>
      </c>
      <c r="B143" s="26" t="n">
        <v>3</v>
      </c>
      <c r="C143" s="16" t="n">
        <f t="normal" ca="1">A151</f>
        <v>0</v>
      </c>
    </row>
    <row r="144" spans="1:22">
      <c r="A144" t="s">
        <v>4</v>
      </c>
      <c r="B144" s="4" t="s">
        <v>5</v>
      </c>
      <c r="C144" s="4" t="s">
        <v>13</v>
      </c>
      <c r="D144" s="4" t="s">
        <v>13</v>
      </c>
      <c r="E144" s="4" t="s">
        <v>13</v>
      </c>
      <c r="F144" s="4" t="s">
        <v>9</v>
      </c>
      <c r="G144" s="4" t="s">
        <v>13</v>
      </c>
      <c r="H144" s="4" t="s">
        <v>13</v>
      </c>
      <c r="I144" s="4" t="s">
        <v>35</v>
      </c>
    </row>
    <row r="145" spans="1:9">
      <c r="A145" t="n">
        <v>4479</v>
      </c>
      <c r="B145" s="15" t="n">
        <v>5</v>
      </c>
      <c r="C145" s="7" t="n">
        <v>35</v>
      </c>
      <c r="D145" s="7" t="n">
        <v>3</v>
      </c>
      <c r="E145" s="7" t="n">
        <v>0</v>
      </c>
      <c r="F145" s="7" t="n">
        <v>5</v>
      </c>
      <c r="G145" s="7" t="n">
        <v>2</v>
      </c>
      <c r="H145" s="7" t="n">
        <v>1</v>
      </c>
      <c r="I145" s="16" t="n">
        <f t="normal" ca="1">A149</f>
        <v>0</v>
      </c>
    </row>
    <row r="146" spans="1:9">
      <c r="A146" t="s">
        <v>4</v>
      </c>
      <c r="B146" s="4" t="s">
        <v>5</v>
      </c>
      <c r="C146" s="4" t="s">
        <v>35</v>
      </c>
    </row>
    <row r="147" spans="1:9">
      <c r="A147" t="n">
        <v>4493</v>
      </c>
      <c r="B147" s="26" t="n">
        <v>3</v>
      </c>
      <c r="C147" s="16" t="n">
        <f t="normal" ca="1">A151</f>
        <v>0</v>
      </c>
    </row>
    <row r="148" spans="1:9">
      <c r="A148" t="s">
        <v>4</v>
      </c>
      <c r="B148" s="4" t="s">
        <v>5</v>
      </c>
      <c r="C148" s="4" t="s">
        <v>13</v>
      </c>
      <c r="D148" s="4" t="s">
        <v>13</v>
      </c>
      <c r="E148" s="4" t="s">
        <v>13</v>
      </c>
      <c r="F148" s="4" t="s">
        <v>9</v>
      </c>
      <c r="G148" s="4" t="s">
        <v>13</v>
      </c>
      <c r="H148" s="4" t="s">
        <v>13</v>
      </c>
      <c r="I148" s="4" t="s">
        <v>35</v>
      </c>
    </row>
    <row r="149" spans="1:9">
      <c r="A149" t="n">
        <v>4498</v>
      </c>
      <c r="B149" s="15" t="n">
        <v>5</v>
      </c>
      <c r="C149" s="7" t="n">
        <v>35</v>
      </c>
      <c r="D149" s="7" t="n">
        <v>3</v>
      </c>
      <c r="E149" s="7" t="n">
        <v>0</v>
      </c>
      <c r="F149" s="7" t="n">
        <v>6</v>
      </c>
      <c r="G149" s="7" t="n">
        <v>2</v>
      </c>
      <c r="H149" s="7" t="n">
        <v>1</v>
      </c>
      <c r="I149" s="16" t="n">
        <f t="normal" ca="1">A151</f>
        <v>0</v>
      </c>
    </row>
    <row r="150" spans="1:9">
      <c r="A150" t="s">
        <v>4</v>
      </c>
      <c r="B150" s="4" t="s">
        <v>5</v>
      </c>
    </row>
    <row r="151" spans="1:9">
      <c r="A151" t="n">
        <v>4512</v>
      </c>
      <c r="B151" s="5" t="n">
        <v>1</v>
      </c>
    </row>
    <row r="152" spans="1:9" s="3" customFormat="1" customHeight="0">
      <c r="A152" s="3" t="s">
        <v>2</v>
      </c>
      <c r="B152" s="3" t="s">
        <v>51</v>
      </c>
    </row>
    <row r="153" spans="1:9">
      <c r="A153" t="s">
        <v>4</v>
      </c>
      <c r="B153" s="4" t="s">
        <v>5</v>
      </c>
      <c r="C153" s="4" t="s">
        <v>13</v>
      </c>
      <c r="D153" s="4" t="s">
        <v>13</v>
      </c>
      <c r="E153" s="4" t="s">
        <v>13</v>
      </c>
      <c r="F153" s="4" t="s">
        <v>9</v>
      </c>
      <c r="G153" s="4" t="s">
        <v>13</v>
      </c>
      <c r="H153" s="4" t="s">
        <v>13</v>
      </c>
      <c r="I153" s="4" t="s">
        <v>35</v>
      </c>
    </row>
    <row r="154" spans="1:9">
      <c r="A154" t="n">
        <v>4516</v>
      </c>
      <c r="B154" s="15" t="n">
        <v>5</v>
      </c>
      <c r="C154" s="7" t="n">
        <v>32</v>
      </c>
      <c r="D154" s="7" t="n">
        <v>3</v>
      </c>
      <c r="E154" s="7" t="n">
        <v>0</v>
      </c>
      <c r="F154" s="7" t="n">
        <v>80</v>
      </c>
      <c r="G154" s="7" t="n">
        <v>2</v>
      </c>
      <c r="H154" s="7" t="n">
        <v>1</v>
      </c>
      <c r="I154" s="16" t="n">
        <f t="normal" ca="1">A166</f>
        <v>0</v>
      </c>
    </row>
    <row r="155" spans="1:9">
      <c r="A155" t="s">
        <v>4</v>
      </c>
      <c r="B155" s="4" t="s">
        <v>5</v>
      </c>
      <c r="C155" s="4" t="s">
        <v>13</v>
      </c>
      <c r="D155" s="4" t="s">
        <v>13</v>
      </c>
      <c r="E155" s="4" t="s">
        <v>13</v>
      </c>
      <c r="F155" s="4" t="s">
        <v>9</v>
      </c>
      <c r="G155" s="4" t="s">
        <v>13</v>
      </c>
      <c r="H155" s="4" t="s">
        <v>13</v>
      </c>
      <c r="I155" s="4" t="s">
        <v>35</v>
      </c>
    </row>
    <row r="156" spans="1:9">
      <c r="A156" t="n">
        <v>4530</v>
      </c>
      <c r="B156" s="15" t="n">
        <v>5</v>
      </c>
      <c r="C156" s="7" t="n">
        <v>32</v>
      </c>
      <c r="D156" s="7" t="n">
        <v>4</v>
      </c>
      <c r="E156" s="7" t="n">
        <v>0</v>
      </c>
      <c r="F156" s="7" t="n">
        <v>1</v>
      </c>
      <c r="G156" s="7" t="n">
        <v>2</v>
      </c>
      <c r="H156" s="7" t="n">
        <v>1</v>
      </c>
      <c r="I156" s="16" t="n">
        <f t="normal" ca="1">A164</f>
        <v>0</v>
      </c>
    </row>
    <row r="157" spans="1:9">
      <c r="A157" t="s">
        <v>4</v>
      </c>
      <c r="B157" s="4" t="s">
        <v>5</v>
      </c>
      <c r="C157" s="4" t="s">
        <v>10</v>
      </c>
    </row>
    <row r="158" spans="1:9">
      <c r="A158" t="n">
        <v>4544</v>
      </c>
      <c r="B158" s="23" t="n">
        <v>12</v>
      </c>
      <c r="C158" s="7" t="n">
        <v>5784</v>
      </c>
    </row>
    <row r="159" spans="1:9">
      <c r="A159" t="s">
        <v>4</v>
      </c>
      <c r="B159" s="4" t="s">
        <v>5</v>
      </c>
      <c r="C159" s="4" t="s">
        <v>13</v>
      </c>
      <c r="D159" s="4" t="s">
        <v>6</v>
      </c>
      <c r="E159" s="4" t="s">
        <v>10</v>
      </c>
    </row>
    <row r="160" spans="1:9">
      <c r="A160" t="n">
        <v>4547</v>
      </c>
      <c r="B160" s="27" t="n">
        <v>91</v>
      </c>
      <c r="C160" s="7" t="n">
        <v>1</v>
      </c>
      <c r="D160" s="7" t="s">
        <v>39</v>
      </c>
      <c r="E160" s="7" t="n">
        <v>1</v>
      </c>
    </row>
    <row r="161" spans="1:9">
      <c r="A161" t="s">
        <v>4</v>
      </c>
      <c r="B161" s="4" t="s">
        <v>5</v>
      </c>
      <c r="C161" s="4" t="s">
        <v>10</v>
      </c>
      <c r="D161" s="4" t="s">
        <v>13</v>
      </c>
      <c r="E161" s="4" t="s">
        <v>13</v>
      </c>
      <c r="F161" s="4" t="s">
        <v>6</v>
      </c>
    </row>
    <row r="162" spans="1:9">
      <c r="A162" t="n">
        <v>4561</v>
      </c>
      <c r="B162" s="13" t="n">
        <v>20</v>
      </c>
      <c r="C162" s="7" t="n">
        <v>65533</v>
      </c>
      <c r="D162" s="7" t="n">
        <v>0</v>
      </c>
      <c r="E162" s="7" t="n">
        <v>11</v>
      </c>
      <c r="F162" s="7" t="s">
        <v>52</v>
      </c>
    </row>
    <row r="163" spans="1:9">
      <c r="A163" t="s">
        <v>4</v>
      </c>
      <c r="B163" s="4" t="s">
        <v>5</v>
      </c>
      <c r="C163" s="4" t="s">
        <v>13</v>
      </c>
      <c r="D163" s="4" t="s">
        <v>13</v>
      </c>
      <c r="E163" s="4" t="s">
        <v>9</v>
      </c>
      <c r="F163" s="4" t="s">
        <v>13</v>
      </c>
      <c r="G163" s="4" t="s">
        <v>13</v>
      </c>
    </row>
    <row r="164" spans="1:9">
      <c r="A164" t="n">
        <v>4580</v>
      </c>
      <c r="B164" s="28" t="n">
        <v>8</v>
      </c>
      <c r="C164" s="7" t="n">
        <v>3</v>
      </c>
      <c r="D164" s="7" t="n">
        <v>0</v>
      </c>
      <c r="E164" s="7" t="n">
        <v>0</v>
      </c>
      <c r="F164" s="7" t="n">
        <v>19</v>
      </c>
      <c r="G164" s="7" t="n">
        <v>1</v>
      </c>
    </row>
    <row r="165" spans="1:9">
      <c r="A165" t="s">
        <v>4</v>
      </c>
      <c r="B165" s="4" t="s">
        <v>5</v>
      </c>
      <c r="C165" s="4" t="s">
        <v>13</v>
      </c>
      <c r="D165" s="4" t="s">
        <v>6</v>
      </c>
    </row>
    <row r="166" spans="1:9">
      <c r="A166" t="n">
        <v>4589</v>
      </c>
      <c r="B166" s="9" t="n">
        <v>2</v>
      </c>
      <c r="C166" s="7" t="n">
        <v>11</v>
      </c>
      <c r="D166" s="7" t="s">
        <v>53</v>
      </c>
    </row>
    <row r="167" spans="1:9">
      <c r="A167" t="s">
        <v>4</v>
      </c>
      <c r="B167" s="4" t="s">
        <v>5</v>
      </c>
      <c r="C167" s="4" t="s">
        <v>13</v>
      </c>
      <c r="D167" s="4" t="s">
        <v>13</v>
      </c>
    </row>
    <row r="168" spans="1:9">
      <c r="A168" t="n">
        <v>4601</v>
      </c>
      <c r="B168" s="10" t="n">
        <v>162</v>
      </c>
      <c r="C168" s="7" t="n">
        <v>0</v>
      </c>
      <c r="D168" s="7" t="n">
        <v>1</v>
      </c>
    </row>
    <row r="169" spans="1:9">
      <c r="A169" t="s">
        <v>4</v>
      </c>
      <c r="B169" s="4" t="s">
        <v>5</v>
      </c>
    </row>
    <row r="170" spans="1:9">
      <c r="A170" t="n">
        <v>4604</v>
      </c>
      <c r="B170" s="5" t="n">
        <v>1</v>
      </c>
    </row>
    <row r="171" spans="1:9" s="3" customFormat="1" customHeight="0">
      <c r="A171" s="3" t="s">
        <v>2</v>
      </c>
      <c r="B171" s="3" t="s">
        <v>54</v>
      </c>
    </row>
    <row r="172" spans="1:9">
      <c r="A172" t="s">
        <v>4</v>
      </c>
      <c r="B172" s="4" t="s">
        <v>5</v>
      </c>
      <c r="C172" s="4" t="s">
        <v>13</v>
      </c>
      <c r="D172" s="4" t="s">
        <v>10</v>
      </c>
    </row>
    <row r="173" spans="1:9">
      <c r="A173" t="n">
        <v>4608</v>
      </c>
      <c r="B173" s="29" t="n">
        <v>22</v>
      </c>
      <c r="C173" s="7" t="n">
        <v>20</v>
      </c>
      <c r="D173" s="7" t="n">
        <v>0</v>
      </c>
    </row>
    <row r="174" spans="1:9">
      <c r="A174" t="s">
        <v>4</v>
      </c>
      <c r="B174" s="4" t="s">
        <v>5</v>
      </c>
      <c r="C174" s="4" t="s">
        <v>13</v>
      </c>
      <c r="D174" s="4" t="s">
        <v>10</v>
      </c>
      <c r="E174" s="4" t="s">
        <v>9</v>
      </c>
    </row>
    <row r="175" spans="1:9">
      <c r="A175" t="n">
        <v>4612</v>
      </c>
      <c r="B175" s="30" t="n">
        <v>101</v>
      </c>
      <c r="C175" s="7" t="n">
        <v>0</v>
      </c>
      <c r="D175" s="7" t="n">
        <v>50</v>
      </c>
      <c r="E175" s="7" t="n">
        <v>4</v>
      </c>
    </row>
    <row r="176" spans="1:9">
      <c r="A176" t="s">
        <v>4</v>
      </c>
      <c r="B176" s="4" t="s">
        <v>5</v>
      </c>
      <c r="C176" s="4" t="s">
        <v>13</v>
      </c>
      <c r="D176" s="4" t="s">
        <v>13</v>
      </c>
    </row>
    <row r="177" spans="1:7">
      <c r="A177" t="n">
        <v>4620</v>
      </c>
      <c r="B177" s="12" t="n">
        <v>74</v>
      </c>
      <c r="C177" s="7" t="n">
        <v>14</v>
      </c>
      <c r="D177" s="7" t="n">
        <v>0</v>
      </c>
    </row>
    <row r="178" spans="1:7">
      <c r="A178" t="s">
        <v>4</v>
      </c>
      <c r="B178" s="4" t="s">
        <v>5</v>
      </c>
      <c r="C178" s="4" t="s">
        <v>10</v>
      </c>
    </row>
    <row r="179" spans="1:7">
      <c r="A179" t="n">
        <v>4623</v>
      </c>
      <c r="B179" s="31" t="n">
        <v>16</v>
      </c>
      <c r="C179" s="7" t="n">
        <v>1000</v>
      </c>
    </row>
    <row r="180" spans="1:7">
      <c r="A180" t="s">
        <v>4</v>
      </c>
      <c r="B180" s="4" t="s">
        <v>5</v>
      </c>
      <c r="C180" s="4" t="s">
        <v>13</v>
      </c>
      <c r="D180" s="4" t="s">
        <v>10</v>
      </c>
      <c r="E180" s="4" t="s">
        <v>25</v>
      </c>
      <c r="F180" s="4" t="s">
        <v>10</v>
      </c>
      <c r="G180" s="4" t="s">
        <v>9</v>
      </c>
      <c r="H180" s="4" t="s">
        <v>9</v>
      </c>
      <c r="I180" s="4" t="s">
        <v>10</v>
      </c>
      <c r="J180" s="4" t="s">
        <v>10</v>
      </c>
      <c r="K180" s="4" t="s">
        <v>9</v>
      </c>
      <c r="L180" s="4" t="s">
        <v>9</v>
      </c>
      <c r="M180" s="4" t="s">
        <v>9</v>
      </c>
      <c r="N180" s="4" t="s">
        <v>9</v>
      </c>
      <c r="O180" s="4" t="s">
        <v>6</v>
      </c>
    </row>
    <row r="181" spans="1:7">
      <c r="A181" t="n">
        <v>4626</v>
      </c>
      <c r="B181" s="14" t="n">
        <v>50</v>
      </c>
      <c r="C181" s="7" t="n">
        <v>0</v>
      </c>
      <c r="D181" s="7" t="n">
        <v>12010</v>
      </c>
      <c r="E181" s="7" t="n">
        <v>1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65533</v>
      </c>
      <c r="K181" s="7" t="n">
        <v>0</v>
      </c>
      <c r="L181" s="7" t="n">
        <v>0</v>
      </c>
      <c r="M181" s="7" t="n">
        <v>0</v>
      </c>
      <c r="N181" s="7" t="n">
        <v>0</v>
      </c>
      <c r="O181" s="7" t="s">
        <v>12</v>
      </c>
    </row>
    <row r="182" spans="1:7">
      <c r="A182" t="s">
        <v>4</v>
      </c>
      <c r="B182" s="4" t="s">
        <v>5</v>
      </c>
      <c r="C182" s="4" t="s">
        <v>13</v>
      </c>
      <c r="D182" s="4" t="s">
        <v>10</v>
      </c>
      <c r="E182" s="4" t="s">
        <v>10</v>
      </c>
      <c r="F182" s="4" t="s">
        <v>10</v>
      </c>
      <c r="G182" s="4" t="s">
        <v>10</v>
      </c>
      <c r="H182" s="4" t="s">
        <v>13</v>
      </c>
    </row>
    <row r="183" spans="1:7">
      <c r="A183" t="n">
        <v>4665</v>
      </c>
      <c r="B183" s="32" t="n">
        <v>25</v>
      </c>
      <c r="C183" s="7" t="n">
        <v>5</v>
      </c>
      <c r="D183" s="7" t="n">
        <v>65535</v>
      </c>
      <c r="E183" s="7" t="n">
        <v>65535</v>
      </c>
      <c r="F183" s="7" t="n">
        <v>65535</v>
      </c>
      <c r="G183" s="7" t="n">
        <v>65535</v>
      </c>
      <c r="H183" s="7" t="n">
        <v>0</v>
      </c>
    </row>
    <row r="184" spans="1:7">
      <c r="A184" t="s">
        <v>4</v>
      </c>
      <c r="B184" s="4" t="s">
        <v>5</v>
      </c>
      <c r="C184" s="4" t="s">
        <v>10</v>
      </c>
      <c r="D184" s="4" t="s">
        <v>13</v>
      </c>
      <c r="E184" s="4" t="s">
        <v>13</v>
      </c>
      <c r="F184" s="4" t="s">
        <v>55</v>
      </c>
      <c r="G184" s="4" t="s">
        <v>13</v>
      </c>
      <c r="H184" s="4" t="s">
        <v>13</v>
      </c>
    </row>
    <row r="185" spans="1:7">
      <c r="A185" t="n">
        <v>4676</v>
      </c>
      <c r="B185" s="33" t="n">
        <v>24</v>
      </c>
      <c r="C185" s="7" t="n">
        <v>65534</v>
      </c>
      <c r="D185" s="7" t="n">
        <v>6</v>
      </c>
      <c r="E185" s="7" t="n">
        <v>12</v>
      </c>
      <c r="F185" s="7" t="s">
        <v>56</v>
      </c>
      <c r="G185" s="7" t="n">
        <v>2</v>
      </c>
      <c r="H185" s="7" t="n">
        <v>0</v>
      </c>
    </row>
    <row r="186" spans="1:7">
      <c r="A186" t="s">
        <v>4</v>
      </c>
      <c r="B186" s="4" t="s">
        <v>5</v>
      </c>
    </row>
    <row r="187" spans="1:7">
      <c r="A187" t="n">
        <v>4712</v>
      </c>
      <c r="B187" s="34" t="n">
        <v>28</v>
      </c>
    </row>
    <row r="188" spans="1:7">
      <c r="A188" t="s">
        <v>4</v>
      </c>
      <c r="B188" s="4" t="s">
        <v>5</v>
      </c>
      <c r="C188" s="4" t="s">
        <v>13</v>
      </c>
    </row>
    <row r="189" spans="1:7">
      <c r="A189" t="n">
        <v>4713</v>
      </c>
      <c r="B189" s="35" t="n">
        <v>27</v>
      </c>
      <c r="C189" s="7" t="n">
        <v>0</v>
      </c>
    </row>
    <row r="190" spans="1:7">
      <c r="A190" t="s">
        <v>4</v>
      </c>
      <c r="B190" s="4" t="s">
        <v>5</v>
      </c>
      <c r="C190" s="4" t="s">
        <v>13</v>
      </c>
      <c r="D190" s="4" t="s">
        <v>6</v>
      </c>
    </row>
    <row r="191" spans="1:7">
      <c r="A191" t="n">
        <v>4715</v>
      </c>
      <c r="B191" s="9" t="n">
        <v>2</v>
      </c>
      <c r="C191" s="7" t="n">
        <v>10</v>
      </c>
      <c r="D191" s="7" t="s">
        <v>57</v>
      </c>
    </row>
    <row r="192" spans="1:7">
      <c r="A192" t="s">
        <v>4</v>
      </c>
      <c r="B192" s="4" t="s">
        <v>5</v>
      </c>
      <c r="C192" s="4" t="s">
        <v>10</v>
      </c>
    </row>
    <row r="193" spans="1:15">
      <c r="A193" t="n">
        <v>4738</v>
      </c>
      <c r="B193" s="31" t="n">
        <v>16</v>
      </c>
      <c r="C193" s="7" t="n">
        <v>0</v>
      </c>
    </row>
    <row r="194" spans="1:15">
      <c r="A194" t="s">
        <v>4</v>
      </c>
      <c r="B194" s="4" t="s">
        <v>5</v>
      </c>
      <c r="C194" s="4" t="s">
        <v>13</v>
      </c>
      <c r="D194" s="4" t="s">
        <v>6</v>
      </c>
    </row>
    <row r="195" spans="1:15">
      <c r="A195" t="n">
        <v>4741</v>
      </c>
      <c r="B195" s="9" t="n">
        <v>2</v>
      </c>
      <c r="C195" s="7" t="n">
        <v>10</v>
      </c>
      <c r="D195" s="7" t="s">
        <v>58</v>
      </c>
    </row>
    <row r="196" spans="1:15">
      <c r="A196" t="s">
        <v>4</v>
      </c>
      <c r="B196" s="4" t="s">
        <v>5</v>
      </c>
      <c r="C196" s="4" t="s">
        <v>10</v>
      </c>
    </row>
    <row r="197" spans="1:15">
      <c r="A197" t="n">
        <v>4759</v>
      </c>
      <c r="B197" s="31" t="n">
        <v>16</v>
      </c>
      <c r="C197" s="7" t="n">
        <v>0</v>
      </c>
    </row>
    <row r="198" spans="1:15">
      <c r="A198" t="s">
        <v>4</v>
      </c>
      <c r="B198" s="4" t="s">
        <v>5</v>
      </c>
      <c r="C198" s="4" t="s">
        <v>13</v>
      </c>
      <c r="D198" s="4" t="s">
        <v>6</v>
      </c>
    </row>
    <row r="199" spans="1:15">
      <c r="A199" t="n">
        <v>4762</v>
      </c>
      <c r="B199" s="9" t="n">
        <v>2</v>
      </c>
      <c r="C199" s="7" t="n">
        <v>10</v>
      </c>
      <c r="D199" s="7" t="s">
        <v>59</v>
      </c>
    </row>
    <row r="200" spans="1:15">
      <c r="A200" t="s">
        <v>4</v>
      </c>
      <c r="B200" s="4" t="s">
        <v>5</v>
      </c>
      <c r="C200" s="4" t="s">
        <v>10</v>
      </c>
    </row>
    <row r="201" spans="1:15">
      <c r="A201" t="n">
        <v>4781</v>
      </c>
      <c r="B201" s="31" t="n">
        <v>16</v>
      </c>
      <c r="C201" s="7" t="n">
        <v>0</v>
      </c>
    </row>
    <row r="202" spans="1:15">
      <c r="A202" t="s">
        <v>4</v>
      </c>
      <c r="B202" s="4" t="s">
        <v>5</v>
      </c>
      <c r="C202" s="4" t="s">
        <v>13</v>
      </c>
    </row>
    <row r="203" spans="1:15">
      <c r="A203" t="n">
        <v>4784</v>
      </c>
      <c r="B203" s="36" t="n">
        <v>23</v>
      </c>
      <c r="C203" s="7" t="n">
        <v>20</v>
      </c>
    </row>
    <row r="204" spans="1:15">
      <c r="A204" t="s">
        <v>4</v>
      </c>
      <c r="B204" s="4" t="s">
        <v>5</v>
      </c>
    </row>
    <row r="205" spans="1:15">
      <c r="A205" t="n">
        <v>4786</v>
      </c>
      <c r="B205" s="5" t="n">
        <v>1</v>
      </c>
    </row>
    <row r="206" spans="1:15" s="3" customFormat="1" customHeight="0">
      <c r="A206" s="3" t="s">
        <v>2</v>
      </c>
      <c r="B206" s="3" t="s">
        <v>60</v>
      </c>
    </row>
    <row r="207" spans="1:15">
      <c r="A207" t="s">
        <v>4</v>
      </c>
      <c r="B207" s="4" t="s">
        <v>5</v>
      </c>
      <c r="C207" s="4" t="s">
        <v>13</v>
      </c>
      <c r="D207" s="4" t="s">
        <v>10</v>
      </c>
    </row>
    <row r="208" spans="1:15">
      <c r="A208" t="n">
        <v>4788</v>
      </c>
      <c r="B208" s="29" t="n">
        <v>22</v>
      </c>
      <c r="C208" s="7" t="n">
        <v>20</v>
      </c>
      <c r="D208" s="7" t="n">
        <v>0</v>
      </c>
    </row>
    <row r="209" spans="1:4">
      <c r="A209" t="s">
        <v>4</v>
      </c>
      <c r="B209" s="4" t="s">
        <v>5</v>
      </c>
      <c r="C209" s="4" t="s">
        <v>10</v>
      </c>
    </row>
    <row r="210" spans="1:4">
      <c r="A210" t="n">
        <v>4792</v>
      </c>
      <c r="B210" s="31" t="n">
        <v>16</v>
      </c>
      <c r="C210" s="7" t="n">
        <v>500</v>
      </c>
    </row>
    <row r="211" spans="1:4">
      <c r="A211" t="s">
        <v>4</v>
      </c>
      <c r="B211" s="4" t="s">
        <v>5</v>
      </c>
      <c r="C211" s="4" t="s">
        <v>6</v>
      </c>
      <c r="D211" s="4" t="s">
        <v>6</v>
      </c>
    </row>
    <row r="212" spans="1:4">
      <c r="A212" t="n">
        <v>4795</v>
      </c>
      <c r="B212" s="37" t="n">
        <v>70</v>
      </c>
      <c r="C212" s="7" t="s">
        <v>38</v>
      </c>
      <c r="D212" s="7" t="s">
        <v>61</v>
      </c>
    </row>
    <row r="213" spans="1:4">
      <c r="A213" t="s">
        <v>4</v>
      </c>
      <c r="B213" s="4" t="s">
        <v>5</v>
      </c>
      <c r="C213" s="4" t="s">
        <v>10</v>
      </c>
    </row>
    <row r="214" spans="1:4">
      <c r="A214" t="n">
        <v>4808</v>
      </c>
      <c r="B214" s="31" t="n">
        <v>16</v>
      </c>
      <c r="C214" s="7" t="n">
        <v>1000</v>
      </c>
    </row>
    <row r="215" spans="1:4">
      <c r="A215" t="s">
        <v>4</v>
      </c>
      <c r="B215" s="4" t="s">
        <v>5</v>
      </c>
      <c r="C215" s="4" t="s">
        <v>13</v>
      </c>
      <c r="D215" s="4" t="s">
        <v>9</v>
      </c>
      <c r="E215" s="4" t="s">
        <v>13</v>
      </c>
      <c r="F215" s="4" t="s">
        <v>13</v>
      </c>
      <c r="G215" s="4" t="s">
        <v>9</v>
      </c>
      <c r="H215" s="4" t="s">
        <v>13</v>
      </c>
      <c r="I215" s="4" t="s">
        <v>9</v>
      </c>
      <c r="J215" s="4" t="s">
        <v>13</v>
      </c>
    </row>
    <row r="216" spans="1:4">
      <c r="A216" t="n">
        <v>4811</v>
      </c>
      <c r="B216" s="38" t="n">
        <v>33</v>
      </c>
      <c r="C216" s="7" t="n">
        <v>0</v>
      </c>
      <c r="D216" s="7" t="n">
        <v>2</v>
      </c>
      <c r="E216" s="7" t="n">
        <v>0</v>
      </c>
      <c r="F216" s="7" t="n">
        <v>0</v>
      </c>
      <c r="G216" s="7" t="n">
        <v>-1</v>
      </c>
      <c r="H216" s="7" t="n">
        <v>0</v>
      </c>
      <c r="I216" s="7" t="n">
        <v>-1</v>
      </c>
      <c r="J216" s="7" t="n">
        <v>0</v>
      </c>
    </row>
    <row r="217" spans="1:4">
      <c r="A217" t="s">
        <v>4</v>
      </c>
      <c r="B217" s="4" t="s">
        <v>5</v>
      </c>
    </row>
    <row r="218" spans="1:4">
      <c r="A218" t="n">
        <v>4829</v>
      </c>
      <c r="B218" s="5" t="n">
        <v>1</v>
      </c>
    </row>
    <row r="219" spans="1:4" s="3" customFormat="1" customHeight="0">
      <c r="A219" s="3" t="s">
        <v>2</v>
      </c>
      <c r="B219" s="3" t="s">
        <v>62</v>
      </c>
    </row>
    <row r="220" spans="1:4">
      <c r="A220" t="s">
        <v>4</v>
      </c>
      <c r="B220" s="4" t="s">
        <v>5</v>
      </c>
      <c r="C220" s="4" t="s">
        <v>13</v>
      </c>
      <c r="D220" s="4" t="s">
        <v>10</v>
      </c>
    </row>
    <row r="221" spans="1:4">
      <c r="A221" t="n">
        <v>4832</v>
      </c>
      <c r="B221" s="29" t="n">
        <v>22</v>
      </c>
      <c r="C221" s="7" t="n">
        <v>0</v>
      </c>
      <c r="D221" s="7" t="n">
        <v>0</v>
      </c>
    </row>
    <row r="222" spans="1:4">
      <c r="A222" t="s">
        <v>4</v>
      </c>
      <c r="B222" s="4" t="s">
        <v>5</v>
      </c>
      <c r="C222" s="4" t="s">
        <v>13</v>
      </c>
      <c r="D222" s="4" t="s">
        <v>10</v>
      </c>
      <c r="E222" s="4" t="s">
        <v>25</v>
      </c>
    </row>
    <row r="223" spans="1:4">
      <c r="A223" t="n">
        <v>4836</v>
      </c>
      <c r="B223" s="39" t="n">
        <v>58</v>
      </c>
      <c r="C223" s="7" t="n">
        <v>0</v>
      </c>
      <c r="D223" s="7" t="n">
        <v>0</v>
      </c>
      <c r="E223" s="7" t="n">
        <v>1</v>
      </c>
    </row>
    <row r="224" spans="1:4">
      <c r="A224" t="s">
        <v>4</v>
      </c>
      <c r="B224" s="4" t="s">
        <v>5</v>
      </c>
      <c r="C224" s="4" t="s">
        <v>13</v>
      </c>
    </row>
    <row r="225" spans="1:10">
      <c r="A225" t="n">
        <v>4844</v>
      </c>
      <c r="B225" s="40" t="n">
        <v>64</v>
      </c>
      <c r="C225" s="7" t="n">
        <v>7</v>
      </c>
    </row>
    <row r="226" spans="1:10">
      <c r="A226" t="s">
        <v>4</v>
      </c>
      <c r="B226" s="4" t="s">
        <v>5</v>
      </c>
      <c r="C226" s="4" t="s">
        <v>6</v>
      </c>
      <c r="D226" s="4" t="s">
        <v>6</v>
      </c>
    </row>
    <row r="227" spans="1:10">
      <c r="A227" t="n">
        <v>4846</v>
      </c>
      <c r="B227" s="37" t="n">
        <v>70</v>
      </c>
      <c r="C227" s="7" t="s">
        <v>38</v>
      </c>
      <c r="D227" s="7" t="s">
        <v>63</v>
      </c>
    </row>
    <row r="228" spans="1:10">
      <c r="A228" t="s">
        <v>4</v>
      </c>
      <c r="B228" s="4" t="s">
        <v>5</v>
      </c>
      <c r="C228" s="4" t="s">
        <v>13</v>
      </c>
      <c r="D228" s="4" t="s">
        <v>10</v>
      </c>
      <c r="E228" s="4" t="s">
        <v>25</v>
      </c>
    </row>
    <row r="229" spans="1:10">
      <c r="A229" t="n">
        <v>4861</v>
      </c>
      <c r="B229" s="39" t="n">
        <v>58</v>
      </c>
      <c r="C229" s="7" t="n">
        <v>100</v>
      </c>
      <c r="D229" s="7" t="n">
        <v>1000</v>
      </c>
      <c r="E229" s="7" t="n">
        <v>1</v>
      </c>
    </row>
    <row r="230" spans="1:10">
      <c r="A230" t="s">
        <v>4</v>
      </c>
      <c r="B230" s="4" t="s">
        <v>5</v>
      </c>
      <c r="C230" s="4" t="s">
        <v>13</v>
      </c>
      <c r="D230" s="4" t="s">
        <v>10</v>
      </c>
    </row>
    <row r="231" spans="1:10">
      <c r="A231" t="n">
        <v>4869</v>
      </c>
      <c r="B231" s="39" t="n">
        <v>58</v>
      </c>
      <c r="C231" s="7" t="n">
        <v>255</v>
      </c>
      <c r="D231" s="7" t="n">
        <v>0</v>
      </c>
    </row>
    <row r="232" spans="1:10">
      <c r="A232" t="s">
        <v>4</v>
      </c>
      <c r="B232" s="4" t="s">
        <v>5</v>
      </c>
      <c r="C232" s="4" t="s">
        <v>13</v>
      </c>
      <c r="D232" s="4" t="s">
        <v>10</v>
      </c>
      <c r="E232" s="4" t="s">
        <v>9</v>
      </c>
    </row>
    <row r="233" spans="1:10">
      <c r="A233" t="n">
        <v>4873</v>
      </c>
      <c r="B233" s="30" t="n">
        <v>101</v>
      </c>
      <c r="C233" s="7" t="n">
        <v>0</v>
      </c>
      <c r="D233" s="7" t="n">
        <v>3330</v>
      </c>
      <c r="E233" s="7" t="n">
        <v>1</v>
      </c>
    </row>
    <row r="234" spans="1:10">
      <c r="A234" t="s">
        <v>4</v>
      </c>
      <c r="B234" s="4" t="s">
        <v>5</v>
      </c>
      <c r="C234" s="4" t="s">
        <v>10</v>
      </c>
    </row>
    <row r="235" spans="1:10">
      <c r="A235" t="n">
        <v>4881</v>
      </c>
      <c r="B235" s="31" t="n">
        <v>16</v>
      </c>
      <c r="C235" s="7" t="n">
        <v>500</v>
      </c>
    </row>
    <row r="236" spans="1:10">
      <c r="A236" t="s">
        <v>4</v>
      </c>
      <c r="B236" s="4" t="s">
        <v>5</v>
      </c>
      <c r="C236" s="4" t="s">
        <v>13</v>
      </c>
      <c r="D236" s="4" t="s">
        <v>10</v>
      </c>
      <c r="E236" s="4" t="s">
        <v>25</v>
      </c>
      <c r="F236" s="4" t="s">
        <v>10</v>
      </c>
      <c r="G236" s="4" t="s">
        <v>9</v>
      </c>
      <c r="H236" s="4" t="s">
        <v>9</v>
      </c>
      <c r="I236" s="4" t="s">
        <v>10</v>
      </c>
      <c r="J236" s="4" t="s">
        <v>10</v>
      </c>
      <c r="K236" s="4" t="s">
        <v>9</v>
      </c>
      <c r="L236" s="4" t="s">
        <v>9</v>
      </c>
      <c r="M236" s="4" t="s">
        <v>9</v>
      </c>
      <c r="N236" s="4" t="s">
        <v>9</v>
      </c>
      <c r="O236" s="4" t="s">
        <v>6</v>
      </c>
    </row>
    <row r="237" spans="1:10">
      <c r="A237" t="n">
        <v>4884</v>
      </c>
      <c r="B237" s="14" t="n">
        <v>50</v>
      </c>
      <c r="C237" s="7" t="n">
        <v>0</v>
      </c>
      <c r="D237" s="7" t="n">
        <v>12010</v>
      </c>
      <c r="E237" s="7" t="n">
        <v>1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65533</v>
      </c>
      <c r="K237" s="7" t="n">
        <v>0</v>
      </c>
      <c r="L237" s="7" t="n">
        <v>0</v>
      </c>
      <c r="M237" s="7" t="n">
        <v>0</v>
      </c>
      <c r="N237" s="7" t="n">
        <v>0</v>
      </c>
      <c r="O237" s="7" t="s">
        <v>12</v>
      </c>
    </row>
    <row r="238" spans="1:10">
      <c r="A238" t="s">
        <v>4</v>
      </c>
      <c r="B238" s="4" t="s">
        <v>5</v>
      </c>
      <c r="C238" s="4" t="s">
        <v>13</v>
      </c>
      <c r="D238" s="4" t="s">
        <v>10</v>
      </c>
      <c r="E238" s="4" t="s">
        <v>10</v>
      </c>
      <c r="F238" s="4" t="s">
        <v>10</v>
      </c>
      <c r="G238" s="4" t="s">
        <v>10</v>
      </c>
      <c r="H238" s="4" t="s">
        <v>13</v>
      </c>
    </row>
    <row r="239" spans="1:10">
      <c r="A239" t="n">
        <v>4923</v>
      </c>
      <c r="B239" s="32" t="n">
        <v>25</v>
      </c>
      <c r="C239" s="7" t="n">
        <v>5</v>
      </c>
      <c r="D239" s="7" t="n">
        <v>65535</v>
      </c>
      <c r="E239" s="7" t="n">
        <v>65535</v>
      </c>
      <c r="F239" s="7" t="n">
        <v>65535</v>
      </c>
      <c r="G239" s="7" t="n">
        <v>65535</v>
      </c>
      <c r="H239" s="7" t="n">
        <v>0</v>
      </c>
    </row>
    <row r="240" spans="1:10">
      <c r="A240" t="s">
        <v>4</v>
      </c>
      <c r="B240" s="4" t="s">
        <v>5</v>
      </c>
      <c r="C240" s="4" t="s">
        <v>10</v>
      </c>
      <c r="D240" s="4" t="s">
        <v>13</v>
      </c>
      <c r="E240" s="4" t="s">
        <v>55</v>
      </c>
      <c r="F240" s="4" t="s">
        <v>13</v>
      </c>
      <c r="G240" s="4" t="s">
        <v>13</v>
      </c>
      <c r="H240" s="4" t="s">
        <v>10</v>
      </c>
      <c r="I240" s="4" t="s">
        <v>13</v>
      </c>
      <c r="J240" s="4" t="s">
        <v>55</v>
      </c>
      <c r="K240" s="4" t="s">
        <v>13</v>
      </c>
      <c r="L240" s="4" t="s">
        <v>13</v>
      </c>
    </row>
    <row r="241" spans="1:15">
      <c r="A241" t="n">
        <v>4934</v>
      </c>
      <c r="B241" s="33" t="n">
        <v>24</v>
      </c>
      <c r="C241" s="7" t="n">
        <v>65534</v>
      </c>
      <c r="D241" s="7" t="n">
        <v>6</v>
      </c>
      <c r="E241" s="7" t="s">
        <v>64</v>
      </c>
      <c r="F241" s="7" t="n">
        <v>12</v>
      </c>
      <c r="G241" s="7" t="n">
        <v>16</v>
      </c>
      <c r="H241" s="7" t="n">
        <v>3330</v>
      </c>
      <c r="I241" s="7" t="n">
        <v>7</v>
      </c>
      <c r="J241" s="7" t="s">
        <v>65</v>
      </c>
      <c r="K241" s="7" t="n">
        <v>2</v>
      </c>
      <c r="L241" s="7" t="n">
        <v>0</v>
      </c>
    </row>
    <row r="242" spans="1:15">
      <c r="A242" t="s">
        <v>4</v>
      </c>
      <c r="B242" s="4" t="s">
        <v>5</v>
      </c>
    </row>
    <row r="243" spans="1:15">
      <c r="A243" t="n">
        <v>4955</v>
      </c>
      <c r="B243" s="34" t="n">
        <v>28</v>
      </c>
    </row>
    <row r="244" spans="1:15">
      <c r="A244" t="s">
        <v>4</v>
      </c>
      <c r="B244" s="4" t="s">
        <v>5</v>
      </c>
      <c r="C244" s="4" t="s">
        <v>13</v>
      </c>
    </row>
    <row r="245" spans="1:15">
      <c r="A245" t="n">
        <v>4956</v>
      </c>
      <c r="B245" s="35" t="n">
        <v>27</v>
      </c>
      <c r="C245" s="7" t="n">
        <v>0</v>
      </c>
    </row>
    <row r="246" spans="1:15">
      <c r="A246" t="s">
        <v>4</v>
      </c>
      <c r="B246" s="4" t="s">
        <v>5</v>
      </c>
      <c r="C246" s="4" t="s">
        <v>13</v>
      </c>
    </row>
    <row r="247" spans="1:15">
      <c r="A247" t="n">
        <v>4958</v>
      </c>
      <c r="B247" s="36" t="n">
        <v>23</v>
      </c>
      <c r="C247" s="7" t="n">
        <v>0</v>
      </c>
    </row>
    <row r="248" spans="1:15">
      <c r="A248" t="s">
        <v>4</v>
      </c>
      <c r="B248" s="4" t="s">
        <v>5</v>
      </c>
    </row>
    <row r="249" spans="1:15">
      <c r="A249" t="n">
        <v>4960</v>
      </c>
      <c r="B249" s="5" t="n">
        <v>1</v>
      </c>
    </row>
    <row r="250" spans="1:15" s="3" customFormat="1" customHeight="0">
      <c r="A250" s="3" t="s">
        <v>2</v>
      </c>
      <c r="B250" s="3" t="s">
        <v>66</v>
      </c>
    </row>
    <row r="251" spans="1:15">
      <c r="A251" t="s">
        <v>4</v>
      </c>
      <c r="B251" s="4" t="s">
        <v>5</v>
      </c>
      <c r="C251" s="4" t="s">
        <v>13</v>
      </c>
      <c r="D251" s="4" t="s">
        <v>13</v>
      </c>
      <c r="E251" s="4" t="s">
        <v>13</v>
      </c>
      <c r="F251" s="4" t="s">
        <v>13</v>
      </c>
    </row>
    <row r="252" spans="1:15">
      <c r="A252" t="n">
        <v>4964</v>
      </c>
      <c r="B252" s="8" t="n">
        <v>14</v>
      </c>
      <c r="C252" s="7" t="n">
        <v>2</v>
      </c>
      <c r="D252" s="7" t="n">
        <v>0</v>
      </c>
      <c r="E252" s="7" t="n">
        <v>0</v>
      </c>
      <c r="F252" s="7" t="n">
        <v>0</v>
      </c>
    </row>
    <row r="253" spans="1:15">
      <c r="A253" t="s">
        <v>4</v>
      </c>
      <c r="B253" s="4" t="s">
        <v>5</v>
      </c>
      <c r="C253" s="4" t="s">
        <v>13</v>
      </c>
      <c r="D253" s="4" t="s">
        <v>13</v>
      </c>
      <c r="E253" s="4" t="s">
        <v>13</v>
      </c>
      <c r="F253" s="4" t="s">
        <v>13</v>
      </c>
    </row>
    <row r="254" spans="1:15">
      <c r="A254" t="n">
        <v>4969</v>
      </c>
      <c r="B254" s="8" t="n">
        <v>14</v>
      </c>
      <c r="C254" s="7" t="n">
        <v>4</v>
      </c>
      <c r="D254" s="7" t="n">
        <v>0</v>
      </c>
      <c r="E254" s="7" t="n">
        <v>0</v>
      </c>
      <c r="F254" s="7" t="n">
        <v>0</v>
      </c>
    </row>
    <row r="255" spans="1:15">
      <c r="A255" t="s">
        <v>4</v>
      </c>
      <c r="B255" s="4" t="s">
        <v>5</v>
      </c>
      <c r="C255" s="4" t="s">
        <v>10</v>
      </c>
      <c r="D255" s="4" t="s">
        <v>25</v>
      </c>
      <c r="E255" s="4" t="s">
        <v>25</v>
      </c>
      <c r="F255" s="4" t="s">
        <v>25</v>
      </c>
      <c r="G255" s="4" t="s">
        <v>10</v>
      </c>
      <c r="H255" s="4" t="s">
        <v>10</v>
      </c>
    </row>
    <row r="256" spans="1:15">
      <c r="A256" t="n">
        <v>4974</v>
      </c>
      <c r="B256" s="41" t="n">
        <v>60</v>
      </c>
      <c r="C256" s="7" t="n">
        <v>61456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1</v>
      </c>
    </row>
    <row r="257" spans="1:12">
      <c r="A257" t="s">
        <v>4</v>
      </c>
      <c r="B257" s="4" t="s">
        <v>5</v>
      </c>
      <c r="C257" s="4" t="s">
        <v>10</v>
      </c>
      <c r="D257" s="4" t="s">
        <v>25</v>
      </c>
      <c r="E257" s="4" t="s">
        <v>25</v>
      </c>
      <c r="F257" s="4" t="s">
        <v>25</v>
      </c>
      <c r="G257" s="4" t="s">
        <v>10</v>
      </c>
      <c r="H257" s="4" t="s">
        <v>10</v>
      </c>
    </row>
    <row r="258" spans="1:12">
      <c r="A258" t="n">
        <v>4993</v>
      </c>
      <c r="B258" s="41" t="n">
        <v>60</v>
      </c>
      <c r="C258" s="7" t="n">
        <v>61456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</row>
    <row r="259" spans="1:12">
      <c r="A259" t="s">
        <v>4</v>
      </c>
      <c r="B259" s="4" t="s">
        <v>5</v>
      </c>
      <c r="C259" s="4" t="s">
        <v>10</v>
      </c>
      <c r="D259" s="4" t="s">
        <v>10</v>
      </c>
      <c r="E259" s="4" t="s">
        <v>10</v>
      </c>
    </row>
    <row r="260" spans="1:12">
      <c r="A260" t="n">
        <v>5012</v>
      </c>
      <c r="B260" s="42" t="n">
        <v>61</v>
      </c>
      <c r="C260" s="7" t="n">
        <v>61456</v>
      </c>
      <c r="D260" s="7" t="n">
        <v>65533</v>
      </c>
      <c r="E260" s="7" t="n">
        <v>0</v>
      </c>
    </row>
    <row r="261" spans="1:12">
      <c r="A261" t="s">
        <v>4</v>
      </c>
      <c r="B261" s="4" t="s">
        <v>5</v>
      </c>
      <c r="C261" s="4" t="s">
        <v>10</v>
      </c>
      <c r="D261" s="4" t="s">
        <v>25</v>
      </c>
      <c r="E261" s="4" t="s">
        <v>9</v>
      </c>
      <c r="F261" s="4" t="s">
        <v>25</v>
      </c>
      <c r="G261" s="4" t="s">
        <v>25</v>
      </c>
      <c r="H261" s="4" t="s">
        <v>13</v>
      </c>
    </row>
    <row r="262" spans="1:12">
      <c r="A262" t="n">
        <v>5019</v>
      </c>
      <c r="B262" s="43" t="n">
        <v>100</v>
      </c>
      <c r="C262" s="7" t="n">
        <v>61456</v>
      </c>
      <c r="D262" s="7" t="n">
        <v>-199.130004882813</v>
      </c>
      <c r="E262" s="7" t="n">
        <v>1106924012</v>
      </c>
      <c r="F262" s="7" t="n">
        <v>-166.649993896484</v>
      </c>
      <c r="G262" s="7" t="n">
        <v>10</v>
      </c>
      <c r="H262" s="7" t="n">
        <v>0</v>
      </c>
    </row>
    <row r="263" spans="1:12">
      <c r="A263" t="s">
        <v>4</v>
      </c>
      <c r="B263" s="4" t="s">
        <v>5</v>
      </c>
      <c r="C263" s="4" t="s">
        <v>10</v>
      </c>
    </row>
    <row r="264" spans="1:12">
      <c r="A264" t="n">
        <v>5039</v>
      </c>
      <c r="B264" s="44" t="n">
        <v>54</v>
      </c>
      <c r="C264" s="7" t="n">
        <v>61456</v>
      </c>
    </row>
    <row r="265" spans="1:12">
      <c r="A265" t="s">
        <v>4</v>
      </c>
      <c r="B265" s="4" t="s">
        <v>5</v>
      </c>
      <c r="C265" s="4" t="s">
        <v>13</v>
      </c>
      <c r="D265" s="4" t="s">
        <v>10</v>
      </c>
      <c r="E265" s="4" t="s">
        <v>25</v>
      </c>
    </row>
    <row r="266" spans="1:12">
      <c r="A266" t="n">
        <v>5042</v>
      </c>
      <c r="B266" s="39" t="n">
        <v>58</v>
      </c>
      <c r="C266" s="7" t="n">
        <v>0</v>
      </c>
      <c r="D266" s="7" t="n">
        <v>300</v>
      </c>
      <c r="E266" s="7" t="n">
        <v>1</v>
      </c>
    </row>
    <row r="267" spans="1:12">
      <c r="A267" t="s">
        <v>4</v>
      </c>
      <c r="B267" s="4" t="s">
        <v>5</v>
      </c>
      <c r="C267" s="4" t="s">
        <v>13</v>
      </c>
      <c r="D267" s="4" t="s">
        <v>10</v>
      </c>
    </row>
    <row r="268" spans="1:12">
      <c r="A268" t="n">
        <v>5050</v>
      </c>
      <c r="B268" s="39" t="n">
        <v>58</v>
      </c>
      <c r="C268" s="7" t="n">
        <v>255</v>
      </c>
      <c r="D268" s="7" t="n">
        <v>0</v>
      </c>
    </row>
    <row r="269" spans="1:12">
      <c r="A269" t="s">
        <v>4</v>
      </c>
      <c r="B269" s="4" t="s">
        <v>5</v>
      </c>
      <c r="C269" s="4" t="s">
        <v>13</v>
      </c>
      <c r="D269" s="4" t="s">
        <v>10</v>
      </c>
    </row>
    <row r="270" spans="1:12">
      <c r="A270" t="n">
        <v>5054</v>
      </c>
      <c r="B270" s="29" t="n">
        <v>22</v>
      </c>
      <c r="C270" s="7" t="n">
        <v>0</v>
      </c>
      <c r="D270" s="7" t="n">
        <v>0</v>
      </c>
    </row>
    <row r="271" spans="1:12">
      <c r="A271" t="s">
        <v>4</v>
      </c>
      <c r="B271" s="4" t="s">
        <v>5</v>
      </c>
      <c r="C271" s="4" t="s">
        <v>13</v>
      </c>
      <c r="D271" s="4" t="s">
        <v>6</v>
      </c>
    </row>
    <row r="272" spans="1:12">
      <c r="A272" t="n">
        <v>5058</v>
      </c>
      <c r="B272" s="9" t="n">
        <v>2</v>
      </c>
      <c r="C272" s="7" t="n">
        <v>10</v>
      </c>
      <c r="D272" s="7" t="s">
        <v>67</v>
      </c>
    </row>
    <row r="273" spans="1:8">
      <c r="A273" t="s">
        <v>4</v>
      </c>
      <c r="B273" s="4" t="s">
        <v>5</v>
      </c>
      <c r="C273" s="4" t="s">
        <v>13</v>
      </c>
      <c r="D273" s="4" t="s">
        <v>13</v>
      </c>
      <c r="E273" s="4" t="s">
        <v>25</v>
      </c>
      <c r="F273" s="4" t="s">
        <v>25</v>
      </c>
      <c r="G273" s="4" t="s">
        <v>25</v>
      </c>
      <c r="H273" s="4" t="s">
        <v>10</v>
      </c>
    </row>
    <row r="274" spans="1:8">
      <c r="A274" t="n">
        <v>5079</v>
      </c>
      <c r="B274" s="45" t="n">
        <v>45</v>
      </c>
      <c r="C274" s="7" t="n">
        <v>2</v>
      </c>
      <c r="D274" s="7" t="n">
        <v>3</v>
      </c>
      <c r="E274" s="7" t="n">
        <v>-177.600006103516</v>
      </c>
      <c r="F274" s="7" t="n">
        <v>46.3300018310547</v>
      </c>
      <c r="G274" s="7" t="n">
        <v>-157.589996337891</v>
      </c>
      <c r="H274" s="7" t="n">
        <v>0</v>
      </c>
    </row>
    <row r="275" spans="1:8">
      <c r="A275" t="s">
        <v>4</v>
      </c>
      <c r="B275" s="4" t="s">
        <v>5</v>
      </c>
      <c r="C275" s="4" t="s">
        <v>13</v>
      </c>
      <c r="D275" s="4" t="s">
        <v>13</v>
      </c>
      <c r="E275" s="4" t="s">
        <v>25</v>
      </c>
      <c r="F275" s="4" t="s">
        <v>25</v>
      </c>
      <c r="G275" s="4" t="s">
        <v>25</v>
      </c>
      <c r="H275" s="4" t="s">
        <v>10</v>
      </c>
      <c r="I275" s="4" t="s">
        <v>13</v>
      </c>
    </row>
    <row r="276" spans="1:8">
      <c r="A276" t="n">
        <v>5096</v>
      </c>
      <c r="B276" s="45" t="n">
        <v>45</v>
      </c>
      <c r="C276" s="7" t="n">
        <v>4</v>
      </c>
      <c r="D276" s="7" t="n">
        <v>3</v>
      </c>
      <c r="E276" s="7" t="n">
        <v>33.25</v>
      </c>
      <c r="F276" s="7" t="n">
        <v>35.8800010681152</v>
      </c>
      <c r="G276" s="7" t="n">
        <v>0</v>
      </c>
      <c r="H276" s="7" t="n">
        <v>0</v>
      </c>
      <c r="I276" s="7" t="n">
        <v>1</v>
      </c>
    </row>
    <row r="277" spans="1:8">
      <c r="A277" t="s">
        <v>4</v>
      </c>
      <c r="B277" s="4" t="s">
        <v>5</v>
      </c>
      <c r="C277" s="4" t="s">
        <v>13</v>
      </c>
      <c r="D277" s="4" t="s">
        <v>13</v>
      </c>
      <c r="E277" s="4" t="s">
        <v>25</v>
      </c>
      <c r="F277" s="4" t="s">
        <v>10</v>
      </c>
    </row>
    <row r="278" spans="1:8">
      <c r="A278" t="n">
        <v>5114</v>
      </c>
      <c r="B278" s="45" t="n">
        <v>45</v>
      </c>
      <c r="C278" s="7" t="n">
        <v>5</v>
      </c>
      <c r="D278" s="7" t="n">
        <v>3</v>
      </c>
      <c r="E278" s="7" t="n">
        <v>7</v>
      </c>
      <c r="F278" s="7" t="n">
        <v>0</v>
      </c>
    </row>
    <row r="279" spans="1:8">
      <c r="A279" t="s">
        <v>4</v>
      </c>
      <c r="B279" s="4" t="s">
        <v>5</v>
      </c>
      <c r="C279" s="4" t="s">
        <v>13</v>
      </c>
      <c r="D279" s="4" t="s">
        <v>10</v>
      </c>
    </row>
    <row r="280" spans="1:8">
      <c r="A280" t="n">
        <v>5123</v>
      </c>
      <c r="B280" s="45" t="n">
        <v>45</v>
      </c>
      <c r="C280" s="7" t="n">
        <v>7</v>
      </c>
      <c r="D280" s="7" t="n">
        <v>255</v>
      </c>
    </row>
    <row r="281" spans="1:8">
      <c r="A281" t="s">
        <v>4</v>
      </c>
      <c r="B281" s="4" t="s">
        <v>5</v>
      </c>
      <c r="C281" s="4" t="s">
        <v>13</v>
      </c>
      <c r="D281" s="4" t="s">
        <v>13</v>
      </c>
      <c r="E281" s="4" t="s">
        <v>9</v>
      </c>
      <c r="F281" s="4" t="s">
        <v>13</v>
      </c>
      <c r="G281" s="4" t="s">
        <v>13</v>
      </c>
      <c r="H281" s="4" t="s">
        <v>13</v>
      </c>
    </row>
    <row r="282" spans="1:8">
      <c r="A282" t="n">
        <v>5127</v>
      </c>
      <c r="B282" s="46" t="n">
        <v>18</v>
      </c>
      <c r="C282" s="7" t="n">
        <v>32</v>
      </c>
      <c r="D282" s="7" t="n">
        <v>0</v>
      </c>
      <c r="E282" s="7" t="n">
        <v>1</v>
      </c>
      <c r="F282" s="7" t="n">
        <v>14</v>
      </c>
      <c r="G282" s="7" t="n">
        <v>19</v>
      </c>
      <c r="H282" s="7" t="n">
        <v>1</v>
      </c>
    </row>
    <row r="283" spans="1:8">
      <c r="A283" t="s">
        <v>4</v>
      </c>
      <c r="B283" s="4" t="s">
        <v>5</v>
      </c>
      <c r="C283" s="4" t="s">
        <v>13</v>
      </c>
      <c r="D283" s="4" t="s">
        <v>9</v>
      </c>
      <c r="E283" s="4" t="s">
        <v>9</v>
      </c>
      <c r="F283" s="4" t="s">
        <v>9</v>
      </c>
      <c r="G283" s="4" t="s">
        <v>9</v>
      </c>
      <c r="H283" s="4" t="s">
        <v>9</v>
      </c>
      <c r="I283" s="4" t="s">
        <v>9</v>
      </c>
      <c r="J283" s="4" t="s">
        <v>9</v>
      </c>
      <c r="K283" s="4" t="s">
        <v>9</v>
      </c>
    </row>
    <row r="284" spans="1:8">
      <c r="A284" t="n">
        <v>5137</v>
      </c>
      <c r="B284" s="12" t="n">
        <v>74</v>
      </c>
      <c r="C284" s="7" t="n">
        <v>1</v>
      </c>
      <c r="D284" s="7" t="n">
        <v>7</v>
      </c>
      <c r="E284" s="7" t="n">
        <v>-1020163523</v>
      </c>
      <c r="F284" s="7" t="n">
        <v>1110528492</v>
      </c>
      <c r="G284" s="7" t="n">
        <v>-1021476864</v>
      </c>
      <c r="H284" s="7" t="n">
        <v>1132226150</v>
      </c>
      <c r="I284" s="7" t="n">
        <v>-1018748600</v>
      </c>
      <c r="J284" s="7" t="n">
        <v>1106924012</v>
      </c>
      <c r="K284" s="7" t="n">
        <v>-1020877210</v>
      </c>
    </row>
    <row r="285" spans="1:8">
      <c r="A285" t="s">
        <v>4</v>
      </c>
      <c r="B285" s="4" t="s">
        <v>5</v>
      </c>
      <c r="C285" s="4" t="s">
        <v>13</v>
      </c>
      <c r="D285" s="4" t="s">
        <v>10</v>
      </c>
    </row>
    <row r="286" spans="1:8">
      <c r="A286" t="n">
        <v>5171</v>
      </c>
      <c r="B286" s="39" t="n">
        <v>58</v>
      </c>
      <c r="C286" s="7" t="n">
        <v>255</v>
      </c>
      <c r="D286" s="7" t="n">
        <v>0</v>
      </c>
    </row>
    <row r="287" spans="1:8">
      <c r="A287" t="s">
        <v>4</v>
      </c>
      <c r="B287" s="4" t="s">
        <v>5</v>
      </c>
      <c r="C287" s="4" t="s">
        <v>13</v>
      </c>
      <c r="D287" s="4" t="s">
        <v>13</v>
      </c>
      <c r="E287" s="4" t="s">
        <v>10</v>
      </c>
    </row>
    <row r="288" spans="1:8">
      <c r="A288" t="n">
        <v>5175</v>
      </c>
      <c r="B288" s="45" t="n">
        <v>45</v>
      </c>
      <c r="C288" s="7" t="n">
        <v>8</v>
      </c>
      <c r="D288" s="7" t="n">
        <v>0</v>
      </c>
      <c r="E288" s="7" t="n">
        <v>0</v>
      </c>
    </row>
    <row r="289" spans="1:11">
      <c r="A289" t="s">
        <v>4</v>
      </c>
      <c r="B289" s="4" t="s">
        <v>5</v>
      </c>
      <c r="C289" s="4" t="s">
        <v>13</v>
      </c>
      <c r="D289" s="4" t="s">
        <v>10</v>
      </c>
      <c r="E289" s="4" t="s">
        <v>25</v>
      </c>
    </row>
    <row r="290" spans="1:11">
      <c r="A290" t="n">
        <v>5180</v>
      </c>
      <c r="B290" s="39" t="n">
        <v>58</v>
      </c>
      <c r="C290" s="7" t="n">
        <v>100</v>
      </c>
      <c r="D290" s="7" t="n">
        <v>300</v>
      </c>
      <c r="E290" s="7" t="n">
        <v>1</v>
      </c>
    </row>
    <row r="291" spans="1:11">
      <c r="A291" t="s">
        <v>4</v>
      </c>
      <c r="B291" s="4" t="s">
        <v>5</v>
      </c>
      <c r="C291" s="4" t="s">
        <v>13</v>
      </c>
      <c r="D291" s="4" t="s">
        <v>10</v>
      </c>
    </row>
    <row r="292" spans="1:11">
      <c r="A292" t="n">
        <v>5188</v>
      </c>
      <c r="B292" s="39" t="n">
        <v>58</v>
      </c>
      <c r="C292" s="7" t="n">
        <v>255</v>
      </c>
      <c r="D292" s="7" t="n">
        <v>0</v>
      </c>
    </row>
    <row r="293" spans="1:11">
      <c r="A293" t="s">
        <v>4</v>
      </c>
      <c r="B293" s="4" t="s">
        <v>5</v>
      </c>
      <c r="C293" s="4" t="s">
        <v>13</v>
      </c>
    </row>
    <row r="294" spans="1:11">
      <c r="A294" t="n">
        <v>5192</v>
      </c>
      <c r="B294" s="36" t="n">
        <v>23</v>
      </c>
      <c r="C294" s="7" t="n">
        <v>0</v>
      </c>
    </row>
    <row r="295" spans="1:11">
      <c r="A295" t="s">
        <v>4</v>
      </c>
      <c r="B295" s="4" t="s">
        <v>5</v>
      </c>
    </row>
    <row r="296" spans="1:11">
      <c r="A296" t="n">
        <v>5194</v>
      </c>
      <c r="B296" s="5" t="n">
        <v>1</v>
      </c>
    </row>
    <row r="297" spans="1:11" s="3" customFormat="1" customHeight="0">
      <c r="A297" s="3" t="s">
        <v>2</v>
      </c>
      <c r="B297" s="3" t="s">
        <v>68</v>
      </c>
    </row>
    <row r="298" spans="1:11">
      <c r="A298" t="s">
        <v>4</v>
      </c>
      <c r="B298" s="4" t="s">
        <v>5</v>
      </c>
      <c r="C298" s="4" t="s">
        <v>13</v>
      </c>
      <c r="D298" s="4" t="s">
        <v>13</v>
      </c>
      <c r="E298" s="4" t="s">
        <v>9</v>
      </c>
      <c r="F298" s="4" t="s">
        <v>13</v>
      </c>
      <c r="G298" s="4" t="s">
        <v>13</v>
      </c>
      <c r="H298" s="4" t="s">
        <v>35</v>
      </c>
    </row>
    <row r="299" spans="1:11">
      <c r="A299" t="n">
        <v>5196</v>
      </c>
      <c r="B299" s="15" t="n">
        <v>5</v>
      </c>
      <c r="C299" s="7" t="n">
        <v>34</v>
      </c>
      <c r="D299" s="7" t="n">
        <v>0</v>
      </c>
      <c r="E299" s="7" t="n">
        <v>2</v>
      </c>
      <c r="F299" s="7" t="n">
        <v>18</v>
      </c>
      <c r="G299" s="7" t="n">
        <v>1</v>
      </c>
      <c r="H299" s="16" t="n">
        <f t="normal" ca="1">A305</f>
        <v>0</v>
      </c>
    </row>
    <row r="300" spans="1:11">
      <c r="A300" t="s">
        <v>4</v>
      </c>
      <c r="B300" s="4" t="s">
        <v>5</v>
      </c>
      <c r="C300" s="4" t="s">
        <v>10</v>
      </c>
      <c r="D300" s="4" t="s">
        <v>13</v>
      </c>
      <c r="E300" s="4" t="s">
        <v>9</v>
      </c>
    </row>
    <row r="301" spans="1:11">
      <c r="A301" t="n">
        <v>5209</v>
      </c>
      <c r="B301" s="18" t="n">
        <v>106</v>
      </c>
      <c r="C301" s="7" t="n">
        <v>200</v>
      </c>
      <c r="D301" s="7" t="n">
        <v>0</v>
      </c>
      <c r="E301" s="7" t="n">
        <v>0</v>
      </c>
    </row>
    <row r="302" spans="1:11">
      <c r="A302" t="s">
        <v>4</v>
      </c>
      <c r="B302" s="4" t="s">
        <v>5</v>
      </c>
      <c r="C302" s="4" t="s">
        <v>35</v>
      </c>
    </row>
    <row r="303" spans="1:11">
      <c r="A303" t="n">
        <v>5217</v>
      </c>
      <c r="B303" s="26" t="n">
        <v>3</v>
      </c>
      <c r="C303" s="16" t="n">
        <f t="normal" ca="1">A307</f>
        <v>0</v>
      </c>
    </row>
    <row r="304" spans="1:11">
      <c r="A304" t="s">
        <v>4</v>
      </c>
      <c r="B304" s="4" t="s">
        <v>5</v>
      </c>
      <c r="C304" s="4" t="s">
        <v>10</v>
      </c>
      <c r="D304" s="4" t="s">
        <v>13</v>
      </c>
      <c r="E304" s="4" t="s">
        <v>9</v>
      </c>
    </row>
    <row r="305" spans="1:8">
      <c r="A305" t="n">
        <v>5222</v>
      </c>
      <c r="B305" s="18" t="n">
        <v>106</v>
      </c>
      <c r="C305" s="7" t="n">
        <v>201</v>
      </c>
      <c r="D305" s="7" t="n">
        <v>0</v>
      </c>
      <c r="E305" s="7" t="n">
        <v>0</v>
      </c>
    </row>
    <row r="306" spans="1:8">
      <c r="A306" t="s">
        <v>4</v>
      </c>
      <c r="B306" s="4" t="s">
        <v>5</v>
      </c>
    </row>
    <row r="307" spans="1:8">
      <c r="A307" t="n">
        <v>5230</v>
      </c>
      <c r="B307" s="5" t="n">
        <v>1</v>
      </c>
    </row>
    <row r="308" spans="1:8" s="3" customFormat="1" customHeight="0">
      <c r="A308" s="3" t="s">
        <v>2</v>
      </c>
      <c r="B308" s="3" t="s">
        <v>69</v>
      </c>
    </row>
    <row r="309" spans="1:8">
      <c r="A309" t="s">
        <v>4</v>
      </c>
      <c r="B309" s="4" t="s">
        <v>5</v>
      </c>
      <c r="C309" s="4" t="s">
        <v>10</v>
      </c>
      <c r="D309" s="4" t="s">
        <v>13</v>
      </c>
      <c r="E309" s="4" t="s">
        <v>9</v>
      </c>
    </row>
    <row r="310" spans="1:8">
      <c r="A310" t="n">
        <v>5232</v>
      </c>
      <c r="B310" s="18" t="n">
        <v>106</v>
      </c>
      <c r="C310" s="7" t="n">
        <v>48</v>
      </c>
      <c r="D310" s="7" t="n">
        <v>0</v>
      </c>
      <c r="E310" s="7" t="n">
        <v>0</v>
      </c>
    </row>
    <row r="311" spans="1:8">
      <c r="A311" t="s">
        <v>4</v>
      </c>
      <c r="B311" s="4" t="s">
        <v>5</v>
      </c>
      <c r="C311" s="4" t="s">
        <v>13</v>
      </c>
      <c r="D311" s="4" t="s">
        <v>6</v>
      </c>
      <c r="E311" s="4" t="s">
        <v>10</v>
      </c>
    </row>
    <row r="312" spans="1:8">
      <c r="A312" t="n">
        <v>5240</v>
      </c>
      <c r="B312" s="47" t="n">
        <v>62</v>
      </c>
      <c r="C312" s="7" t="n">
        <v>1</v>
      </c>
      <c r="D312" s="7" t="s">
        <v>70</v>
      </c>
      <c r="E312" s="7" t="n">
        <v>128</v>
      </c>
    </row>
    <row r="313" spans="1:8">
      <c r="A313" t="s">
        <v>4</v>
      </c>
      <c r="B313" s="4" t="s">
        <v>5</v>
      </c>
    </row>
    <row r="314" spans="1:8">
      <c r="A314" t="n">
        <v>5253</v>
      </c>
      <c r="B314" s="5" t="n">
        <v>1</v>
      </c>
    </row>
    <row r="315" spans="1:8" s="3" customFormat="1" customHeight="0">
      <c r="A315" s="3" t="s">
        <v>2</v>
      </c>
      <c r="B315" s="3" t="s">
        <v>71</v>
      </c>
    </row>
    <row r="316" spans="1:8">
      <c r="A316" t="s">
        <v>4</v>
      </c>
      <c r="B316" s="4" t="s">
        <v>5</v>
      </c>
      <c r="C316" s="4" t="s">
        <v>10</v>
      </c>
      <c r="D316" s="4" t="s">
        <v>13</v>
      </c>
      <c r="E316" s="4" t="s">
        <v>9</v>
      </c>
    </row>
    <row r="317" spans="1:8">
      <c r="A317" t="n">
        <v>5256</v>
      </c>
      <c r="B317" s="18" t="n">
        <v>106</v>
      </c>
      <c r="C317" s="7" t="n">
        <v>49</v>
      </c>
      <c r="D317" s="7" t="n">
        <v>0</v>
      </c>
      <c r="E317" s="7" t="n">
        <v>0</v>
      </c>
    </row>
    <row r="318" spans="1:8">
      <c r="A318" t="s">
        <v>4</v>
      </c>
      <c r="B318" s="4" t="s">
        <v>5</v>
      </c>
      <c r="C318" s="4" t="s">
        <v>13</v>
      </c>
      <c r="D318" s="4" t="s">
        <v>6</v>
      </c>
      <c r="E318" s="4" t="s">
        <v>10</v>
      </c>
    </row>
    <row r="319" spans="1:8">
      <c r="A319" t="n">
        <v>5264</v>
      </c>
      <c r="B319" s="47" t="n">
        <v>62</v>
      </c>
      <c r="C319" s="7" t="n">
        <v>1</v>
      </c>
      <c r="D319" s="7" t="s">
        <v>72</v>
      </c>
      <c r="E319" s="7" t="n">
        <v>128</v>
      </c>
    </row>
    <row r="320" spans="1:8">
      <c r="A320" t="s">
        <v>4</v>
      </c>
      <c r="B320" s="4" t="s">
        <v>5</v>
      </c>
    </row>
    <row r="321" spans="1:5">
      <c r="A321" t="n">
        <v>5277</v>
      </c>
      <c r="B321" s="5" t="n">
        <v>1</v>
      </c>
    </row>
    <row r="322" spans="1:5" s="3" customFormat="1" customHeight="0">
      <c r="A322" s="3" t="s">
        <v>2</v>
      </c>
      <c r="B322" s="3" t="s">
        <v>73</v>
      </c>
    </row>
    <row r="323" spans="1:5">
      <c r="A323" t="s">
        <v>4</v>
      </c>
      <c r="B323" s="4" t="s">
        <v>5</v>
      </c>
      <c r="C323" s="4" t="s">
        <v>13</v>
      </c>
      <c r="D323" s="4" t="s">
        <v>13</v>
      </c>
      <c r="E323" s="4" t="s">
        <v>10</v>
      </c>
      <c r="F323" s="4" t="s">
        <v>10</v>
      </c>
      <c r="G323" s="4" t="s">
        <v>10</v>
      </c>
      <c r="H323" s="4" t="s">
        <v>10</v>
      </c>
      <c r="I323" s="4" t="s">
        <v>10</v>
      </c>
      <c r="J323" s="4" t="s">
        <v>10</v>
      </c>
      <c r="K323" s="4" t="s">
        <v>10</v>
      </c>
      <c r="L323" s="4" t="s">
        <v>10</v>
      </c>
      <c r="M323" s="4" t="s">
        <v>10</v>
      </c>
      <c r="N323" s="4" t="s">
        <v>10</v>
      </c>
      <c r="O323" s="4" t="s">
        <v>10</v>
      </c>
      <c r="P323" s="4" t="s">
        <v>10</v>
      </c>
      <c r="Q323" s="4" t="s">
        <v>10</v>
      </c>
      <c r="R323" s="4" t="s">
        <v>10</v>
      </c>
      <c r="S323" s="4" t="s">
        <v>10</v>
      </c>
    </row>
    <row r="324" spans="1:5">
      <c r="A324" t="n">
        <v>5280</v>
      </c>
      <c r="B324" s="48" t="n">
        <v>161</v>
      </c>
      <c r="C324" s="7" t="n">
        <v>2</v>
      </c>
      <c r="D324" s="7" t="n">
        <v>1</v>
      </c>
      <c r="E324" s="7" t="n">
        <v>8952</v>
      </c>
      <c r="F324" s="7" t="n">
        <v>0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</row>
    <row r="325" spans="1:5">
      <c r="A325" t="s">
        <v>4</v>
      </c>
      <c r="B325" s="4" t="s">
        <v>5</v>
      </c>
      <c r="C325" s="4" t="s">
        <v>13</v>
      </c>
      <c r="D325" s="4" t="s">
        <v>25</v>
      </c>
      <c r="E325" s="4" t="s">
        <v>25</v>
      </c>
      <c r="F325" s="4" t="s">
        <v>25</v>
      </c>
    </row>
    <row r="326" spans="1:5">
      <c r="A326" t="n">
        <v>5313</v>
      </c>
      <c r="B326" s="48" t="n">
        <v>161</v>
      </c>
      <c r="C326" s="7" t="n">
        <v>3</v>
      </c>
      <c r="D326" s="7" t="n">
        <v>1</v>
      </c>
      <c r="E326" s="7" t="n">
        <v>1.60000002384186</v>
      </c>
      <c r="F326" s="7" t="n">
        <v>0.400000005960464</v>
      </c>
    </row>
    <row r="327" spans="1:5">
      <c r="A327" t="s">
        <v>4</v>
      </c>
      <c r="B327" s="4" t="s">
        <v>5</v>
      </c>
      <c r="C327" s="4" t="s">
        <v>13</v>
      </c>
      <c r="D327" s="4" t="s">
        <v>10</v>
      </c>
      <c r="E327" s="4" t="s">
        <v>13</v>
      </c>
      <c r="F327" s="4" t="s">
        <v>13</v>
      </c>
      <c r="G327" s="4" t="s">
        <v>13</v>
      </c>
      <c r="H327" s="4" t="s">
        <v>13</v>
      </c>
      <c r="I327" s="4" t="s">
        <v>13</v>
      </c>
      <c r="J327" s="4" t="s">
        <v>13</v>
      </c>
      <c r="K327" s="4" t="s">
        <v>13</v>
      </c>
      <c r="L327" s="4" t="s">
        <v>13</v>
      </c>
      <c r="M327" s="4" t="s">
        <v>13</v>
      </c>
      <c r="N327" s="4" t="s">
        <v>13</v>
      </c>
      <c r="O327" s="4" t="s">
        <v>13</v>
      </c>
      <c r="P327" s="4" t="s">
        <v>13</v>
      </c>
      <c r="Q327" s="4" t="s">
        <v>13</v>
      </c>
      <c r="R327" s="4" t="s">
        <v>13</v>
      </c>
      <c r="S327" s="4" t="s">
        <v>13</v>
      </c>
      <c r="T327" s="4" t="s">
        <v>13</v>
      </c>
    </row>
    <row r="328" spans="1:5">
      <c r="A328" t="n">
        <v>5327</v>
      </c>
      <c r="B328" s="48" t="n">
        <v>161</v>
      </c>
      <c r="C328" s="7" t="n">
        <v>0</v>
      </c>
      <c r="D328" s="7" t="n">
        <v>5340</v>
      </c>
      <c r="E328" s="7" t="n">
        <v>0</v>
      </c>
      <c r="F328" s="7" t="n">
        <v>200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</row>
    <row r="329" spans="1:5">
      <c r="A329" t="s">
        <v>4</v>
      </c>
      <c r="B329" s="4" t="s">
        <v>5</v>
      </c>
      <c r="C329" s="4" t="s">
        <v>13</v>
      </c>
    </row>
    <row r="330" spans="1:5">
      <c r="A330" t="n">
        <v>5347</v>
      </c>
      <c r="B330" s="48" t="n">
        <v>161</v>
      </c>
      <c r="C330" s="7" t="n">
        <v>1</v>
      </c>
    </row>
    <row r="331" spans="1:5">
      <c r="A331" t="s">
        <v>4</v>
      </c>
      <c r="B331" s="4" t="s">
        <v>5</v>
      </c>
    </row>
    <row r="332" spans="1:5">
      <c r="A332" t="n">
        <v>5349</v>
      </c>
      <c r="B332" s="5" t="n">
        <v>1</v>
      </c>
    </row>
    <row r="333" spans="1:5" s="3" customFormat="1" customHeight="0">
      <c r="A333" s="3" t="s">
        <v>2</v>
      </c>
      <c r="B333" s="3" t="s">
        <v>74</v>
      </c>
    </row>
    <row r="334" spans="1:5">
      <c r="A334" t="s">
        <v>4</v>
      </c>
      <c r="B334" s="4" t="s">
        <v>5</v>
      </c>
      <c r="C334" s="4" t="s">
        <v>13</v>
      </c>
      <c r="D334" s="4" t="s">
        <v>10</v>
      </c>
      <c r="E334" s="4" t="s">
        <v>13</v>
      </c>
      <c r="F334" s="4" t="s">
        <v>13</v>
      </c>
      <c r="G334" s="4" t="s">
        <v>13</v>
      </c>
      <c r="H334" s="4" t="s">
        <v>10</v>
      </c>
      <c r="I334" s="4" t="s">
        <v>35</v>
      </c>
      <c r="J334" s="4" t="s">
        <v>35</v>
      </c>
    </row>
    <row r="335" spans="1:5">
      <c r="A335" t="n">
        <v>5352</v>
      </c>
      <c r="B335" s="49" t="n">
        <v>6</v>
      </c>
      <c r="C335" s="7" t="n">
        <v>33</v>
      </c>
      <c r="D335" s="7" t="n">
        <v>65534</v>
      </c>
      <c r="E335" s="7" t="n">
        <v>9</v>
      </c>
      <c r="F335" s="7" t="n">
        <v>1</v>
      </c>
      <c r="G335" s="7" t="n">
        <v>1</v>
      </c>
      <c r="H335" s="7" t="n">
        <v>200</v>
      </c>
      <c r="I335" s="16" t="n">
        <f t="normal" ca="1">A337</f>
        <v>0</v>
      </c>
      <c r="J335" s="16" t="n">
        <f t="normal" ca="1">A369</f>
        <v>0</v>
      </c>
    </row>
    <row r="336" spans="1:5">
      <c r="A336" t="s">
        <v>4</v>
      </c>
      <c r="B336" s="4" t="s">
        <v>5</v>
      </c>
      <c r="C336" s="4" t="s">
        <v>13</v>
      </c>
      <c r="D336" s="20" t="s">
        <v>45</v>
      </c>
      <c r="E336" s="4" t="s">
        <v>5</v>
      </c>
      <c r="F336" s="4" t="s">
        <v>10</v>
      </c>
      <c r="G336" s="4" t="s">
        <v>13</v>
      </c>
      <c r="H336" s="4" t="s">
        <v>13</v>
      </c>
      <c r="I336" s="4" t="s">
        <v>13</v>
      </c>
      <c r="J336" s="20" t="s">
        <v>46</v>
      </c>
      <c r="K336" s="4" t="s">
        <v>13</v>
      </c>
      <c r="L336" s="4" t="s">
        <v>10</v>
      </c>
      <c r="M336" s="4" t="s">
        <v>13</v>
      </c>
      <c r="N336" s="4" t="s">
        <v>13</v>
      </c>
      <c r="O336" s="4" t="s">
        <v>10</v>
      </c>
      <c r="P336" s="4" t="s">
        <v>13</v>
      </c>
      <c r="Q336" s="4" t="s">
        <v>13</v>
      </c>
      <c r="R336" s="4" t="s">
        <v>13</v>
      </c>
      <c r="S336" s="4" t="s">
        <v>35</v>
      </c>
    </row>
    <row r="337" spans="1:20">
      <c r="A337" t="n">
        <v>5369</v>
      </c>
      <c r="B337" s="15" t="n">
        <v>5</v>
      </c>
      <c r="C337" s="7" t="n">
        <v>28</v>
      </c>
      <c r="D337" s="20" t="s">
        <v>3</v>
      </c>
      <c r="E337" s="21" t="n">
        <v>105</v>
      </c>
      <c r="F337" s="7" t="n">
        <v>6</v>
      </c>
      <c r="G337" s="7" t="n">
        <v>0</v>
      </c>
      <c r="H337" s="7" t="n">
        <v>1</v>
      </c>
      <c r="I337" s="7" t="n">
        <v>1</v>
      </c>
      <c r="J337" s="20" t="s">
        <v>3</v>
      </c>
      <c r="K337" s="7" t="n">
        <v>30</v>
      </c>
      <c r="L337" s="7" t="n">
        <v>8733</v>
      </c>
      <c r="M337" s="7" t="n">
        <v>9</v>
      </c>
      <c r="N337" s="7" t="n">
        <v>30</v>
      </c>
      <c r="O337" s="7" t="n">
        <v>8735</v>
      </c>
      <c r="P337" s="7" t="n">
        <v>8</v>
      </c>
      <c r="Q337" s="7" t="n">
        <v>9</v>
      </c>
      <c r="R337" s="7" t="n">
        <v>1</v>
      </c>
      <c r="S337" s="16" t="n">
        <f t="normal" ca="1">A351</f>
        <v>0</v>
      </c>
    </row>
    <row r="338" spans="1:20">
      <c r="A338" t="s">
        <v>4</v>
      </c>
      <c r="B338" s="4" t="s">
        <v>5</v>
      </c>
      <c r="C338" s="4" t="s">
        <v>10</v>
      </c>
      <c r="D338" s="4" t="s">
        <v>25</v>
      </c>
      <c r="E338" s="4" t="s">
        <v>25</v>
      </c>
      <c r="F338" s="4" t="s">
        <v>25</v>
      </c>
      <c r="G338" s="4" t="s">
        <v>25</v>
      </c>
    </row>
    <row r="339" spans="1:20">
      <c r="A339" t="n">
        <v>5391</v>
      </c>
      <c r="B339" s="50" t="n">
        <v>46</v>
      </c>
      <c r="C339" s="7" t="n">
        <v>65534</v>
      </c>
      <c r="D339" s="7" t="n">
        <v>-91.370002746582</v>
      </c>
      <c r="E339" s="7" t="n">
        <v>6.11999988555908</v>
      </c>
      <c r="F339" s="7" t="n">
        <v>344.820007324219</v>
      </c>
      <c r="G339" s="7" t="n">
        <v>104.300003051758</v>
      </c>
    </row>
    <row r="340" spans="1:20">
      <c r="A340" t="s">
        <v>4</v>
      </c>
      <c r="B340" s="4" t="s">
        <v>5</v>
      </c>
      <c r="C340" s="4" t="s">
        <v>13</v>
      </c>
      <c r="D340" s="4" t="s">
        <v>10</v>
      </c>
      <c r="E340" s="4" t="s">
        <v>13</v>
      </c>
      <c r="F340" s="4" t="s">
        <v>6</v>
      </c>
      <c r="G340" s="4" t="s">
        <v>6</v>
      </c>
      <c r="H340" s="4" t="s">
        <v>6</v>
      </c>
      <c r="I340" s="4" t="s">
        <v>6</v>
      </c>
      <c r="J340" s="4" t="s">
        <v>6</v>
      </c>
      <c r="K340" s="4" t="s">
        <v>6</v>
      </c>
      <c r="L340" s="4" t="s">
        <v>6</v>
      </c>
      <c r="M340" s="4" t="s">
        <v>6</v>
      </c>
      <c r="N340" s="4" t="s">
        <v>6</v>
      </c>
      <c r="O340" s="4" t="s">
        <v>6</v>
      </c>
      <c r="P340" s="4" t="s">
        <v>6</v>
      </c>
      <c r="Q340" s="4" t="s">
        <v>6</v>
      </c>
      <c r="R340" s="4" t="s">
        <v>6</v>
      </c>
      <c r="S340" s="4" t="s">
        <v>6</v>
      </c>
      <c r="T340" s="4" t="s">
        <v>6</v>
      </c>
      <c r="U340" s="4" t="s">
        <v>6</v>
      </c>
    </row>
    <row r="341" spans="1:20">
      <c r="A341" t="n">
        <v>5410</v>
      </c>
      <c r="B341" s="51" t="n">
        <v>36</v>
      </c>
      <c r="C341" s="7" t="n">
        <v>8</v>
      </c>
      <c r="D341" s="7" t="n">
        <v>5340</v>
      </c>
      <c r="E341" s="7" t="n">
        <v>0</v>
      </c>
      <c r="F341" s="7" t="s">
        <v>75</v>
      </c>
      <c r="G341" s="7" t="s">
        <v>12</v>
      </c>
      <c r="H341" s="7" t="s">
        <v>12</v>
      </c>
      <c r="I341" s="7" t="s">
        <v>12</v>
      </c>
      <c r="J341" s="7" t="s">
        <v>12</v>
      </c>
      <c r="K341" s="7" t="s">
        <v>12</v>
      </c>
      <c r="L341" s="7" t="s">
        <v>12</v>
      </c>
      <c r="M341" s="7" t="s">
        <v>12</v>
      </c>
      <c r="N341" s="7" t="s">
        <v>12</v>
      </c>
      <c r="O341" s="7" t="s">
        <v>12</v>
      </c>
      <c r="P341" s="7" t="s">
        <v>12</v>
      </c>
      <c r="Q341" s="7" t="s">
        <v>12</v>
      </c>
      <c r="R341" s="7" t="s">
        <v>12</v>
      </c>
      <c r="S341" s="7" t="s">
        <v>12</v>
      </c>
      <c r="T341" s="7" t="s">
        <v>12</v>
      </c>
      <c r="U341" s="7" t="s">
        <v>12</v>
      </c>
    </row>
    <row r="342" spans="1:20">
      <c r="A342" t="s">
        <v>4</v>
      </c>
      <c r="B342" s="4" t="s">
        <v>5</v>
      </c>
      <c r="C342" s="4" t="s">
        <v>10</v>
      </c>
      <c r="D342" s="4" t="s">
        <v>13</v>
      </c>
      <c r="E342" s="4" t="s">
        <v>6</v>
      </c>
      <c r="F342" s="4" t="s">
        <v>25</v>
      </c>
      <c r="G342" s="4" t="s">
        <v>25</v>
      </c>
      <c r="H342" s="4" t="s">
        <v>25</v>
      </c>
    </row>
    <row r="343" spans="1:20">
      <c r="A343" t="n">
        <v>5441</v>
      </c>
      <c r="B343" s="52" t="n">
        <v>48</v>
      </c>
      <c r="C343" s="7" t="n">
        <v>5340</v>
      </c>
      <c r="D343" s="7" t="n">
        <v>0</v>
      </c>
      <c r="E343" s="7" t="s">
        <v>75</v>
      </c>
      <c r="F343" s="7" t="n">
        <v>-1</v>
      </c>
      <c r="G343" s="7" t="n">
        <v>1</v>
      </c>
      <c r="H343" s="7" t="n">
        <v>0</v>
      </c>
    </row>
    <row r="344" spans="1:20">
      <c r="A344" t="s">
        <v>4</v>
      </c>
      <c r="B344" s="4" t="s">
        <v>5</v>
      </c>
      <c r="C344" s="4" t="s">
        <v>13</v>
      </c>
      <c r="D344" s="4" t="s">
        <v>10</v>
      </c>
      <c r="E344" s="4" t="s">
        <v>9</v>
      </c>
    </row>
    <row r="345" spans="1:20">
      <c r="A345" t="n">
        <v>5468</v>
      </c>
      <c r="B345" s="12" t="n">
        <v>74</v>
      </c>
      <c r="C345" s="7" t="n">
        <v>33</v>
      </c>
      <c r="D345" s="7" t="n">
        <v>65534</v>
      </c>
      <c r="E345" s="7" t="n">
        <v>1133903872</v>
      </c>
    </row>
    <row r="346" spans="1:20">
      <c r="A346" t="s">
        <v>4</v>
      </c>
      <c r="B346" s="4" t="s">
        <v>5</v>
      </c>
      <c r="C346" s="4" t="s">
        <v>10</v>
      </c>
      <c r="D346" s="4" t="s">
        <v>9</v>
      </c>
    </row>
    <row r="347" spans="1:20">
      <c r="A347" t="n">
        <v>5476</v>
      </c>
      <c r="B347" s="53" t="n">
        <v>43</v>
      </c>
      <c r="C347" s="7" t="n">
        <v>65534</v>
      </c>
      <c r="D347" s="7" t="n">
        <v>4194304</v>
      </c>
    </row>
    <row r="348" spans="1:20">
      <c r="A348" t="s">
        <v>4</v>
      </c>
      <c r="B348" s="4" t="s">
        <v>5</v>
      </c>
      <c r="C348" s="4" t="s">
        <v>35</v>
      </c>
    </row>
    <row r="349" spans="1:20">
      <c r="A349" t="n">
        <v>5483</v>
      </c>
      <c r="B349" s="26" t="n">
        <v>3</v>
      </c>
      <c r="C349" s="16" t="n">
        <f t="normal" ca="1">A367</f>
        <v>0</v>
      </c>
    </row>
    <row r="350" spans="1:20">
      <c r="A350" t="s">
        <v>4</v>
      </c>
      <c r="B350" s="4" t="s">
        <v>5</v>
      </c>
      <c r="C350" s="4" t="s">
        <v>13</v>
      </c>
      <c r="D350" s="20" t="s">
        <v>45</v>
      </c>
      <c r="E350" s="4" t="s">
        <v>5</v>
      </c>
      <c r="F350" s="4" t="s">
        <v>10</v>
      </c>
      <c r="G350" s="4" t="s">
        <v>13</v>
      </c>
      <c r="H350" s="4" t="s">
        <v>13</v>
      </c>
      <c r="I350" s="4" t="s">
        <v>13</v>
      </c>
      <c r="J350" s="20" t="s">
        <v>46</v>
      </c>
      <c r="K350" s="4" t="s">
        <v>13</v>
      </c>
      <c r="L350" s="4" t="s">
        <v>10</v>
      </c>
      <c r="M350" s="4" t="s">
        <v>13</v>
      </c>
      <c r="N350" s="4" t="s">
        <v>13</v>
      </c>
      <c r="O350" s="4" t="s">
        <v>10</v>
      </c>
      <c r="P350" s="4" t="s">
        <v>13</v>
      </c>
      <c r="Q350" s="4" t="s">
        <v>13</v>
      </c>
      <c r="R350" s="4" t="s">
        <v>13</v>
      </c>
      <c r="S350" s="4" t="s">
        <v>35</v>
      </c>
    </row>
    <row r="351" spans="1:20">
      <c r="A351" t="n">
        <v>5488</v>
      </c>
      <c r="B351" s="15" t="n">
        <v>5</v>
      </c>
      <c r="C351" s="7" t="n">
        <v>28</v>
      </c>
      <c r="D351" s="20" t="s">
        <v>3</v>
      </c>
      <c r="E351" s="21" t="n">
        <v>105</v>
      </c>
      <c r="F351" s="7" t="n">
        <v>6</v>
      </c>
      <c r="G351" s="7" t="n">
        <v>0</v>
      </c>
      <c r="H351" s="7" t="n">
        <v>1</v>
      </c>
      <c r="I351" s="7" t="n">
        <v>1</v>
      </c>
      <c r="J351" s="20" t="s">
        <v>3</v>
      </c>
      <c r="K351" s="7" t="n">
        <v>30</v>
      </c>
      <c r="L351" s="7" t="n">
        <v>8735</v>
      </c>
      <c r="M351" s="7" t="n">
        <v>9</v>
      </c>
      <c r="N351" s="7" t="n">
        <v>30</v>
      </c>
      <c r="O351" s="7" t="n">
        <v>8736</v>
      </c>
      <c r="P351" s="7" t="n">
        <v>8</v>
      </c>
      <c r="Q351" s="7" t="n">
        <v>9</v>
      </c>
      <c r="R351" s="7" t="n">
        <v>1</v>
      </c>
      <c r="S351" s="16" t="n">
        <f t="normal" ca="1">A365</f>
        <v>0</v>
      </c>
    </row>
    <row r="352" spans="1:20">
      <c r="A352" t="s">
        <v>4</v>
      </c>
      <c r="B352" s="4" t="s">
        <v>5</v>
      </c>
      <c r="C352" s="4" t="s">
        <v>10</v>
      </c>
      <c r="D352" s="4" t="s">
        <v>25</v>
      </c>
      <c r="E352" s="4" t="s">
        <v>25</v>
      </c>
      <c r="F352" s="4" t="s">
        <v>25</v>
      </c>
      <c r="G352" s="4" t="s">
        <v>25</v>
      </c>
    </row>
    <row r="353" spans="1:21">
      <c r="A353" t="n">
        <v>5510</v>
      </c>
      <c r="B353" s="50" t="n">
        <v>46</v>
      </c>
      <c r="C353" s="7" t="n">
        <v>65534</v>
      </c>
      <c r="D353" s="7" t="n">
        <v>58.2599983215332</v>
      </c>
      <c r="E353" s="7" t="n">
        <v>36.1300010681152</v>
      </c>
      <c r="F353" s="7" t="n">
        <v>-49.6399993896484</v>
      </c>
      <c r="G353" s="7" t="n">
        <v>284.299987792969</v>
      </c>
    </row>
    <row r="354" spans="1:21">
      <c r="A354" t="s">
        <v>4</v>
      </c>
      <c r="B354" s="4" t="s">
        <v>5</v>
      </c>
      <c r="C354" s="4" t="s">
        <v>13</v>
      </c>
      <c r="D354" s="4" t="s">
        <v>10</v>
      </c>
      <c r="E354" s="4" t="s">
        <v>13</v>
      </c>
      <c r="F354" s="4" t="s">
        <v>6</v>
      </c>
      <c r="G354" s="4" t="s">
        <v>6</v>
      </c>
      <c r="H354" s="4" t="s">
        <v>6</v>
      </c>
      <c r="I354" s="4" t="s">
        <v>6</v>
      </c>
      <c r="J354" s="4" t="s">
        <v>6</v>
      </c>
      <c r="K354" s="4" t="s">
        <v>6</v>
      </c>
      <c r="L354" s="4" t="s">
        <v>6</v>
      </c>
      <c r="M354" s="4" t="s">
        <v>6</v>
      </c>
      <c r="N354" s="4" t="s">
        <v>6</v>
      </c>
      <c r="O354" s="4" t="s">
        <v>6</v>
      </c>
      <c r="P354" s="4" t="s">
        <v>6</v>
      </c>
      <c r="Q354" s="4" t="s">
        <v>6</v>
      </c>
      <c r="R354" s="4" t="s">
        <v>6</v>
      </c>
      <c r="S354" s="4" t="s">
        <v>6</v>
      </c>
      <c r="T354" s="4" t="s">
        <v>6</v>
      </c>
      <c r="U354" s="4" t="s">
        <v>6</v>
      </c>
    </row>
    <row r="355" spans="1:21">
      <c r="A355" t="n">
        <v>5529</v>
      </c>
      <c r="B355" s="51" t="n">
        <v>36</v>
      </c>
      <c r="C355" s="7" t="n">
        <v>8</v>
      </c>
      <c r="D355" s="7" t="n">
        <v>5340</v>
      </c>
      <c r="E355" s="7" t="n">
        <v>0</v>
      </c>
      <c r="F355" s="7" t="s">
        <v>75</v>
      </c>
      <c r="G355" s="7" t="s">
        <v>12</v>
      </c>
      <c r="H355" s="7" t="s">
        <v>12</v>
      </c>
      <c r="I355" s="7" t="s">
        <v>12</v>
      </c>
      <c r="J355" s="7" t="s">
        <v>12</v>
      </c>
      <c r="K355" s="7" t="s">
        <v>12</v>
      </c>
      <c r="L355" s="7" t="s">
        <v>12</v>
      </c>
      <c r="M355" s="7" t="s">
        <v>12</v>
      </c>
      <c r="N355" s="7" t="s">
        <v>12</v>
      </c>
      <c r="O355" s="7" t="s">
        <v>12</v>
      </c>
      <c r="P355" s="7" t="s">
        <v>12</v>
      </c>
      <c r="Q355" s="7" t="s">
        <v>12</v>
      </c>
      <c r="R355" s="7" t="s">
        <v>12</v>
      </c>
      <c r="S355" s="7" t="s">
        <v>12</v>
      </c>
      <c r="T355" s="7" t="s">
        <v>12</v>
      </c>
      <c r="U355" s="7" t="s">
        <v>12</v>
      </c>
    </row>
    <row r="356" spans="1:21">
      <c r="A356" t="s">
        <v>4</v>
      </c>
      <c r="B356" s="4" t="s">
        <v>5</v>
      </c>
      <c r="C356" s="4" t="s">
        <v>10</v>
      </c>
      <c r="D356" s="4" t="s">
        <v>13</v>
      </c>
      <c r="E356" s="4" t="s">
        <v>6</v>
      </c>
      <c r="F356" s="4" t="s">
        <v>25</v>
      </c>
      <c r="G356" s="4" t="s">
        <v>25</v>
      </c>
      <c r="H356" s="4" t="s">
        <v>25</v>
      </c>
    </row>
    <row r="357" spans="1:21">
      <c r="A357" t="n">
        <v>5560</v>
      </c>
      <c r="B357" s="52" t="n">
        <v>48</v>
      </c>
      <c r="C357" s="7" t="n">
        <v>5340</v>
      </c>
      <c r="D357" s="7" t="n">
        <v>0</v>
      </c>
      <c r="E357" s="7" t="s">
        <v>75</v>
      </c>
      <c r="F357" s="7" t="n">
        <v>-1</v>
      </c>
      <c r="G357" s="7" t="n">
        <v>1</v>
      </c>
      <c r="H357" s="7" t="n">
        <v>0</v>
      </c>
    </row>
    <row r="358" spans="1:21">
      <c r="A358" t="s">
        <v>4</v>
      </c>
      <c r="B358" s="4" t="s">
        <v>5</v>
      </c>
      <c r="C358" s="4" t="s">
        <v>13</v>
      </c>
      <c r="D358" s="4" t="s">
        <v>10</v>
      </c>
      <c r="E358" s="4" t="s">
        <v>9</v>
      </c>
    </row>
    <row r="359" spans="1:21">
      <c r="A359" t="n">
        <v>5587</v>
      </c>
      <c r="B359" s="12" t="n">
        <v>74</v>
      </c>
      <c r="C359" s="7" t="n">
        <v>33</v>
      </c>
      <c r="D359" s="7" t="n">
        <v>65534</v>
      </c>
      <c r="E359" s="7" t="n">
        <v>1133903872</v>
      </c>
    </row>
    <row r="360" spans="1:21">
      <c r="A360" t="s">
        <v>4</v>
      </c>
      <c r="B360" s="4" t="s">
        <v>5</v>
      </c>
      <c r="C360" s="4" t="s">
        <v>10</v>
      </c>
      <c r="D360" s="4" t="s">
        <v>9</v>
      </c>
    </row>
    <row r="361" spans="1:21">
      <c r="A361" t="n">
        <v>5595</v>
      </c>
      <c r="B361" s="53" t="n">
        <v>43</v>
      </c>
      <c r="C361" s="7" t="n">
        <v>65534</v>
      </c>
      <c r="D361" s="7" t="n">
        <v>4194304</v>
      </c>
    </row>
    <row r="362" spans="1:21">
      <c r="A362" t="s">
        <v>4</v>
      </c>
      <c r="B362" s="4" t="s">
        <v>5</v>
      </c>
      <c r="C362" s="4" t="s">
        <v>35</v>
      </c>
    </row>
    <row r="363" spans="1:21">
      <c r="A363" t="n">
        <v>5602</v>
      </c>
      <c r="B363" s="26" t="n">
        <v>3</v>
      </c>
      <c r="C363" s="16" t="n">
        <f t="normal" ca="1">A367</f>
        <v>0</v>
      </c>
    </row>
    <row r="364" spans="1:21">
      <c r="A364" t="s">
        <v>4</v>
      </c>
      <c r="B364" s="4" t="s">
        <v>5</v>
      </c>
      <c r="C364" s="4" t="s">
        <v>10</v>
      </c>
      <c r="D364" s="4" t="s">
        <v>9</v>
      </c>
    </row>
    <row r="365" spans="1:21">
      <c r="A365" t="n">
        <v>5607</v>
      </c>
      <c r="B365" s="53" t="n">
        <v>43</v>
      </c>
      <c r="C365" s="7" t="n">
        <v>65534</v>
      </c>
      <c r="D365" s="7" t="n">
        <v>1</v>
      </c>
    </row>
    <row r="366" spans="1:21">
      <c r="A366" t="s">
        <v>4</v>
      </c>
      <c r="B366" s="4" t="s">
        <v>5</v>
      </c>
      <c r="C366" s="4" t="s">
        <v>35</v>
      </c>
    </row>
    <row r="367" spans="1:21">
      <c r="A367" t="n">
        <v>5614</v>
      </c>
      <c r="B367" s="26" t="n">
        <v>3</v>
      </c>
      <c r="C367" s="16" t="n">
        <f t="normal" ca="1">A369</f>
        <v>0</v>
      </c>
    </row>
    <row r="368" spans="1:21">
      <c r="A368" t="s">
        <v>4</v>
      </c>
      <c r="B368" s="4" t="s">
        <v>5</v>
      </c>
    </row>
    <row r="369" spans="1:21">
      <c r="A369" t="n">
        <v>5619</v>
      </c>
      <c r="B369" s="5" t="n">
        <v>1</v>
      </c>
    </row>
    <row r="370" spans="1:21" s="3" customFormat="1" customHeight="0">
      <c r="A370" s="3" t="s">
        <v>2</v>
      </c>
      <c r="B370" s="3" t="s">
        <v>76</v>
      </c>
    </row>
    <row r="371" spans="1:21">
      <c r="A371" t="s">
        <v>4</v>
      </c>
      <c r="B371" s="4" t="s">
        <v>5</v>
      </c>
      <c r="C371" s="4" t="s">
        <v>13</v>
      </c>
    </row>
    <row r="372" spans="1:21">
      <c r="A372" t="n">
        <v>5620</v>
      </c>
      <c r="B372" s="54" t="n">
        <v>73</v>
      </c>
      <c r="C372" s="7" t="n">
        <v>1</v>
      </c>
    </row>
    <row r="373" spans="1:21">
      <c r="A373" t="s">
        <v>4</v>
      </c>
      <c r="B373" s="4" t="s">
        <v>5</v>
      </c>
    </row>
    <row r="374" spans="1:21">
      <c r="A374" t="n">
        <v>5622</v>
      </c>
      <c r="B374" s="5" t="n">
        <v>1</v>
      </c>
    </row>
    <row r="375" spans="1:21" s="3" customFormat="1" customHeight="0">
      <c r="A375" s="3" t="s">
        <v>2</v>
      </c>
      <c r="B375" s="3" t="s">
        <v>77</v>
      </c>
    </row>
    <row r="376" spans="1:21">
      <c r="A376" t="s">
        <v>4</v>
      </c>
      <c r="B376" s="4" t="s">
        <v>5</v>
      </c>
      <c r="C376" s="4" t="s">
        <v>13</v>
      </c>
      <c r="D376" s="4" t="s">
        <v>13</v>
      </c>
      <c r="E376" s="4" t="s">
        <v>13</v>
      </c>
      <c r="F376" s="4" t="s">
        <v>13</v>
      </c>
    </row>
    <row r="377" spans="1:21">
      <c r="A377" t="n">
        <v>5624</v>
      </c>
      <c r="B377" s="8" t="n">
        <v>14</v>
      </c>
      <c r="C377" s="7" t="n">
        <v>2</v>
      </c>
      <c r="D377" s="7" t="n">
        <v>0</v>
      </c>
      <c r="E377" s="7" t="n">
        <v>0</v>
      </c>
      <c r="F377" s="7" t="n">
        <v>0</v>
      </c>
    </row>
    <row r="378" spans="1:21">
      <c r="A378" t="s">
        <v>4</v>
      </c>
      <c r="B378" s="4" t="s">
        <v>5</v>
      </c>
      <c r="C378" s="4" t="s">
        <v>13</v>
      </c>
      <c r="D378" s="20" t="s">
        <v>45</v>
      </c>
      <c r="E378" s="4" t="s">
        <v>5</v>
      </c>
      <c r="F378" s="4" t="s">
        <v>13</v>
      </c>
      <c r="G378" s="4" t="s">
        <v>10</v>
      </c>
      <c r="H378" s="20" t="s">
        <v>46</v>
      </c>
      <c r="I378" s="4" t="s">
        <v>13</v>
      </c>
      <c r="J378" s="4" t="s">
        <v>9</v>
      </c>
      <c r="K378" s="4" t="s">
        <v>13</v>
      </c>
      <c r="L378" s="4" t="s">
        <v>13</v>
      </c>
      <c r="M378" s="20" t="s">
        <v>45</v>
      </c>
      <c r="N378" s="4" t="s">
        <v>5</v>
      </c>
      <c r="O378" s="4" t="s">
        <v>13</v>
      </c>
      <c r="P378" s="4" t="s">
        <v>10</v>
      </c>
      <c r="Q378" s="20" t="s">
        <v>46</v>
      </c>
      <c r="R378" s="4" t="s">
        <v>13</v>
      </c>
      <c r="S378" s="4" t="s">
        <v>9</v>
      </c>
      <c r="T378" s="4" t="s">
        <v>13</v>
      </c>
      <c r="U378" s="4" t="s">
        <v>13</v>
      </c>
      <c r="V378" s="4" t="s">
        <v>13</v>
      </c>
      <c r="W378" s="4" t="s">
        <v>35</v>
      </c>
    </row>
    <row r="379" spans="1:21">
      <c r="A379" t="n">
        <v>5629</v>
      </c>
      <c r="B379" s="15" t="n">
        <v>5</v>
      </c>
      <c r="C379" s="7" t="n">
        <v>28</v>
      </c>
      <c r="D379" s="20" t="s">
        <v>3</v>
      </c>
      <c r="E379" s="10" t="n">
        <v>162</v>
      </c>
      <c r="F379" s="7" t="n">
        <v>3</v>
      </c>
      <c r="G379" s="7" t="n">
        <v>4163</v>
      </c>
      <c r="H379" s="20" t="s">
        <v>3</v>
      </c>
      <c r="I379" s="7" t="n">
        <v>0</v>
      </c>
      <c r="J379" s="7" t="n">
        <v>1</v>
      </c>
      <c r="K379" s="7" t="n">
        <v>2</v>
      </c>
      <c r="L379" s="7" t="n">
        <v>28</v>
      </c>
      <c r="M379" s="20" t="s">
        <v>3</v>
      </c>
      <c r="N379" s="10" t="n">
        <v>162</v>
      </c>
      <c r="O379" s="7" t="n">
        <v>3</v>
      </c>
      <c r="P379" s="7" t="n">
        <v>4163</v>
      </c>
      <c r="Q379" s="20" t="s">
        <v>3</v>
      </c>
      <c r="R379" s="7" t="n">
        <v>0</v>
      </c>
      <c r="S379" s="7" t="n">
        <v>2</v>
      </c>
      <c r="T379" s="7" t="n">
        <v>2</v>
      </c>
      <c r="U379" s="7" t="n">
        <v>11</v>
      </c>
      <c r="V379" s="7" t="n">
        <v>1</v>
      </c>
      <c r="W379" s="16" t="n">
        <f t="normal" ca="1">A383</f>
        <v>0</v>
      </c>
    </row>
    <row r="380" spans="1:21">
      <c r="A380" t="s">
        <v>4</v>
      </c>
      <c r="B380" s="4" t="s">
        <v>5</v>
      </c>
      <c r="C380" s="4" t="s">
        <v>13</v>
      </c>
      <c r="D380" s="4" t="s">
        <v>10</v>
      </c>
      <c r="E380" s="4" t="s">
        <v>25</v>
      </c>
    </row>
    <row r="381" spans="1:21">
      <c r="A381" t="n">
        <v>5658</v>
      </c>
      <c r="B381" s="39" t="n">
        <v>58</v>
      </c>
      <c r="C381" s="7" t="n">
        <v>0</v>
      </c>
      <c r="D381" s="7" t="n">
        <v>0</v>
      </c>
      <c r="E381" s="7" t="n">
        <v>1</v>
      </c>
    </row>
    <row r="382" spans="1:21">
      <c r="A382" t="s">
        <v>4</v>
      </c>
      <c r="B382" s="4" t="s">
        <v>5</v>
      </c>
      <c r="C382" s="4" t="s">
        <v>13</v>
      </c>
      <c r="D382" s="20" t="s">
        <v>45</v>
      </c>
      <c r="E382" s="4" t="s">
        <v>5</v>
      </c>
      <c r="F382" s="4" t="s">
        <v>13</v>
      </c>
      <c r="G382" s="4" t="s">
        <v>10</v>
      </c>
      <c r="H382" s="20" t="s">
        <v>46</v>
      </c>
      <c r="I382" s="4" t="s">
        <v>13</v>
      </c>
      <c r="J382" s="4" t="s">
        <v>9</v>
      </c>
      <c r="K382" s="4" t="s">
        <v>13</v>
      </c>
      <c r="L382" s="4" t="s">
        <v>13</v>
      </c>
      <c r="M382" s="20" t="s">
        <v>45</v>
      </c>
      <c r="N382" s="4" t="s">
        <v>5</v>
      </c>
      <c r="O382" s="4" t="s">
        <v>13</v>
      </c>
      <c r="P382" s="4" t="s">
        <v>10</v>
      </c>
      <c r="Q382" s="20" t="s">
        <v>46</v>
      </c>
      <c r="R382" s="4" t="s">
        <v>13</v>
      </c>
      <c r="S382" s="4" t="s">
        <v>9</v>
      </c>
      <c r="T382" s="4" t="s">
        <v>13</v>
      </c>
      <c r="U382" s="4" t="s">
        <v>13</v>
      </c>
      <c r="V382" s="4" t="s">
        <v>13</v>
      </c>
      <c r="W382" s="4" t="s">
        <v>35</v>
      </c>
    </row>
    <row r="383" spans="1:21">
      <c r="A383" t="n">
        <v>5666</v>
      </c>
      <c r="B383" s="15" t="n">
        <v>5</v>
      </c>
      <c r="C383" s="7" t="n">
        <v>28</v>
      </c>
      <c r="D383" s="20" t="s">
        <v>3</v>
      </c>
      <c r="E383" s="10" t="n">
        <v>162</v>
      </c>
      <c r="F383" s="7" t="n">
        <v>3</v>
      </c>
      <c r="G383" s="7" t="n">
        <v>4163</v>
      </c>
      <c r="H383" s="20" t="s">
        <v>3</v>
      </c>
      <c r="I383" s="7" t="n">
        <v>0</v>
      </c>
      <c r="J383" s="7" t="n">
        <v>1</v>
      </c>
      <c r="K383" s="7" t="n">
        <v>3</v>
      </c>
      <c r="L383" s="7" t="n">
        <v>28</v>
      </c>
      <c r="M383" s="20" t="s">
        <v>3</v>
      </c>
      <c r="N383" s="10" t="n">
        <v>162</v>
      </c>
      <c r="O383" s="7" t="n">
        <v>3</v>
      </c>
      <c r="P383" s="7" t="n">
        <v>4163</v>
      </c>
      <c r="Q383" s="20" t="s">
        <v>3</v>
      </c>
      <c r="R383" s="7" t="n">
        <v>0</v>
      </c>
      <c r="S383" s="7" t="n">
        <v>2</v>
      </c>
      <c r="T383" s="7" t="n">
        <v>3</v>
      </c>
      <c r="U383" s="7" t="n">
        <v>9</v>
      </c>
      <c r="V383" s="7" t="n">
        <v>1</v>
      </c>
      <c r="W383" s="16" t="n">
        <f t="normal" ca="1">A393</f>
        <v>0</v>
      </c>
    </row>
    <row r="384" spans="1:21">
      <c r="A384" t="s">
        <v>4</v>
      </c>
      <c r="B384" s="4" t="s">
        <v>5</v>
      </c>
      <c r="C384" s="4" t="s">
        <v>13</v>
      </c>
      <c r="D384" s="20" t="s">
        <v>45</v>
      </c>
      <c r="E384" s="4" t="s">
        <v>5</v>
      </c>
      <c r="F384" s="4" t="s">
        <v>10</v>
      </c>
      <c r="G384" s="4" t="s">
        <v>13</v>
      </c>
      <c r="H384" s="4" t="s">
        <v>13</v>
      </c>
      <c r="I384" s="4" t="s">
        <v>6</v>
      </c>
      <c r="J384" s="20" t="s">
        <v>46</v>
      </c>
      <c r="K384" s="4" t="s">
        <v>13</v>
      </c>
      <c r="L384" s="4" t="s">
        <v>13</v>
      </c>
      <c r="M384" s="20" t="s">
        <v>45</v>
      </c>
      <c r="N384" s="4" t="s">
        <v>5</v>
      </c>
      <c r="O384" s="4" t="s">
        <v>13</v>
      </c>
      <c r="P384" s="20" t="s">
        <v>46</v>
      </c>
      <c r="Q384" s="4" t="s">
        <v>13</v>
      </c>
      <c r="R384" s="4" t="s">
        <v>9</v>
      </c>
      <c r="S384" s="4" t="s">
        <v>13</v>
      </c>
      <c r="T384" s="4" t="s">
        <v>13</v>
      </c>
      <c r="U384" s="4" t="s">
        <v>13</v>
      </c>
      <c r="V384" s="20" t="s">
        <v>45</v>
      </c>
      <c r="W384" s="4" t="s">
        <v>5</v>
      </c>
      <c r="X384" s="4" t="s">
        <v>13</v>
      </c>
      <c r="Y384" s="20" t="s">
        <v>46</v>
      </c>
      <c r="Z384" s="4" t="s">
        <v>13</v>
      </c>
      <c r="AA384" s="4" t="s">
        <v>9</v>
      </c>
      <c r="AB384" s="4" t="s">
        <v>13</v>
      </c>
      <c r="AC384" s="4" t="s">
        <v>13</v>
      </c>
      <c r="AD384" s="4" t="s">
        <v>13</v>
      </c>
      <c r="AE384" s="4" t="s">
        <v>35</v>
      </c>
    </row>
    <row r="385" spans="1:31">
      <c r="A385" t="n">
        <v>5695</v>
      </c>
      <c r="B385" s="15" t="n">
        <v>5</v>
      </c>
      <c r="C385" s="7" t="n">
        <v>28</v>
      </c>
      <c r="D385" s="20" t="s">
        <v>3</v>
      </c>
      <c r="E385" s="55" t="n">
        <v>47</v>
      </c>
      <c r="F385" s="7" t="n">
        <v>61456</v>
      </c>
      <c r="G385" s="7" t="n">
        <v>2</v>
      </c>
      <c r="H385" s="7" t="n">
        <v>0</v>
      </c>
      <c r="I385" s="7" t="s">
        <v>78</v>
      </c>
      <c r="J385" s="20" t="s">
        <v>3</v>
      </c>
      <c r="K385" s="7" t="n">
        <v>8</v>
      </c>
      <c r="L385" s="7" t="n">
        <v>28</v>
      </c>
      <c r="M385" s="20" t="s">
        <v>3</v>
      </c>
      <c r="N385" s="12" t="n">
        <v>74</v>
      </c>
      <c r="O385" s="7" t="n">
        <v>65</v>
      </c>
      <c r="P385" s="20" t="s">
        <v>3</v>
      </c>
      <c r="Q385" s="7" t="n">
        <v>0</v>
      </c>
      <c r="R385" s="7" t="n">
        <v>1</v>
      </c>
      <c r="S385" s="7" t="n">
        <v>3</v>
      </c>
      <c r="T385" s="7" t="n">
        <v>9</v>
      </c>
      <c r="U385" s="7" t="n">
        <v>28</v>
      </c>
      <c r="V385" s="20" t="s">
        <v>3</v>
      </c>
      <c r="W385" s="12" t="n">
        <v>74</v>
      </c>
      <c r="X385" s="7" t="n">
        <v>65</v>
      </c>
      <c r="Y385" s="20" t="s">
        <v>3</v>
      </c>
      <c r="Z385" s="7" t="n">
        <v>0</v>
      </c>
      <c r="AA385" s="7" t="n">
        <v>2</v>
      </c>
      <c r="AB385" s="7" t="n">
        <v>3</v>
      </c>
      <c r="AC385" s="7" t="n">
        <v>9</v>
      </c>
      <c r="AD385" s="7" t="n">
        <v>1</v>
      </c>
      <c r="AE385" s="16" t="n">
        <f t="normal" ca="1">A389</f>
        <v>0</v>
      </c>
    </row>
    <row r="386" spans="1:31">
      <c r="A386" t="s">
        <v>4</v>
      </c>
      <c r="B386" s="4" t="s">
        <v>5</v>
      </c>
      <c r="C386" s="4" t="s">
        <v>10</v>
      </c>
      <c r="D386" s="4" t="s">
        <v>13</v>
      </c>
      <c r="E386" s="4" t="s">
        <v>13</v>
      </c>
      <c r="F386" s="4" t="s">
        <v>6</v>
      </c>
    </row>
    <row r="387" spans="1:31">
      <c r="A387" t="n">
        <v>5743</v>
      </c>
      <c r="B387" s="55" t="n">
        <v>47</v>
      </c>
      <c r="C387" s="7" t="n">
        <v>61456</v>
      </c>
      <c r="D387" s="7" t="n">
        <v>0</v>
      </c>
      <c r="E387" s="7" t="n">
        <v>0</v>
      </c>
      <c r="F387" s="7" t="s">
        <v>79</v>
      </c>
    </row>
    <row r="388" spans="1:31">
      <c r="A388" t="s">
        <v>4</v>
      </c>
      <c r="B388" s="4" t="s">
        <v>5</v>
      </c>
      <c r="C388" s="4" t="s">
        <v>13</v>
      </c>
      <c r="D388" s="4" t="s">
        <v>10</v>
      </c>
      <c r="E388" s="4" t="s">
        <v>25</v>
      </c>
    </row>
    <row r="389" spans="1:31">
      <c r="A389" t="n">
        <v>5756</v>
      </c>
      <c r="B389" s="39" t="n">
        <v>58</v>
      </c>
      <c r="C389" s="7" t="n">
        <v>0</v>
      </c>
      <c r="D389" s="7" t="n">
        <v>300</v>
      </c>
      <c r="E389" s="7" t="n">
        <v>1</v>
      </c>
    </row>
    <row r="390" spans="1:31">
      <c r="A390" t="s">
        <v>4</v>
      </c>
      <c r="B390" s="4" t="s">
        <v>5</v>
      </c>
      <c r="C390" s="4" t="s">
        <v>13</v>
      </c>
      <c r="D390" s="4" t="s">
        <v>10</v>
      </c>
    </row>
    <row r="391" spans="1:31">
      <c r="A391" t="n">
        <v>5764</v>
      </c>
      <c r="B391" s="39" t="n">
        <v>58</v>
      </c>
      <c r="C391" s="7" t="n">
        <v>255</v>
      </c>
      <c r="D391" s="7" t="n">
        <v>0</v>
      </c>
    </row>
    <row r="392" spans="1:31">
      <c r="A392" t="s">
        <v>4</v>
      </c>
      <c r="B392" s="4" t="s">
        <v>5</v>
      </c>
      <c r="C392" s="4" t="s">
        <v>13</v>
      </c>
      <c r="D392" s="4" t="s">
        <v>13</v>
      </c>
      <c r="E392" s="4" t="s">
        <v>13</v>
      </c>
      <c r="F392" s="4" t="s">
        <v>13</v>
      </c>
    </row>
    <row r="393" spans="1:31">
      <c r="A393" t="n">
        <v>5768</v>
      </c>
      <c r="B393" s="8" t="n">
        <v>14</v>
      </c>
      <c r="C393" s="7" t="n">
        <v>0</v>
      </c>
      <c r="D393" s="7" t="n">
        <v>0</v>
      </c>
      <c r="E393" s="7" t="n">
        <v>0</v>
      </c>
      <c r="F393" s="7" t="n">
        <v>64</v>
      </c>
    </row>
    <row r="394" spans="1:31">
      <c r="A394" t="s">
        <v>4</v>
      </c>
      <c r="B394" s="4" t="s">
        <v>5</v>
      </c>
      <c r="C394" s="4" t="s">
        <v>13</v>
      </c>
      <c r="D394" s="4" t="s">
        <v>10</v>
      </c>
    </row>
    <row r="395" spans="1:31">
      <c r="A395" t="n">
        <v>5773</v>
      </c>
      <c r="B395" s="29" t="n">
        <v>22</v>
      </c>
      <c r="C395" s="7" t="n">
        <v>0</v>
      </c>
      <c r="D395" s="7" t="n">
        <v>4163</v>
      </c>
    </row>
    <row r="396" spans="1:31">
      <c r="A396" t="s">
        <v>4</v>
      </c>
      <c r="B396" s="4" t="s">
        <v>5</v>
      </c>
      <c r="C396" s="4" t="s">
        <v>13</v>
      </c>
      <c r="D396" s="4" t="s">
        <v>10</v>
      </c>
    </row>
    <row r="397" spans="1:31">
      <c r="A397" t="n">
        <v>5777</v>
      </c>
      <c r="B397" s="39" t="n">
        <v>58</v>
      </c>
      <c r="C397" s="7" t="n">
        <v>5</v>
      </c>
      <c r="D397" s="7" t="n">
        <v>300</v>
      </c>
    </row>
    <row r="398" spans="1:31">
      <c r="A398" t="s">
        <v>4</v>
      </c>
      <c r="B398" s="4" t="s">
        <v>5</v>
      </c>
      <c r="C398" s="4" t="s">
        <v>25</v>
      </c>
      <c r="D398" s="4" t="s">
        <v>10</v>
      </c>
    </row>
    <row r="399" spans="1:31">
      <c r="A399" t="n">
        <v>5781</v>
      </c>
      <c r="B399" s="56" t="n">
        <v>103</v>
      </c>
      <c r="C399" s="7" t="n">
        <v>0</v>
      </c>
      <c r="D399" s="7" t="n">
        <v>300</v>
      </c>
    </row>
    <row r="400" spans="1:31">
      <c r="A400" t="s">
        <v>4</v>
      </c>
      <c r="B400" s="4" t="s">
        <v>5</v>
      </c>
      <c r="C400" s="4" t="s">
        <v>13</v>
      </c>
    </row>
    <row r="401" spans="1:31">
      <c r="A401" t="n">
        <v>5788</v>
      </c>
      <c r="B401" s="40" t="n">
        <v>64</v>
      </c>
      <c r="C401" s="7" t="n">
        <v>7</v>
      </c>
    </row>
    <row r="402" spans="1:31">
      <c r="A402" t="s">
        <v>4</v>
      </c>
      <c r="B402" s="4" t="s">
        <v>5</v>
      </c>
      <c r="C402" s="4" t="s">
        <v>13</v>
      </c>
      <c r="D402" s="4" t="s">
        <v>10</v>
      </c>
    </row>
    <row r="403" spans="1:31">
      <c r="A403" t="n">
        <v>5790</v>
      </c>
      <c r="B403" s="57" t="n">
        <v>72</v>
      </c>
      <c r="C403" s="7" t="n">
        <v>5</v>
      </c>
      <c r="D403" s="7" t="n">
        <v>0</v>
      </c>
    </row>
    <row r="404" spans="1:31">
      <c r="A404" t="s">
        <v>4</v>
      </c>
      <c r="B404" s="4" t="s">
        <v>5</v>
      </c>
      <c r="C404" s="4" t="s">
        <v>13</v>
      </c>
      <c r="D404" s="20" t="s">
        <v>45</v>
      </c>
      <c r="E404" s="4" t="s">
        <v>5</v>
      </c>
      <c r="F404" s="4" t="s">
        <v>13</v>
      </c>
      <c r="G404" s="4" t="s">
        <v>10</v>
      </c>
      <c r="H404" s="20" t="s">
        <v>46</v>
      </c>
      <c r="I404" s="4" t="s">
        <v>13</v>
      </c>
      <c r="J404" s="4" t="s">
        <v>9</v>
      </c>
      <c r="K404" s="4" t="s">
        <v>13</v>
      </c>
      <c r="L404" s="4" t="s">
        <v>13</v>
      </c>
      <c r="M404" s="4" t="s">
        <v>35</v>
      </c>
    </row>
    <row r="405" spans="1:31">
      <c r="A405" t="n">
        <v>5794</v>
      </c>
      <c r="B405" s="15" t="n">
        <v>5</v>
      </c>
      <c r="C405" s="7" t="n">
        <v>28</v>
      </c>
      <c r="D405" s="20" t="s">
        <v>3</v>
      </c>
      <c r="E405" s="10" t="n">
        <v>162</v>
      </c>
      <c r="F405" s="7" t="n">
        <v>4</v>
      </c>
      <c r="G405" s="7" t="n">
        <v>4163</v>
      </c>
      <c r="H405" s="20" t="s">
        <v>3</v>
      </c>
      <c r="I405" s="7" t="n">
        <v>0</v>
      </c>
      <c r="J405" s="7" t="n">
        <v>1</v>
      </c>
      <c r="K405" s="7" t="n">
        <v>2</v>
      </c>
      <c r="L405" s="7" t="n">
        <v>1</v>
      </c>
      <c r="M405" s="16" t="n">
        <f t="normal" ca="1">A411</f>
        <v>0</v>
      </c>
    </row>
    <row r="406" spans="1:31">
      <c r="A406" t="s">
        <v>4</v>
      </c>
      <c r="B406" s="4" t="s">
        <v>5</v>
      </c>
      <c r="C406" s="4" t="s">
        <v>13</v>
      </c>
      <c r="D406" s="4" t="s">
        <v>6</v>
      </c>
    </row>
    <row r="407" spans="1:31">
      <c r="A407" t="n">
        <v>5811</v>
      </c>
      <c r="B407" s="9" t="n">
        <v>2</v>
      </c>
      <c r="C407" s="7" t="n">
        <v>10</v>
      </c>
      <c r="D407" s="7" t="s">
        <v>80</v>
      </c>
    </row>
    <row r="408" spans="1:31">
      <c r="A408" t="s">
        <v>4</v>
      </c>
      <c r="B408" s="4" t="s">
        <v>5</v>
      </c>
      <c r="C408" s="4" t="s">
        <v>10</v>
      </c>
    </row>
    <row r="409" spans="1:31">
      <c r="A409" t="n">
        <v>5828</v>
      </c>
      <c r="B409" s="31" t="n">
        <v>16</v>
      </c>
      <c r="C409" s="7" t="n">
        <v>0</v>
      </c>
    </row>
    <row r="410" spans="1:31">
      <c r="A410" t="s">
        <v>4</v>
      </c>
      <c r="B410" s="4" t="s">
        <v>5</v>
      </c>
      <c r="C410" s="4" t="s">
        <v>13</v>
      </c>
      <c r="D410" s="20" t="s">
        <v>45</v>
      </c>
      <c r="E410" s="4" t="s">
        <v>5</v>
      </c>
      <c r="F410" s="4" t="s">
        <v>13</v>
      </c>
      <c r="G410" s="4" t="s">
        <v>10</v>
      </c>
      <c r="H410" s="20" t="s">
        <v>46</v>
      </c>
      <c r="I410" s="4" t="s">
        <v>13</v>
      </c>
      <c r="J410" s="4" t="s">
        <v>13</v>
      </c>
      <c r="K410" s="4" t="s">
        <v>35</v>
      </c>
    </row>
    <row r="411" spans="1:31">
      <c r="A411" t="n">
        <v>5831</v>
      </c>
      <c r="B411" s="15" t="n">
        <v>5</v>
      </c>
      <c r="C411" s="7" t="n">
        <v>28</v>
      </c>
      <c r="D411" s="20" t="s">
        <v>3</v>
      </c>
      <c r="E411" s="40" t="n">
        <v>64</v>
      </c>
      <c r="F411" s="7" t="n">
        <v>10</v>
      </c>
      <c r="G411" s="7" t="n">
        <v>64</v>
      </c>
      <c r="H411" s="20" t="s">
        <v>3</v>
      </c>
      <c r="I411" s="7" t="n">
        <v>8</v>
      </c>
      <c r="J411" s="7" t="n">
        <v>1</v>
      </c>
      <c r="K411" s="16" t="n">
        <f t="normal" ca="1">A415</f>
        <v>0</v>
      </c>
    </row>
    <row r="412" spans="1:31">
      <c r="A412" t="s">
        <v>4</v>
      </c>
      <c r="B412" s="4" t="s">
        <v>5</v>
      </c>
      <c r="C412" s="4" t="s">
        <v>10</v>
      </c>
      <c r="D412" s="4" t="s">
        <v>6</v>
      </c>
      <c r="E412" s="4" t="s">
        <v>6</v>
      </c>
      <c r="F412" s="4" t="s">
        <v>6</v>
      </c>
      <c r="G412" s="4" t="s">
        <v>13</v>
      </c>
      <c r="H412" s="4" t="s">
        <v>9</v>
      </c>
      <c r="I412" s="4" t="s">
        <v>25</v>
      </c>
      <c r="J412" s="4" t="s">
        <v>25</v>
      </c>
      <c r="K412" s="4" t="s">
        <v>25</v>
      </c>
      <c r="L412" s="4" t="s">
        <v>25</v>
      </c>
      <c r="M412" s="4" t="s">
        <v>25</v>
      </c>
      <c r="N412" s="4" t="s">
        <v>25</v>
      </c>
      <c r="O412" s="4" t="s">
        <v>25</v>
      </c>
      <c r="P412" s="4" t="s">
        <v>6</v>
      </c>
      <c r="Q412" s="4" t="s">
        <v>6</v>
      </c>
      <c r="R412" s="4" t="s">
        <v>9</v>
      </c>
      <c r="S412" s="4" t="s">
        <v>13</v>
      </c>
      <c r="T412" s="4" t="s">
        <v>9</v>
      </c>
      <c r="U412" s="4" t="s">
        <v>9</v>
      </c>
      <c r="V412" s="4" t="s">
        <v>10</v>
      </c>
    </row>
    <row r="413" spans="1:31">
      <c r="A413" t="n">
        <v>5843</v>
      </c>
      <c r="B413" s="19" t="n">
        <v>19</v>
      </c>
      <c r="C413" s="7" t="n">
        <v>64</v>
      </c>
      <c r="D413" s="7" t="s">
        <v>81</v>
      </c>
      <c r="E413" s="7" t="s">
        <v>82</v>
      </c>
      <c r="F413" s="7" t="s">
        <v>12</v>
      </c>
      <c r="G413" s="7" t="n">
        <v>0</v>
      </c>
      <c r="H413" s="7" t="n">
        <v>1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1</v>
      </c>
      <c r="N413" s="7" t="n">
        <v>1.60000002384186</v>
      </c>
      <c r="O413" s="7" t="n">
        <v>0.0900000035762787</v>
      </c>
      <c r="P413" s="7" t="s">
        <v>12</v>
      </c>
      <c r="Q413" s="7" t="s">
        <v>12</v>
      </c>
      <c r="R413" s="7" t="n">
        <v>-1</v>
      </c>
      <c r="S413" s="7" t="n">
        <v>0</v>
      </c>
      <c r="T413" s="7" t="n">
        <v>0</v>
      </c>
      <c r="U413" s="7" t="n">
        <v>0</v>
      </c>
      <c r="V413" s="7" t="n">
        <v>0</v>
      </c>
    </row>
    <row r="414" spans="1:31">
      <c r="A414" t="s">
        <v>4</v>
      </c>
      <c r="B414" s="4" t="s">
        <v>5</v>
      </c>
      <c r="C414" s="4" t="s">
        <v>13</v>
      </c>
      <c r="D414" s="20" t="s">
        <v>45</v>
      </c>
      <c r="E414" s="4" t="s">
        <v>5</v>
      </c>
      <c r="F414" s="4" t="s">
        <v>13</v>
      </c>
      <c r="G414" s="4" t="s">
        <v>10</v>
      </c>
      <c r="H414" s="20" t="s">
        <v>46</v>
      </c>
      <c r="I414" s="4" t="s">
        <v>13</v>
      </c>
      <c r="J414" s="4" t="s">
        <v>13</v>
      </c>
      <c r="K414" s="4" t="s">
        <v>35</v>
      </c>
    </row>
    <row r="415" spans="1:31">
      <c r="A415" t="n">
        <v>5912</v>
      </c>
      <c r="B415" s="15" t="n">
        <v>5</v>
      </c>
      <c r="C415" s="7" t="n">
        <v>28</v>
      </c>
      <c r="D415" s="20" t="s">
        <v>3</v>
      </c>
      <c r="E415" s="40" t="n">
        <v>64</v>
      </c>
      <c r="F415" s="7" t="n">
        <v>10</v>
      </c>
      <c r="G415" s="7" t="n">
        <v>66</v>
      </c>
      <c r="H415" s="20" t="s">
        <v>3</v>
      </c>
      <c r="I415" s="7" t="n">
        <v>8</v>
      </c>
      <c r="J415" s="7" t="n">
        <v>1</v>
      </c>
      <c r="K415" s="16" t="n">
        <f t="normal" ca="1">A419</f>
        <v>0</v>
      </c>
    </row>
    <row r="416" spans="1:31">
      <c r="A416" t="s">
        <v>4</v>
      </c>
      <c r="B416" s="4" t="s">
        <v>5</v>
      </c>
      <c r="C416" s="4" t="s">
        <v>10</v>
      </c>
      <c r="D416" s="4" t="s">
        <v>6</v>
      </c>
      <c r="E416" s="4" t="s">
        <v>6</v>
      </c>
      <c r="F416" s="4" t="s">
        <v>6</v>
      </c>
      <c r="G416" s="4" t="s">
        <v>13</v>
      </c>
      <c r="H416" s="4" t="s">
        <v>9</v>
      </c>
      <c r="I416" s="4" t="s">
        <v>25</v>
      </c>
      <c r="J416" s="4" t="s">
        <v>25</v>
      </c>
      <c r="K416" s="4" t="s">
        <v>25</v>
      </c>
      <c r="L416" s="4" t="s">
        <v>25</v>
      </c>
      <c r="M416" s="4" t="s">
        <v>25</v>
      </c>
      <c r="N416" s="4" t="s">
        <v>25</v>
      </c>
      <c r="O416" s="4" t="s">
        <v>25</v>
      </c>
      <c r="P416" s="4" t="s">
        <v>6</v>
      </c>
      <c r="Q416" s="4" t="s">
        <v>6</v>
      </c>
      <c r="R416" s="4" t="s">
        <v>9</v>
      </c>
      <c r="S416" s="4" t="s">
        <v>13</v>
      </c>
      <c r="T416" s="4" t="s">
        <v>9</v>
      </c>
      <c r="U416" s="4" t="s">
        <v>9</v>
      </c>
      <c r="V416" s="4" t="s">
        <v>10</v>
      </c>
    </row>
    <row r="417" spans="1:22">
      <c r="A417" t="n">
        <v>5924</v>
      </c>
      <c r="B417" s="19" t="n">
        <v>19</v>
      </c>
      <c r="C417" s="7" t="n">
        <v>66</v>
      </c>
      <c r="D417" s="7" t="s">
        <v>83</v>
      </c>
      <c r="E417" s="7" t="s">
        <v>82</v>
      </c>
      <c r="F417" s="7" t="s">
        <v>12</v>
      </c>
      <c r="G417" s="7" t="n">
        <v>0</v>
      </c>
      <c r="H417" s="7" t="n">
        <v>1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1</v>
      </c>
      <c r="N417" s="7" t="n">
        <v>1.60000002384186</v>
      </c>
      <c r="O417" s="7" t="n">
        <v>0.0900000035762787</v>
      </c>
      <c r="P417" s="7" t="s">
        <v>12</v>
      </c>
      <c r="Q417" s="7" t="s">
        <v>12</v>
      </c>
      <c r="R417" s="7" t="n">
        <v>-1</v>
      </c>
      <c r="S417" s="7" t="n">
        <v>0</v>
      </c>
      <c r="T417" s="7" t="n">
        <v>0</v>
      </c>
      <c r="U417" s="7" t="n">
        <v>0</v>
      </c>
      <c r="V417" s="7" t="n">
        <v>0</v>
      </c>
    </row>
    <row r="418" spans="1:22">
      <c r="A418" t="s">
        <v>4</v>
      </c>
      <c r="B418" s="4" t="s">
        <v>5</v>
      </c>
      <c r="C418" s="4" t="s">
        <v>13</v>
      </c>
      <c r="D418" s="20" t="s">
        <v>45</v>
      </c>
      <c r="E418" s="4" t="s">
        <v>5</v>
      </c>
      <c r="F418" s="4" t="s">
        <v>13</v>
      </c>
      <c r="G418" s="4" t="s">
        <v>10</v>
      </c>
      <c r="H418" s="20" t="s">
        <v>46</v>
      </c>
      <c r="I418" s="4" t="s">
        <v>13</v>
      </c>
      <c r="J418" s="4" t="s">
        <v>13</v>
      </c>
      <c r="K418" s="4" t="s">
        <v>35</v>
      </c>
    </row>
    <row r="419" spans="1:22">
      <c r="A419" t="n">
        <v>5997</v>
      </c>
      <c r="B419" s="15" t="n">
        <v>5</v>
      </c>
      <c r="C419" s="7" t="n">
        <v>28</v>
      </c>
      <c r="D419" s="20" t="s">
        <v>3</v>
      </c>
      <c r="E419" s="40" t="n">
        <v>64</v>
      </c>
      <c r="F419" s="7" t="n">
        <v>10</v>
      </c>
      <c r="G419" s="7" t="n">
        <v>67</v>
      </c>
      <c r="H419" s="20" t="s">
        <v>3</v>
      </c>
      <c r="I419" s="7" t="n">
        <v>8</v>
      </c>
      <c r="J419" s="7" t="n">
        <v>1</v>
      </c>
      <c r="K419" s="16" t="n">
        <f t="normal" ca="1">A423</f>
        <v>0</v>
      </c>
    </row>
    <row r="420" spans="1:22">
      <c r="A420" t="s">
        <v>4</v>
      </c>
      <c r="B420" s="4" t="s">
        <v>5</v>
      </c>
      <c r="C420" s="4" t="s">
        <v>10</v>
      </c>
      <c r="D420" s="4" t="s">
        <v>6</v>
      </c>
      <c r="E420" s="4" t="s">
        <v>6</v>
      </c>
      <c r="F420" s="4" t="s">
        <v>6</v>
      </c>
      <c r="G420" s="4" t="s">
        <v>13</v>
      </c>
      <c r="H420" s="4" t="s">
        <v>9</v>
      </c>
      <c r="I420" s="4" t="s">
        <v>25</v>
      </c>
      <c r="J420" s="4" t="s">
        <v>25</v>
      </c>
      <c r="K420" s="4" t="s">
        <v>25</v>
      </c>
      <c r="L420" s="4" t="s">
        <v>25</v>
      </c>
      <c r="M420" s="4" t="s">
        <v>25</v>
      </c>
      <c r="N420" s="4" t="s">
        <v>25</v>
      </c>
      <c r="O420" s="4" t="s">
        <v>25</v>
      </c>
      <c r="P420" s="4" t="s">
        <v>6</v>
      </c>
      <c r="Q420" s="4" t="s">
        <v>6</v>
      </c>
      <c r="R420" s="4" t="s">
        <v>9</v>
      </c>
      <c r="S420" s="4" t="s">
        <v>13</v>
      </c>
      <c r="T420" s="4" t="s">
        <v>9</v>
      </c>
      <c r="U420" s="4" t="s">
        <v>9</v>
      </c>
      <c r="V420" s="4" t="s">
        <v>10</v>
      </c>
    </row>
    <row r="421" spans="1:22">
      <c r="A421" t="n">
        <v>6009</v>
      </c>
      <c r="B421" s="19" t="n">
        <v>19</v>
      </c>
      <c r="C421" s="7" t="n">
        <v>67</v>
      </c>
      <c r="D421" s="7" t="s">
        <v>84</v>
      </c>
      <c r="E421" s="7" t="s">
        <v>82</v>
      </c>
      <c r="F421" s="7" t="s">
        <v>12</v>
      </c>
      <c r="G421" s="7" t="n">
        <v>0</v>
      </c>
      <c r="H421" s="7" t="n">
        <v>1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1</v>
      </c>
      <c r="N421" s="7" t="n">
        <v>1.60000002384186</v>
      </c>
      <c r="O421" s="7" t="n">
        <v>0.0900000035762787</v>
      </c>
      <c r="P421" s="7" t="s">
        <v>12</v>
      </c>
      <c r="Q421" s="7" t="s">
        <v>12</v>
      </c>
      <c r="R421" s="7" t="n">
        <v>-1</v>
      </c>
      <c r="S421" s="7" t="n">
        <v>0</v>
      </c>
      <c r="T421" s="7" t="n">
        <v>0</v>
      </c>
      <c r="U421" s="7" t="n">
        <v>0</v>
      </c>
      <c r="V421" s="7" t="n">
        <v>0</v>
      </c>
    </row>
    <row r="422" spans="1:22">
      <c r="A422" t="s">
        <v>4</v>
      </c>
      <c r="B422" s="4" t="s">
        <v>5</v>
      </c>
      <c r="C422" s="4" t="s">
        <v>10</v>
      </c>
      <c r="D422" s="4" t="s">
        <v>13</v>
      </c>
      <c r="E422" s="4" t="s">
        <v>13</v>
      </c>
      <c r="F422" s="4" t="s">
        <v>6</v>
      </c>
    </row>
    <row r="423" spans="1:22">
      <c r="A423" t="n">
        <v>6082</v>
      </c>
      <c r="B423" s="13" t="n">
        <v>20</v>
      </c>
      <c r="C423" s="7" t="n">
        <v>0</v>
      </c>
      <c r="D423" s="7" t="n">
        <v>3</v>
      </c>
      <c r="E423" s="7" t="n">
        <v>10</v>
      </c>
      <c r="F423" s="7" t="s">
        <v>85</v>
      </c>
    </row>
    <row r="424" spans="1:22">
      <c r="A424" t="s">
        <v>4</v>
      </c>
      <c r="B424" s="4" t="s">
        <v>5</v>
      </c>
      <c r="C424" s="4" t="s">
        <v>10</v>
      </c>
    </row>
    <row r="425" spans="1:22">
      <c r="A425" t="n">
        <v>6100</v>
      </c>
      <c r="B425" s="31" t="n">
        <v>16</v>
      </c>
      <c r="C425" s="7" t="n">
        <v>0</v>
      </c>
    </row>
    <row r="426" spans="1:22">
      <c r="A426" t="s">
        <v>4</v>
      </c>
      <c r="B426" s="4" t="s">
        <v>5</v>
      </c>
      <c r="C426" s="4" t="s">
        <v>10</v>
      </c>
      <c r="D426" s="4" t="s">
        <v>13</v>
      </c>
      <c r="E426" s="4" t="s">
        <v>13</v>
      </c>
      <c r="F426" s="4" t="s">
        <v>6</v>
      </c>
    </row>
    <row r="427" spans="1:22">
      <c r="A427" t="n">
        <v>6103</v>
      </c>
      <c r="B427" s="13" t="n">
        <v>20</v>
      </c>
      <c r="C427" s="7" t="n">
        <v>61489</v>
      </c>
      <c r="D427" s="7" t="n">
        <v>3</v>
      </c>
      <c r="E427" s="7" t="n">
        <v>10</v>
      </c>
      <c r="F427" s="7" t="s">
        <v>85</v>
      </c>
    </row>
    <row r="428" spans="1:22">
      <c r="A428" t="s">
        <v>4</v>
      </c>
      <c r="B428" s="4" t="s">
        <v>5</v>
      </c>
      <c r="C428" s="4" t="s">
        <v>10</v>
      </c>
    </row>
    <row r="429" spans="1:22">
      <c r="A429" t="n">
        <v>6121</v>
      </c>
      <c r="B429" s="31" t="n">
        <v>16</v>
      </c>
      <c r="C429" s="7" t="n">
        <v>0</v>
      </c>
    </row>
    <row r="430" spans="1:22">
      <c r="A430" t="s">
        <v>4</v>
      </c>
      <c r="B430" s="4" t="s">
        <v>5</v>
      </c>
      <c r="C430" s="4" t="s">
        <v>10</v>
      </c>
      <c r="D430" s="4" t="s">
        <v>13</v>
      </c>
      <c r="E430" s="4" t="s">
        <v>13</v>
      </c>
      <c r="F430" s="4" t="s">
        <v>6</v>
      </c>
    </row>
    <row r="431" spans="1:22">
      <c r="A431" t="n">
        <v>6124</v>
      </c>
      <c r="B431" s="13" t="n">
        <v>20</v>
      </c>
      <c r="C431" s="7" t="n">
        <v>61490</v>
      </c>
      <c r="D431" s="7" t="n">
        <v>3</v>
      </c>
      <c r="E431" s="7" t="n">
        <v>10</v>
      </c>
      <c r="F431" s="7" t="s">
        <v>85</v>
      </c>
    </row>
    <row r="432" spans="1:22">
      <c r="A432" t="s">
        <v>4</v>
      </c>
      <c r="B432" s="4" t="s">
        <v>5</v>
      </c>
      <c r="C432" s="4" t="s">
        <v>10</v>
      </c>
    </row>
    <row r="433" spans="1:22">
      <c r="A433" t="n">
        <v>6142</v>
      </c>
      <c r="B433" s="31" t="n">
        <v>16</v>
      </c>
      <c r="C433" s="7" t="n">
        <v>0</v>
      </c>
    </row>
    <row r="434" spans="1:22">
      <c r="A434" t="s">
        <v>4</v>
      </c>
      <c r="B434" s="4" t="s">
        <v>5</v>
      </c>
      <c r="C434" s="4" t="s">
        <v>10</v>
      </c>
      <c r="D434" s="4" t="s">
        <v>13</v>
      </c>
      <c r="E434" s="4" t="s">
        <v>13</v>
      </c>
      <c r="F434" s="4" t="s">
        <v>6</v>
      </c>
    </row>
    <row r="435" spans="1:22">
      <c r="A435" t="n">
        <v>6145</v>
      </c>
      <c r="B435" s="13" t="n">
        <v>20</v>
      </c>
      <c r="C435" s="7" t="n">
        <v>61488</v>
      </c>
      <c r="D435" s="7" t="n">
        <v>3</v>
      </c>
      <c r="E435" s="7" t="n">
        <v>10</v>
      </c>
      <c r="F435" s="7" t="s">
        <v>85</v>
      </c>
    </row>
    <row r="436" spans="1:22">
      <c r="A436" t="s">
        <v>4</v>
      </c>
      <c r="B436" s="4" t="s">
        <v>5</v>
      </c>
      <c r="C436" s="4" t="s">
        <v>10</v>
      </c>
    </row>
    <row r="437" spans="1:22">
      <c r="A437" t="n">
        <v>6163</v>
      </c>
      <c r="B437" s="31" t="n">
        <v>16</v>
      </c>
      <c r="C437" s="7" t="n">
        <v>0</v>
      </c>
    </row>
    <row r="438" spans="1:22">
      <c r="A438" t="s">
        <v>4</v>
      </c>
      <c r="B438" s="4" t="s">
        <v>5</v>
      </c>
      <c r="C438" s="4" t="s">
        <v>10</v>
      </c>
      <c r="D438" s="4" t="s">
        <v>13</v>
      </c>
      <c r="E438" s="4" t="s">
        <v>13</v>
      </c>
      <c r="F438" s="4" t="s">
        <v>6</v>
      </c>
    </row>
    <row r="439" spans="1:22">
      <c r="A439" t="n">
        <v>6166</v>
      </c>
      <c r="B439" s="13" t="n">
        <v>20</v>
      </c>
      <c r="C439" s="7" t="n">
        <v>8</v>
      </c>
      <c r="D439" s="7" t="n">
        <v>3</v>
      </c>
      <c r="E439" s="7" t="n">
        <v>10</v>
      </c>
      <c r="F439" s="7" t="s">
        <v>85</v>
      </c>
    </row>
    <row r="440" spans="1:22">
      <c r="A440" t="s">
        <v>4</v>
      </c>
      <c r="B440" s="4" t="s">
        <v>5</v>
      </c>
      <c r="C440" s="4" t="s">
        <v>10</v>
      </c>
    </row>
    <row r="441" spans="1:22">
      <c r="A441" t="n">
        <v>6184</v>
      </c>
      <c r="B441" s="31" t="n">
        <v>16</v>
      </c>
      <c r="C441" s="7" t="n">
        <v>0</v>
      </c>
    </row>
    <row r="442" spans="1:22">
      <c r="A442" t="s">
        <v>4</v>
      </c>
      <c r="B442" s="4" t="s">
        <v>5</v>
      </c>
      <c r="C442" s="4" t="s">
        <v>10</v>
      </c>
      <c r="D442" s="4" t="s">
        <v>13</v>
      </c>
      <c r="E442" s="4" t="s">
        <v>13</v>
      </c>
      <c r="F442" s="4" t="s">
        <v>6</v>
      </c>
    </row>
    <row r="443" spans="1:22">
      <c r="A443" t="n">
        <v>6187</v>
      </c>
      <c r="B443" s="13" t="n">
        <v>20</v>
      </c>
      <c r="C443" s="7" t="n">
        <v>64</v>
      </c>
      <c r="D443" s="7" t="n">
        <v>3</v>
      </c>
      <c r="E443" s="7" t="n">
        <v>10</v>
      </c>
      <c r="F443" s="7" t="s">
        <v>85</v>
      </c>
    </row>
    <row r="444" spans="1:22">
      <c r="A444" t="s">
        <v>4</v>
      </c>
      <c r="B444" s="4" t="s">
        <v>5</v>
      </c>
      <c r="C444" s="4" t="s">
        <v>10</v>
      </c>
    </row>
    <row r="445" spans="1:22">
      <c r="A445" t="n">
        <v>6205</v>
      </c>
      <c r="B445" s="31" t="n">
        <v>16</v>
      </c>
      <c r="C445" s="7" t="n">
        <v>0</v>
      </c>
    </row>
    <row r="446" spans="1:22">
      <c r="A446" t="s">
        <v>4</v>
      </c>
      <c r="B446" s="4" t="s">
        <v>5</v>
      </c>
      <c r="C446" s="4" t="s">
        <v>10</v>
      </c>
      <c r="D446" s="4" t="s">
        <v>13</v>
      </c>
      <c r="E446" s="4" t="s">
        <v>13</v>
      </c>
      <c r="F446" s="4" t="s">
        <v>6</v>
      </c>
    </row>
    <row r="447" spans="1:22">
      <c r="A447" t="n">
        <v>6208</v>
      </c>
      <c r="B447" s="13" t="n">
        <v>20</v>
      </c>
      <c r="C447" s="7" t="n">
        <v>66</v>
      </c>
      <c r="D447" s="7" t="n">
        <v>3</v>
      </c>
      <c r="E447" s="7" t="n">
        <v>10</v>
      </c>
      <c r="F447" s="7" t="s">
        <v>85</v>
      </c>
    </row>
    <row r="448" spans="1:22">
      <c r="A448" t="s">
        <v>4</v>
      </c>
      <c r="B448" s="4" t="s">
        <v>5</v>
      </c>
      <c r="C448" s="4" t="s">
        <v>10</v>
      </c>
    </row>
    <row r="449" spans="1:6">
      <c r="A449" t="n">
        <v>6226</v>
      </c>
      <c r="B449" s="31" t="n">
        <v>16</v>
      </c>
      <c r="C449" s="7" t="n">
        <v>0</v>
      </c>
    </row>
    <row r="450" spans="1:6">
      <c r="A450" t="s">
        <v>4</v>
      </c>
      <c r="B450" s="4" t="s">
        <v>5</v>
      </c>
      <c r="C450" s="4" t="s">
        <v>10</v>
      </c>
      <c r="D450" s="4" t="s">
        <v>13</v>
      </c>
      <c r="E450" s="4" t="s">
        <v>13</v>
      </c>
      <c r="F450" s="4" t="s">
        <v>6</v>
      </c>
    </row>
    <row r="451" spans="1:6">
      <c r="A451" t="n">
        <v>6229</v>
      </c>
      <c r="B451" s="13" t="n">
        <v>20</v>
      </c>
      <c r="C451" s="7" t="n">
        <v>67</v>
      </c>
      <c r="D451" s="7" t="n">
        <v>3</v>
      </c>
      <c r="E451" s="7" t="n">
        <v>10</v>
      </c>
      <c r="F451" s="7" t="s">
        <v>85</v>
      </c>
    </row>
    <row r="452" spans="1:6">
      <c r="A452" t="s">
        <v>4</v>
      </c>
      <c r="B452" s="4" t="s">
        <v>5</v>
      </c>
      <c r="C452" s="4" t="s">
        <v>10</v>
      </c>
    </row>
    <row r="453" spans="1:6">
      <c r="A453" t="n">
        <v>6247</v>
      </c>
      <c r="B453" s="31" t="n">
        <v>16</v>
      </c>
      <c r="C453" s="7" t="n">
        <v>0</v>
      </c>
    </row>
    <row r="454" spans="1:6">
      <c r="A454" t="s">
        <v>4</v>
      </c>
      <c r="B454" s="4" t="s">
        <v>5</v>
      </c>
      <c r="C454" s="4" t="s">
        <v>13</v>
      </c>
      <c r="D454" s="4" t="s">
        <v>13</v>
      </c>
      <c r="E454" s="4" t="s">
        <v>13</v>
      </c>
      <c r="F454" s="4" t="s">
        <v>13</v>
      </c>
    </row>
    <row r="455" spans="1:6">
      <c r="A455" t="n">
        <v>6250</v>
      </c>
      <c r="B455" s="8" t="n">
        <v>14</v>
      </c>
      <c r="C455" s="7" t="n">
        <v>0</v>
      </c>
      <c r="D455" s="7" t="n">
        <v>0</v>
      </c>
      <c r="E455" s="7" t="n">
        <v>32</v>
      </c>
      <c r="F455" s="7" t="n">
        <v>0</v>
      </c>
    </row>
    <row r="456" spans="1:6">
      <c r="A456" t="s">
        <v>4</v>
      </c>
      <c r="B456" s="4" t="s">
        <v>5</v>
      </c>
      <c r="C456" s="4" t="s">
        <v>13</v>
      </c>
      <c r="D456" s="4" t="s">
        <v>6</v>
      </c>
    </row>
    <row r="457" spans="1:6">
      <c r="A457" t="n">
        <v>6255</v>
      </c>
      <c r="B457" s="9" t="n">
        <v>2</v>
      </c>
      <c r="C457" s="7" t="n">
        <v>10</v>
      </c>
      <c r="D457" s="7" t="s">
        <v>86</v>
      </c>
    </row>
    <row r="458" spans="1:6">
      <c r="A458" t="s">
        <v>4</v>
      </c>
      <c r="B458" s="4" t="s">
        <v>5</v>
      </c>
      <c r="C458" s="4" t="s">
        <v>10</v>
      </c>
      <c r="D458" s="4" t="s">
        <v>25</v>
      </c>
      <c r="E458" s="4" t="s">
        <v>25</v>
      </c>
      <c r="F458" s="4" t="s">
        <v>25</v>
      </c>
      <c r="G458" s="4" t="s">
        <v>25</v>
      </c>
    </row>
    <row r="459" spans="1:6">
      <c r="A459" t="n">
        <v>6276</v>
      </c>
      <c r="B459" s="50" t="n">
        <v>46</v>
      </c>
      <c r="C459" s="7" t="n">
        <v>0</v>
      </c>
      <c r="D459" s="7" t="n">
        <v>-318.970001220703</v>
      </c>
      <c r="E459" s="7" t="n">
        <v>-2.36999988555908</v>
      </c>
      <c r="F459" s="7" t="n">
        <v>258.089996337891</v>
      </c>
      <c r="G459" s="7" t="n">
        <v>101.5</v>
      </c>
    </row>
    <row r="460" spans="1:6">
      <c r="A460" t="s">
        <v>4</v>
      </c>
      <c r="B460" s="4" t="s">
        <v>5</v>
      </c>
      <c r="C460" s="4" t="s">
        <v>10</v>
      </c>
      <c r="D460" s="4" t="s">
        <v>25</v>
      </c>
      <c r="E460" s="4" t="s">
        <v>25</v>
      </c>
      <c r="F460" s="4" t="s">
        <v>25</v>
      </c>
      <c r="G460" s="4" t="s">
        <v>25</v>
      </c>
    </row>
    <row r="461" spans="1:6">
      <c r="A461" t="n">
        <v>6295</v>
      </c>
      <c r="B461" s="50" t="n">
        <v>46</v>
      </c>
      <c r="C461" s="7" t="n">
        <v>61489</v>
      </c>
      <c r="D461" s="7" t="n">
        <v>-318.970001220703</v>
      </c>
      <c r="E461" s="7" t="n">
        <v>-2.36999988555908</v>
      </c>
      <c r="F461" s="7" t="n">
        <v>258.089996337891</v>
      </c>
      <c r="G461" s="7" t="n">
        <v>101.5</v>
      </c>
    </row>
    <row r="462" spans="1:6">
      <c r="A462" t="s">
        <v>4</v>
      </c>
      <c r="B462" s="4" t="s">
        <v>5</v>
      </c>
      <c r="C462" s="4" t="s">
        <v>10</v>
      </c>
      <c r="D462" s="4" t="s">
        <v>25</v>
      </c>
      <c r="E462" s="4" t="s">
        <v>25</v>
      </c>
      <c r="F462" s="4" t="s">
        <v>25</v>
      </c>
      <c r="G462" s="4" t="s">
        <v>25</v>
      </c>
    </row>
    <row r="463" spans="1:6">
      <c r="A463" t="n">
        <v>6314</v>
      </c>
      <c r="B463" s="50" t="n">
        <v>46</v>
      </c>
      <c r="C463" s="7" t="n">
        <v>61490</v>
      </c>
      <c r="D463" s="7" t="n">
        <v>-318.970001220703</v>
      </c>
      <c r="E463" s="7" t="n">
        <v>-2.36999988555908</v>
      </c>
      <c r="F463" s="7" t="n">
        <v>258.089996337891</v>
      </c>
      <c r="G463" s="7" t="n">
        <v>101.5</v>
      </c>
    </row>
    <row r="464" spans="1:6">
      <c r="A464" t="s">
        <v>4</v>
      </c>
      <c r="B464" s="4" t="s">
        <v>5</v>
      </c>
      <c r="C464" s="4" t="s">
        <v>10</v>
      </c>
      <c r="D464" s="4" t="s">
        <v>25</v>
      </c>
      <c r="E464" s="4" t="s">
        <v>25</v>
      </c>
      <c r="F464" s="4" t="s">
        <v>25</v>
      </c>
      <c r="G464" s="4" t="s">
        <v>25</v>
      </c>
    </row>
    <row r="465" spans="1:7">
      <c r="A465" t="n">
        <v>6333</v>
      </c>
      <c r="B465" s="50" t="n">
        <v>46</v>
      </c>
      <c r="C465" s="7" t="n">
        <v>61488</v>
      </c>
      <c r="D465" s="7" t="n">
        <v>-318.970001220703</v>
      </c>
      <c r="E465" s="7" t="n">
        <v>-2.36999988555908</v>
      </c>
      <c r="F465" s="7" t="n">
        <v>258.089996337891</v>
      </c>
      <c r="G465" s="7" t="n">
        <v>101.5</v>
      </c>
    </row>
    <row r="466" spans="1:7">
      <c r="A466" t="s">
        <v>4</v>
      </c>
      <c r="B466" s="4" t="s">
        <v>5</v>
      </c>
      <c r="C466" s="4" t="s">
        <v>10</v>
      </c>
      <c r="D466" s="4" t="s">
        <v>25</v>
      </c>
      <c r="E466" s="4" t="s">
        <v>25</v>
      </c>
      <c r="F466" s="4" t="s">
        <v>25</v>
      </c>
      <c r="G466" s="4" t="s">
        <v>25</v>
      </c>
    </row>
    <row r="467" spans="1:7">
      <c r="A467" t="n">
        <v>6352</v>
      </c>
      <c r="B467" s="50" t="n">
        <v>46</v>
      </c>
      <c r="C467" s="7" t="n">
        <v>64</v>
      </c>
      <c r="D467" s="7" t="n">
        <v>-321.779998779297</v>
      </c>
      <c r="E467" s="7" t="n">
        <v>-2.1800000667572</v>
      </c>
      <c r="F467" s="7" t="n">
        <v>257.589996337891</v>
      </c>
      <c r="G467" s="7" t="n">
        <v>101.5</v>
      </c>
    </row>
    <row r="468" spans="1:7">
      <c r="A468" t="s">
        <v>4</v>
      </c>
      <c r="B468" s="4" t="s">
        <v>5</v>
      </c>
      <c r="C468" s="4" t="s">
        <v>10</v>
      </c>
      <c r="D468" s="4" t="s">
        <v>25</v>
      </c>
      <c r="E468" s="4" t="s">
        <v>25</v>
      </c>
      <c r="F468" s="4" t="s">
        <v>25</v>
      </c>
      <c r="G468" s="4" t="s">
        <v>25</v>
      </c>
    </row>
    <row r="469" spans="1:7">
      <c r="A469" t="n">
        <v>6371</v>
      </c>
      <c r="B469" s="50" t="n">
        <v>46</v>
      </c>
      <c r="C469" s="7" t="n">
        <v>66</v>
      </c>
      <c r="D469" s="7" t="n">
        <v>-323.230010986328</v>
      </c>
      <c r="E469" s="7" t="n">
        <v>-2.55999994277954</v>
      </c>
      <c r="F469" s="7" t="n">
        <v>261.140014648438</v>
      </c>
      <c r="G469" s="7" t="n">
        <v>101.5</v>
      </c>
    </row>
    <row r="470" spans="1:7">
      <c r="A470" t="s">
        <v>4</v>
      </c>
      <c r="B470" s="4" t="s">
        <v>5</v>
      </c>
      <c r="C470" s="4" t="s">
        <v>10</v>
      </c>
      <c r="D470" s="4" t="s">
        <v>25</v>
      </c>
      <c r="E470" s="4" t="s">
        <v>25</v>
      </c>
      <c r="F470" s="4" t="s">
        <v>25</v>
      </c>
      <c r="G470" s="4" t="s">
        <v>25</v>
      </c>
    </row>
    <row r="471" spans="1:7">
      <c r="A471" t="n">
        <v>6390</v>
      </c>
      <c r="B471" s="50" t="n">
        <v>46</v>
      </c>
      <c r="C471" s="7" t="n">
        <v>67</v>
      </c>
      <c r="D471" s="7" t="n">
        <v>-318.809997558594</v>
      </c>
      <c r="E471" s="7" t="n">
        <v>-2.36999988555908</v>
      </c>
      <c r="F471" s="7" t="n">
        <v>258.450012207031</v>
      </c>
      <c r="G471" s="7" t="n">
        <v>101.5</v>
      </c>
    </row>
    <row r="472" spans="1:7">
      <c r="A472" t="s">
        <v>4</v>
      </c>
      <c r="B472" s="4" t="s">
        <v>5</v>
      </c>
      <c r="C472" s="4" t="s">
        <v>13</v>
      </c>
      <c r="D472" s="4" t="s">
        <v>13</v>
      </c>
      <c r="E472" s="4" t="s">
        <v>25</v>
      </c>
      <c r="F472" s="4" t="s">
        <v>25</v>
      </c>
      <c r="G472" s="4" t="s">
        <v>25</v>
      </c>
      <c r="H472" s="4" t="s">
        <v>10</v>
      </c>
    </row>
    <row r="473" spans="1:7">
      <c r="A473" t="n">
        <v>6409</v>
      </c>
      <c r="B473" s="45" t="n">
        <v>45</v>
      </c>
      <c r="C473" s="7" t="n">
        <v>2</v>
      </c>
      <c r="D473" s="7" t="n">
        <v>3</v>
      </c>
      <c r="E473" s="7" t="n">
        <v>-316.299987792969</v>
      </c>
      <c r="F473" s="7" t="n">
        <v>-0.980000019073486</v>
      </c>
      <c r="G473" s="7" t="n">
        <v>257.489990234375</v>
      </c>
      <c r="H473" s="7" t="n">
        <v>0</v>
      </c>
    </row>
    <row r="474" spans="1:7">
      <c r="A474" t="s">
        <v>4</v>
      </c>
      <c r="B474" s="4" t="s">
        <v>5</v>
      </c>
      <c r="C474" s="4" t="s">
        <v>13</v>
      </c>
      <c r="D474" s="4" t="s">
        <v>13</v>
      </c>
      <c r="E474" s="4" t="s">
        <v>25</v>
      </c>
      <c r="F474" s="4" t="s">
        <v>25</v>
      </c>
      <c r="G474" s="4" t="s">
        <v>25</v>
      </c>
      <c r="H474" s="4" t="s">
        <v>10</v>
      </c>
      <c r="I474" s="4" t="s">
        <v>13</v>
      </c>
    </row>
    <row r="475" spans="1:7">
      <c r="A475" t="n">
        <v>6426</v>
      </c>
      <c r="B475" s="45" t="n">
        <v>45</v>
      </c>
      <c r="C475" s="7" t="n">
        <v>4</v>
      </c>
      <c r="D475" s="7" t="n">
        <v>3</v>
      </c>
      <c r="E475" s="7" t="n">
        <v>11.8000001907349</v>
      </c>
      <c r="F475" s="7" t="n">
        <v>117.089996337891</v>
      </c>
      <c r="G475" s="7" t="n">
        <v>0</v>
      </c>
      <c r="H475" s="7" t="n">
        <v>0</v>
      </c>
      <c r="I475" s="7" t="n">
        <v>0</v>
      </c>
    </row>
    <row r="476" spans="1:7">
      <c r="A476" t="s">
        <v>4</v>
      </c>
      <c r="B476" s="4" t="s">
        <v>5</v>
      </c>
      <c r="C476" s="4" t="s">
        <v>13</v>
      </c>
      <c r="D476" s="4" t="s">
        <v>13</v>
      </c>
      <c r="E476" s="4" t="s">
        <v>25</v>
      </c>
      <c r="F476" s="4" t="s">
        <v>10</v>
      </c>
    </row>
    <row r="477" spans="1:7">
      <c r="A477" t="n">
        <v>6444</v>
      </c>
      <c r="B477" s="45" t="n">
        <v>45</v>
      </c>
      <c r="C477" s="7" t="n">
        <v>5</v>
      </c>
      <c r="D477" s="7" t="n">
        <v>3</v>
      </c>
      <c r="E477" s="7" t="n">
        <v>4.80000019073486</v>
      </c>
      <c r="F477" s="7" t="n">
        <v>0</v>
      </c>
    </row>
    <row r="478" spans="1:7">
      <c r="A478" t="s">
        <v>4</v>
      </c>
      <c r="B478" s="4" t="s">
        <v>5</v>
      </c>
      <c r="C478" s="4" t="s">
        <v>13</v>
      </c>
      <c r="D478" s="4" t="s">
        <v>13</v>
      </c>
      <c r="E478" s="4" t="s">
        <v>25</v>
      </c>
      <c r="F478" s="4" t="s">
        <v>10</v>
      </c>
    </row>
    <row r="479" spans="1:7">
      <c r="A479" t="n">
        <v>6453</v>
      </c>
      <c r="B479" s="45" t="n">
        <v>45</v>
      </c>
      <c r="C479" s="7" t="n">
        <v>11</v>
      </c>
      <c r="D479" s="7" t="n">
        <v>3</v>
      </c>
      <c r="E479" s="7" t="n">
        <v>43</v>
      </c>
      <c r="F479" s="7" t="n">
        <v>0</v>
      </c>
    </row>
    <row r="480" spans="1:7">
      <c r="A480" t="s">
        <v>4</v>
      </c>
      <c r="B480" s="4" t="s">
        <v>5</v>
      </c>
      <c r="C480" s="4" t="s">
        <v>13</v>
      </c>
    </row>
    <row r="481" spans="1:9">
      <c r="A481" t="n">
        <v>6462</v>
      </c>
      <c r="B481" s="58" t="n">
        <v>116</v>
      </c>
      <c r="C481" s="7" t="n">
        <v>0</v>
      </c>
    </row>
    <row r="482" spans="1:9">
      <c r="A482" t="s">
        <v>4</v>
      </c>
      <c r="B482" s="4" t="s">
        <v>5</v>
      </c>
      <c r="C482" s="4" t="s">
        <v>13</v>
      </c>
      <c r="D482" s="4" t="s">
        <v>10</v>
      </c>
    </row>
    <row r="483" spans="1:9">
      <c r="A483" t="n">
        <v>6464</v>
      </c>
      <c r="B483" s="58" t="n">
        <v>116</v>
      </c>
      <c r="C483" s="7" t="n">
        <v>2</v>
      </c>
      <c r="D483" s="7" t="n">
        <v>1</v>
      </c>
    </row>
    <row r="484" spans="1:9">
      <c r="A484" t="s">
        <v>4</v>
      </c>
      <c r="B484" s="4" t="s">
        <v>5</v>
      </c>
      <c r="C484" s="4" t="s">
        <v>13</v>
      </c>
      <c r="D484" s="4" t="s">
        <v>9</v>
      </c>
    </row>
    <row r="485" spans="1:9">
      <c r="A485" t="n">
        <v>6468</v>
      </c>
      <c r="B485" s="58" t="n">
        <v>116</v>
      </c>
      <c r="C485" s="7" t="n">
        <v>5</v>
      </c>
      <c r="D485" s="7" t="n">
        <v>1114636288</v>
      </c>
    </row>
    <row r="486" spans="1:9">
      <c r="A486" t="s">
        <v>4</v>
      </c>
      <c r="B486" s="4" t="s">
        <v>5</v>
      </c>
      <c r="C486" s="4" t="s">
        <v>13</v>
      </c>
      <c r="D486" s="4" t="s">
        <v>10</v>
      </c>
    </row>
    <row r="487" spans="1:9">
      <c r="A487" t="n">
        <v>6474</v>
      </c>
      <c r="B487" s="58" t="n">
        <v>116</v>
      </c>
      <c r="C487" s="7" t="n">
        <v>6</v>
      </c>
      <c r="D487" s="7" t="n">
        <v>1</v>
      </c>
    </row>
    <row r="488" spans="1:9">
      <c r="A488" t="s">
        <v>4</v>
      </c>
      <c r="B488" s="4" t="s">
        <v>5</v>
      </c>
      <c r="C488" s="4" t="s">
        <v>13</v>
      </c>
      <c r="D488" s="4" t="s">
        <v>13</v>
      </c>
      <c r="E488" s="4" t="s">
        <v>25</v>
      </c>
      <c r="F488" s="4" t="s">
        <v>25</v>
      </c>
      <c r="G488" s="4" t="s">
        <v>25</v>
      </c>
      <c r="H488" s="4" t="s">
        <v>10</v>
      </c>
    </row>
    <row r="489" spans="1:9">
      <c r="A489" t="n">
        <v>6478</v>
      </c>
      <c r="B489" s="45" t="n">
        <v>45</v>
      </c>
      <c r="C489" s="7" t="n">
        <v>2</v>
      </c>
      <c r="D489" s="7" t="n">
        <v>3</v>
      </c>
      <c r="E489" s="7" t="n">
        <v>-312.549987792969</v>
      </c>
      <c r="F489" s="7" t="n">
        <v>-0.419999986886978</v>
      </c>
      <c r="G489" s="7" t="n">
        <v>256.880004882813</v>
      </c>
      <c r="H489" s="7" t="n">
        <v>6000</v>
      </c>
    </row>
    <row r="490" spans="1:9">
      <c r="A490" t="s">
        <v>4</v>
      </c>
      <c r="B490" s="4" t="s">
        <v>5</v>
      </c>
      <c r="C490" s="4" t="s">
        <v>13</v>
      </c>
      <c r="D490" s="4" t="s">
        <v>13</v>
      </c>
      <c r="E490" s="4" t="s">
        <v>25</v>
      </c>
      <c r="F490" s="4" t="s">
        <v>25</v>
      </c>
      <c r="G490" s="4" t="s">
        <v>25</v>
      </c>
      <c r="H490" s="4" t="s">
        <v>10</v>
      </c>
      <c r="I490" s="4" t="s">
        <v>13</v>
      </c>
    </row>
    <row r="491" spans="1:9">
      <c r="A491" t="n">
        <v>6495</v>
      </c>
      <c r="B491" s="45" t="n">
        <v>45</v>
      </c>
      <c r="C491" s="7" t="n">
        <v>4</v>
      </c>
      <c r="D491" s="7" t="n">
        <v>3</v>
      </c>
      <c r="E491" s="7" t="n">
        <v>10.1599998474121</v>
      </c>
      <c r="F491" s="7" t="n">
        <v>149.190002441406</v>
      </c>
      <c r="G491" s="7" t="n">
        <v>0</v>
      </c>
      <c r="H491" s="7" t="n">
        <v>6000</v>
      </c>
      <c r="I491" s="7" t="n">
        <v>1</v>
      </c>
    </row>
    <row r="492" spans="1:9">
      <c r="A492" t="s">
        <v>4</v>
      </c>
      <c r="B492" s="4" t="s">
        <v>5</v>
      </c>
      <c r="C492" s="4" t="s">
        <v>13</v>
      </c>
      <c r="D492" s="4" t="s">
        <v>13</v>
      </c>
      <c r="E492" s="4" t="s">
        <v>25</v>
      </c>
      <c r="F492" s="4" t="s">
        <v>10</v>
      </c>
    </row>
    <row r="493" spans="1:9">
      <c r="A493" t="n">
        <v>6513</v>
      </c>
      <c r="B493" s="45" t="n">
        <v>45</v>
      </c>
      <c r="C493" s="7" t="n">
        <v>5</v>
      </c>
      <c r="D493" s="7" t="n">
        <v>3</v>
      </c>
      <c r="E493" s="7" t="n">
        <v>4.09999990463257</v>
      </c>
      <c r="F493" s="7" t="n">
        <v>6000</v>
      </c>
    </row>
    <row r="494" spans="1:9">
      <c r="A494" t="s">
        <v>4</v>
      </c>
      <c r="B494" s="4" t="s">
        <v>5</v>
      </c>
      <c r="C494" s="4" t="s">
        <v>13</v>
      </c>
      <c r="D494" s="4" t="s">
        <v>13</v>
      </c>
      <c r="E494" s="4" t="s">
        <v>25</v>
      </c>
      <c r="F494" s="4" t="s">
        <v>10</v>
      </c>
    </row>
    <row r="495" spans="1:9">
      <c r="A495" t="n">
        <v>6522</v>
      </c>
      <c r="B495" s="45" t="n">
        <v>45</v>
      </c>
      <c r="C495" s="7" t="n">
        <v>11</v>
      </c>
      <c r="D495" s="7" t="n">
        <v>3</v>
      </c>
      <c r="E495" s="7" t="n">
        <v>43</v>
      </c>
      <c r="F495" s="7" t="n">
        <v>6000</v>
      </c>
    </row>
    <row r="496" spans="1:9">
      <c r="A496" t="s">
        <v>4</v>
      </c>
      <c r="B496" s="4" t="s">
        <v>5</v>
      </c>
      <c r="C496" s="4" t="s">
        <v>10</v>
      </c>
      <c r="D496" s="4" t="s">
        <v>10</v>
      </c>
      <c r="E496" s="4" t="s">
        <v>25</v>
      </c>
      <c r="F496" s="4" t="s">
        <v>25</v>
      </c>
      <c r="G496" s="4" t="s">
        <v>25</v>
      </c>
      <c r="H496" s="4" t="s">
        <v>25</v>
      </c>
      <c r="I496" s="4" t="s">
        <v>13</v>
      </c>
      <c r="J496" s="4" t="s">
        <v>10</v>
      </c>
    </row>
    <row r="497" spans="1:10">
      <c r="A497" t="n">
        <v>6531</v>
      </c>
      <c r="B497" s="59" t="n">
        <v>55</v>
      </c>
      <c r="C497" s="7" t="n">
        <v>64</v>
      </c>
      <c r="D497" s="7" t="n">
        <v>65533</v>
      </c>
      <c r="E497" s="7" t="n">
        <v>-313.019989013672</v>
      </c>
      <c r="F497" s="7" t="n">
        <v>-2.1800000667572</v>
      </c>
      <c r="G497" s="7" t="n">
        <v>255.509994506836</v>
      </c>
      <c r="H497" s="7" t="n">
        <v>1.5</v>
      </c>
      <c r="I497" s="7" t="n">
        <v>1</v>
      </c>
      <c r="J497" s="7" t="n">
        <v>0</v>
      </c>
    </row>
    <row r="498" spans="1:10">
      <c r="A498" t="s">
        <v>4</v>
      </c>
      <c r="B498" s="4" t="s">
        <v>5</v>
      </c>
      <c r="C498" s="4" t="s">
        <v>10</v>
      </c>
      <c r="D498" s="4" t="s">
        <v>10</v>
      </c>
      <c r="E498" s="4" t="s">
        <v>25</v>
      </c>
      <c r="F498" s="4" t="s">
        <v>25</v>
      </c>
      <c r="G498" s="4" t="s">
        <v>25</v>
      </c>
      <c r="H498" s="4" t="s">
        <v>25</v>
      </c>
      <c r="I498" s="4" t="s">
        <v>13</v>
      </c>
      <c r="J498" s="4" t="s">
        <v>10</v>
      </c>
    </row>
    <row r="499" spans="1:10">
      <c r="A499" t="n">
        <v>6555</v>
      </c>
      <c r="B499" s="59" t="n">
        <v>55</v>
      </c>
      <c r="C499" s="7" t="n">
        <v>66</v>
      </c>
      <c r="D499" s="7" t="n">
        <v>65533</v>
      </c>
      <c r="E499" s="7" t="n">
        <v>-313.739990234375</v>
      </c>
      <c r="F499" s="7" t="n">
        <v>-2.55999994277954</v>
      </c>
      <c r="G499" s="7" t="n">
        <v>259.109985351563</v>
      </c>
      <c r="H499" s="7" t="n">
        <v>1.5</v>
      </c>
      <c r="I499" s="7" t="n">
        <v>1</v>
      </c>
      <c r="J499" s="7" t="n">
        <v>0</v>
      </c>
    </row>
    <row r="500" spans="1:10">
      <c r="A500" t="s">
        <v>4</v>
      </c>
      <c r="B500" s="4" t="s">
        <v>5</v>
      </c>
      <c r="C500" s="4" t="s">
        <v>10</v>
      </c>
      <c r="D500" s="4" t="s">
        <v>10</v>
      </c>
      <c r="E500" s="4" t="s">
        <v>25</v>
      </c>
      <c r="F500" s="4" t="s">
        <v>25</v>
      </c>
      <c r="G500" s="4" t="s">
        <v>25</v>
      </c>
      <c r="H500" s="4" t="s">
        <v>25</v>
      </c>
      <c r="I500" s="4" t="s">
        <v>13</v>
      </c>
      <c r="J500" s="4" t="s">
        <v>10</v>
      </c>
    </row>
    <row r="501" spans="1:10">
      <c r="A501" t="n">
        <v>6579</v>
      </c>
      <c r="B501" s="59" t="n">
        <v>55</v>
      </c>
      <c r="C501" s="7" t="n">
        <v>67</v>
      </c>
      <c r="D501" s="7" t="n">
        <v>65533</v>
      </c>
      <c r="E501" s="7" t="n">
        <v>-311.660003662109</v>
      </c>
      <c r="F501" s="7" t="n">
        <v>-2.36999988555908</v>
      </c>
      <c r="G501" s="7" t="n">
        <v>257.070007324219</v>
      </c>
      <c r="H501" s="7" t="n">
        <v>1.5</v>
      </c>
      <c r="I501" s="7" t="n">
        <v>1</v>
      </c>
      <c r="J501" s="7" t="n">
        <v>0</v>
      </c>
    </row>
    <row r="502" spans="1:10">
      <c r="A502" t="s">
        <v>4</v>
      </c>
      <c r="B502" s="4" t="s">
        <v>5</v>
      </c>
      <c r="C502" s="4" t="s">
        <v>13</v>
      </c>
      <c r="D502" s="4" t="s">
        <v>10</v>
      </c>
      <c r="E502" s="4" t="s">
        <v>25</v>
      </c>
    </row>
    <row r="503" spans="1:10">
      <c r="A503" t="n">
        <v>6603</v>
      </c>
      <c r="B503" s="39" t="n">
        <v>58</v>
      </c>
      <c r="C503" s="7" t="n">
        <v>100</v>
      </c>
      <c r="D503" s="7" t="n">
        <v>1000</v>
      </c>
      <c r="E503" s="7" t="n">
        <v>1</v>
      </c>
    </row>
    <row r="504" spans="1:10">
      <c r="A504" t="s">
        <v>4</v>
      </c>
      <c r="B504" s="4" t="s">
        <v>5</v>
      </c>
      <c r="C504" s="4" t="s">
        <v>13</v>
      </c>
      <c r="D504" s="4" t="s">
        <v>10</v>
      </c>
    </row>
    <row r="505" spans="1:10">
      <c r="A505" t="n">
        <v>6611</v>
      </c>
      <c r="B505" s="39" t="n">
        <v>58</v>
      </c>
      <c r="C505" s="7" t="n">
        <v>255</v>
      </c>
      <c r="D505" s="7" t="n">
        <v>0</v>
      </c>
    </row>
    <row r="506" spans="1:10">
      <c r="A506" t="s">
        <v>4</v>
      </c>
      <c r="B506" s="4" t="s">
        <v>5</v>
      </c>
      <c r="C506" s="4" t="s">
        <v>13</v>
      </c>
      <c r="D506" s="4" t="s">
        <v>10</v>
      </c>
    </row>
    <row r="507" spans="1:10">
      <c r="A507" t="n">
        <v>6615</v>
      </c>
      <c r="B507" s="45" t="n">
        <v>45</v>
      </c>
      <c r="C507" s="7" t="n">
        <v>7</v>
      </c>
      <c r="D507" s="7" t="n">
        <v>255</v>
      </c>
    </row>
    <row r="508" spans="1:10">
      <c r="A508" t="s">
        <v>4</v>
      </c>
      <c r="B508" s="4" t="s">
        <v>5</v>
      </c>
      <c r="C508" s="4" t="s">
        <v>10</v>
      </c>
      <c r="D508" s="4" t="s">
        <v>13</v>
      </c>
    </row>
    <row r="509" spans="1:10">
      <c r="A509" t="n">
        <v>6619</v>
      </c>
      <c r="B509" s="60" t="n">
        <v>56</v>
      </c>
      <c r="C509" s="7" t="n">
        <v>0</v>
      </c>
      <c r="D509" s="7" t="n">
        <v>0</v>
      </c>
    </row>
    <row r="510" spans="1:10">
      <c r="A510" t="s">
        <v>4</v>
      </c>
      <c r="B510" s="4" t="s">
        <v>5</v>
      </c>
      <c r="C510" s="4" t="s">
        <v>13</v>
      </c>
      <c r="D510" s="4" t="s">
        <v>10</v>
      </c>
      <c r="E510" s="4" t="s">
        <v>25</v>
      </c>
    </row>
    <row r="511" spans="1:10">
      <c r="A511" t="n">
        <v>6623</v>
      </c>
      <c r="B511" s="39" t="n">
        <v>58</v>
      </c>
      <c r="C511" s="7" t="n">
        <v>101</v>
      </c>
      <c r="D511" s="7" t="n">
        <v>300</v>
      </c>
      <c r="E511" s="7" t="n">
        <v>1</v>
      </c>
    </row>
    <row r="512" spans="1:10">
      <c r="A512" t="s">
        <v>4</v>
      </c>
      <c r="B512" s="4" t="s">
        <v>5</v>
      </c>
      <c r="C512" s="4" t="s">
        <v>13</v>
      </c>
      <c r="D512" s="4" t="s">
        <v>10</v>
      </c>
    </row>
    <row r="513" spans="1:10">
      <c r="A513" t="n">
        <v>6631</v>
      </c>
      <c r="B513" s="39" t="n">
        <v>58</v>
      </c>
      <c r="C513" s="7" t="n">
        <v>254</v>
      </c>
      <c r="D513" s="7" t="n">
        <v>0</v>
      </c>
    </row>
    <row r="514" spans="1:10">
      <c r="A514" t="s">
        <v>4</v>
      </c>
      <c r="B514" s="4" t="s">
        <v>5</v>
      </c>
      <c r="C514" s="4" t="s">
        <v>13</v>
      </c>
      <c r="D514" s="4" t="s">
        <v>13</v>
      </c>
      <c r="E514" s="4" t="s">
        <v>25</v>
      </c>
      <c r="F514" s="4" t="s">
        <v>25</v>
      </c>
      <c r="G514" s="4" t="s">
        <v>25</v>
      </c>
      <c r="H514" s="4" t="s">
        <v>10</v>
      </c>
    </row>
    <row r="515" spans="1:10">
      <c r="A515" t="n">
        <v>6635</v>
      </c>
      <c r="B515" s="45" t="n">
        <v>45</v>
      </c>
      <c r="C515" s="7" t="n">
        <v>2</v>
      </c>
      <c r="D515" s="7" t="n">
        <v>3</v>
      </c>
      <c r="E515" s="7" t="n">
        <v>-314.820007324219</v>
      </c>
      <c r="F515" s="7" t="n">
        <v>0.46000000834465</v>
      </c>
      <c r="G515" s="7" t="n">
        <v>259.049987792969</v>
      </c>
      <c r="H515" s="7" t="n">
        <v>0</v>
      </c>
    </row>
    <row r="516" spans="1:10">
      <c r="A516" t="s">
        <v>4</v>
      </c>
      <c r="B516" s="4" t="s">
        <v>5</v>
      </c>
      <c r="C516" s="4" t="s">
        <v>13</v>
      </c>
      <c r="D516" s="4" t="s">
        <v>13</v>
      </c>
      <c r="E516" s="4" t="s">
        <v>25</v>
      </c>
      <c r="F516" s="4" t="s">
        <v>25</v>
      </c>
      <c r="G516" s="4" t="s">
        <v>25</v>
      </c>
      <c r="H516" s="4" t="s">
        <v>10</v>
      </c>
      <c r="I516" s="4" t="s">
        <v>13</v>
      </c>
    </row>
    <row r="517" spans="1:10">
      <c r="A517" t="n">
        <v>6652</v>
      </c>
      <c r="B517" s="45" t="n">
        <v>45</v>
      </c>
      <c r="C517" s="7" t="n">
        <v>4</v>
      </c>
      <c r="D517" s="7" t="n">
        <v>3</v>
      </c>
      <c r="E517" s="7" t="n">
        <v>0.28999999165535</v>
      </c>
      <c r="F517" s="7" t="n">
        <v>279.329986572266</v>
      </c>
      <c r="G517" s="7" t="n">
        <v>0</v>
      </c>
      <c r="H517" s="7" t="n">
        <v>0</v>
      </c>
      <c r="I517" s="7" t="n">
        <v>0</v>
      </c>
    </row>
    <row r="518" spans="1:10">
      <c r="A518" t="s">
        <v>4</v>
      </c>
      <c r="B518" s="4" t="s">
        <v>5</v>
      </c>
      <c r="C518" s="4" t="s">
        <v>13</v>
      </c>
      <c r="D518" s="4" t="s">
        <v>13</v>
      </c>
      <c r="E518" s="4" t="s">
        <v>25</v>
      </c>
      <c r="F518" s="4" t="s">
        <v>10</v>
      </c>
    </row>
    <row r="519" spans="1:10">
      <c r="A519" t="n">
        <v>6670</v>
      </c>
      <c r="B519" s="45" t="n">
        <v>45</v>
      </c>
      <c r="C519" s="7" t="n">
        <v>5</v>
      </c>
      <c r="D519" s="7" t="n">
        <v>3</v>
      </c>
      <c r="E519" s="7" t="n">
        <v>5.19999980926514</v>
      </c>
      <c r="F519" s="7" t="n">
        <v>0</v>
      </c>
    </row>
    <row r="520" spans="1:10">
      <c r="A520" t="s">
        <v>4</v>
      </c>
      <c r="B520" s="4" t="s">
        <v>5</v>
      </c>
      <c r="C520" s="4" t="s">
        <v>13</v>
      </c>
      <c r="D520" s="4" t="s">
        <v>13</v>
      </c>
      <c r="E520" s="4" t="s">
        <v>25</v>
      </c>
      <c r="F520" s="4" t="s">
        <v>10</v>
      </c>
    </row>
    <row r="521" spans="1:10">
      <c r="A521" t="n">
        <v>6679</v>
      </c>
      <c r="B521" s="45" t="n">
        <v>45</v>
      </c>
      <c r="C521" s="7" t="n">
        <v>11</v>
      </c>
      <c r="D521" s="7" t="n">
        <v>3</v>
      </c>
      <c r="E521" s="7" t="n">
        <v>43</v>
      </c>
      <c r="F521" s="7" t="n">
        <v>0</v>
      </c>
    </row>
    <row r="522" spans="1:10">
      <c r="A522" t="s">
        <v>4</v>
      </c>
      <c r="B522" s="4" t="s">
        <v>5</v>
      </c>
      <c r="C522" s="4" t="s">
        <v>13</v>
      </c>
    </row>
    <row r="523" spans="1:10">
      <c r="A523" t="n">
        <v>6688</v>
      </c>
      <c r="B523" s="58" t="n">
        <v>116</v>
      </c>
      <c r="C523" s="7" t="n">
        <v>1</v>
      </c>
    </row>
    <row r="524" spans="1:10">
      <c r="A524" t="s">
        <v>4</v>
      </c>
      <c r="B524" s="4" t="s">
        <v>5</v>
      </c>
      <c r="C524" s="4" t="s">
        <v>13</v>
      </c>
      <c r="D524" s="4" t="s">
        <v>10</v>
      </c>
    </row>
    <row r="525" spans="1:10">
      <c r="A525" t="n">
        <v>6690</v>
      </c>
      <c r="B525" s="39" t="n">
        <v>58</v>
      </c>
      <c r="C525" s="7" t="n">
        <v>255</v>
      </c>
      <c r="D525" s="7" t="n">
        <v>0</v>
      </c>
    </row>
    <row r="526" spans="1:10">
      <c r="A526" t="s">
        <v>4</v>
      </c>
      <c r="B526" s="4" t="s">
        <v>5</v>
      </c>
      <c r="C526" s="4" t="s">
        <v>13</v>
      </c>
      <c r="D526" s="4" t="s">
        <v>10</v>
      </c>
      <c r="E526" s="4" t="s">
        <v>6</v>
      </c>
    </row>
    <row r="527" spans="1:10">
      <c r="A527" t="n">
        <v>6694</v>
      </c>
      <c r="B527" s="61" t="n">
        <v>51</v>
      </c>
      <c r="C527" s="7" t="n">
        <v>4</v>
      </c>
      <c r="D527" s="7" t="n">
        <v>0</v>
      </c>
      <c r="E527" s="7" t="s">
        <v>87</v>
      </c>
    </row>
    <row r="528" spans="1:10">
      <c r="A528" t="s">
        <v>4</v>
      </c>
      <c r="B528" s="4" t="s">
        <v>5</v>
      </c>
      <c r="C528" s="4" t="s">
        <v>10</v>
      </c>
    </row>
    <row r="529" spans="1:9">
      <c r="A529" t="n">
        <v>6707</v>
      </c>
      <c r="B529" s="31" t="n">
        <v>16</v>
      </c>
      <c r="C529" s="7" t="n">
        <v>0</v>
      </c>
    </row>
    <row r="530" spans="1:9">
      <c r="A530" t="s">
        <v>4</v>
      </c>
      <c r="B530" s="4" t="s">
        <v>5</v>
      </c>
      <c r="C530" s="4" t="s">
        <v>10</v>
      </c>
      <c r="D530" s="4" t="s">
        <v>55</v>
      </c>
      <c r="E530" s="4" t="s">
        <v>13</v>
      </c>
      <c r="F530" s="4" t="s">
        <v>13</v>
      </c>
    </row>
    <row r="531" spans="1:9">
      <c r="A531" t="n">
        <v>6710</v>
      </c>
      <c r="B531" s="62" t="n">
        <v>26</v>
      </c>
      <c r="C531" s="7" t="n">
        <v>0</v>
      </c>
      <c r="D531" s="7" t="s">
        <v>88</v>
      </c>
      <c r="E531" s="7" t="n">
        <v>2</v>
      </c>
      <c r="F531" s="7" t="n">
        <v>0</v>
      </c>
    </row>
    <row r="532" spans="1:9">
      <c r="A532" t="s">
        <v>4</v>
      </c>
      <c r="B532" s="4" t="s">
        <v>5</v>
      </c>
    </row>
    <row r="533" spans="1:9">
      <c r="A533" t="n">
        <v>6797</v>
      </c>
      <c r="B533" s="34" t="n">
        <v>28</v>
      </c>
    </row>
    <row r="534" spans="1:9">
      <c r="A534" t="s">
        <v>4</v>
      </c>
      <c r="B534" s="4" t="s">
        <v>5</v>
      </c>
      <c r="C534" s="4" t="s">
        <v>13</v>
      </c>
      <c r="D534" s="4" t="s">
        <v>10</v>
      </c>
      <c r="E534" s="4" t="s">
        <v>6</v>
      </c>
    </row>
    <row r="535" spans="1:9">
      <c r="A535" t="n">
        <v>6798</v>
      </c>
      <c r="B535" s="61" t="n">
        <v>51</v>
      </c>
      <c r="C535" s="7" t="n">
        <v>4</v>
      </c>
      <c r="D535" s="7" t="n">
        <v>8</v>
      </c>
      <c r="E535" s="7" t="s">
        <v>89</v>
      </c>
    </row>
    <row r="536" spans="1:9">
      <c r="A536" t="s">
        <v>4</v>
      </c>
      <c r="B536" s="4" t="s">
        <v>5</v>
      </c>
      <c r="C536" s="4" t="s">
        <v>10</v>
      </c>
    </row>
    <row r="537" spans="1:9">
      <c r="A537" t="n">
        <v>6812</v>
      </c>
      <c r="B537" s="31" t="n">
        <v>16</v>
      </c>
      <c r="C537" s="7" t="n">
        <v>0</v>
      </c>
    </row>
    <row r="538" spans="1:9">
      <c r="A538" t="s">
        <v>4</v>
      </c>
      <c r="B538" s="4" t="s">
        <v>5</v>
      </c>
      <c r="C538" s="4" t="s">
        <v>10</v>
      </c>
      <c r="D538" s="4" t="s">
        <v>55</v>
      </c>
      <c r="E538" s="4" t="s">
        <v>13</v>
      </c>
      <c r="F538" s="4" t="s">
        <v>13</v>
      </c>
      <c r="G538" s="4" t="s">
        <v>55</v>
      </c>
      <c r="H538" s="4" t="s">
        <v>13</v>
      </c>
      <c r="I538" s="4" t="s">
        <v>13</v>
      </c>
    </row>
    <row r="539" spans="1:9">
      <c r="A539" t="n">
        <v>6815</v>
      </c>
      <c r="B539" s="62" t="n">
        <v>26</v>
      </c>
      <c r="C539" s="7" t="n">
        <v>8</v>
      </c>
      <c r="D539" s="7" t="s">
        <v>90</v>
      </c>
      <c r="E539" s="7" t="n">
        <v>2</v>
      </c>
      <c r="F539" s="7" t="n">
        <v>3</v>
      </c>
      <c r="G539" s="7" t="s">
        <v>91</v>
      </c>
      <c r="H539" s="7" t="n">
        <v>2</v>
      </c>
      <c r="I539" s="7" t="n">
        <v>0</v>
      </c>
    </row>
    <row r="540" spans="1:9">
      <c r="A540" t="s">
        <v>4</v>
      </c>
      <c r="B540" s="4" t="s">
        <v>5</v>
      </c>
    </row>
    <row r="541" spans="1:9">
      <c r="A541" t="n">
        <v>6978</v>
      </c>
      <c r="B541" s="34" t="n">
        <v>28</v>
      </c>
    </row>
    <row r="542" spans="1:9">
      <c r="A542" t="s">
        <v>4</v>
      </c>
      <c r="B542" s="4" t="s">
        <v>5</v>
      </c>
      <c r="C542" s="4" t="s">
        <v>13</v>
      </c>
      <c r="D542" s="20" t="s">
        <v>45</v>
      </c>
      <c r="E542" s="4" t="s">
        <v>5</v>
      </c>
      <c r="F542" s="4" t="s">
        <v>13</v>
      </c>
      <c r="G542" s="4" t="s">
        <v>10</v>
      </c>
      <c r="H542" s="20" t="s">
        <v>46</v>
      </c>
      <c r="I542" s="4" t="s">
        <v>13</v>
      </c>
      <c r="J542" s="4" t="s">
        <v>35</v>
      </c>
    </row>
    <row r="543" spans="1:9">
      <c r="A543" t="n">
        <v>6979</v>
      </c>
      <c r="B543" s="15" t="n">
        <v>5</v>
      </c>
      <c r="C543" s="7" t="n">
        <v>28</v>
      </c>
      <c r="D543" s="20" t="s">
        <v>3</v>
      </c>
      <c r="E543" s="40" t="n">
        <v>64</v>
      </c>
      <c r="F543" s="7" t="n">
        <v>5</v>
      </c>
      <c r="G543" s="7" t="n">
        <v>16</v>
      </c>
      <c r="H543" s="20" t="s">
        <v>3</v>
      </c>
      <c r="I543" s="7" t="n">
        <v>1</v>
      </c>
      <c r="J543" s="16" t="n">
        <f t="normal" ca="1">A555</f>
        <v>0</v>
      </c>
    </row>
    <row r="544" spans="1:9">
      <c r="A544" t="s">
        <v>4</v>
      </c>
      <c r="B544" s="4" t="s">
        <v>5</v>
      </c>
      <c r="C544" s="4" t="s">
        <v>13</v>
      </c>
      <c r="D544" s="4" t="s">
        <v>10</v>
      </c>
      <c r="E544" s="4" t="s">
        <v>6</v>
      </c>
    </row>
    <row r="545" spans="1:10">
      <c r="A545" t="n">
        <v>6990</v>
      </c>
      <c r="B545" s="61" t="n">
        <v>51</v>
      </c>
      <c r="C545" s="7" t="n">
        <v>4</v>
      </c>
      <c r="D545" s="7" t="n">
        <v>16</v>
      </c>
      <c r="E545" s="7" t="s">
        <v>92</v>
      </c>
    </row>
    <row r="546" spans="1:10">
      <c r="A546" t="s">
        <v>4</v>
      </c>
      <c r="B546" s="4" t="s">
        <v>5</v>
      </c>
      <c r="C546" s="4" t="s">
        <v>10</v>
      </c>
    </row>
    <row r="547" spans="1:10">
      <c r="A547" t="n">
        <v>7003</v>
      </c>
      <c r="B547" s="31" t="n">
        <v>16</v>
      </c>
      <c r="C547" s="7" t="n">
        <v>0</v>
      </c>
    </row>
    <row r="548" spans="1:10">
      <c r="A548" t="s">
        <v>4</v>
      </c>
      <c r="B548" s="4" t="s">
        <v>5</v>
      </c>
      <c r="C548" s="4" t="s">
        <v>10</v>
      </c>
      <c r="D548" s="4" t="s">
        <v>55</v>
      </c>
      <c r="E548" s="4" t="s">
        <v>13</v>
      </c>
      <c r="F548" s="4" t="s">
        <v>13</v>
      </c>
      <c r="G548" s="4" t="s">
        <v>55</v>
      </c>
      <c r="H548" s="4" t="s">
        <v>13</v>
      </c>
      <c r="I548" s="4" t="s">
        <v>13</v>
      </c>
    </row>
    <row r="549" spans="1:10">
      <c r="A549" t="n">
        <v>7006</v>
      </c>
      <c r="B549" s="62" t="n">
        <v>26</v>
      </c>
      <c r="C549" s="7" t="n">
        <v>16</v>
      </c>
      <c r="D549" s="7" t="s">
        <v>93</v>
      </c>
      <c r="E549" s="7" t="n">
        <v>2</v>
      </c>
      <c r="F549" s="7" t="n">
        <v>3</v>
      </c>
      <c r="G549" s="7" t="s">
        <v>94</v>
      </c>
      <c r="H549" s="7" t="n">
        <v>2</v>
      </c>
      <c r="I549" s="7" t="n">
        <v>0</v>
      </c>
    </row>
    <row r="550" spans="1:10">
      <c r="A550" t="s">
        <v>4</v>
      </c>
      <c r="B550" s="4" t="s">
        <v>5</v>
      </c>
    </row>
    <row r="551" spans="1:10">
      <c r="A551" t="n">
        <v>7179</v>
      </c>
      <c r="B551" s="34" t="n">
        <v>28</v>
      </c>
    </row>
    <row r="552" spans="1:10">
      <c r="A552" t="s">
        <v>4</v>
      </c>
      <c r="B552" s="4" t="s">
        <v>5</v>
      </c>
      <c r="C552" s="4" t="s">
        <v>35</v>
      </c>
    </row>
    <row r="553" spans="1:10">
      <c r="A553" t="n">
        <v>7180</v>
      </c>
      <c r="B553" s="26" t="n">
        <v>3</v>
      </c>
      <c r="C553" s="16" t="n">
        <f t="normal" ca="1">A565</f>
        <v>0</v>
      </c>
    </row>
    <row r="554" spans="1:10">
      <c r="A554" t="s">
        <v>4</v>
      </c>
      <c r="B554" s="4" t="s">
        <v>5</v>
      </c>
      <c r="C554" s="4" t="s">
        <v>13</v>
      </c>
      <c r="D554" s="20" t="s">
        <v>45</v>
      </c>
      <c r="E554" s="4" t="s">
        <v>5</v>
      </c>
      <c r="F554" s="4" t="s">
        <v>13</v>
      </c>
      <c r="G554" s="4" t="s">
        <v>10</v>
      </c>
      <c r="H554" s="20" t="s">
        <v>46</v>
      </c>
      <c r="I554" s="4" t="s">
        <v>13</v>
      </c>
      <c r="J554" s="4" t="s">
        <v>35</v>
      </c>
    </row>
    <row r="555" spans="1:10">
      <c r="A555" t="n">
        <v>7185</v>
      </c>
      <c r="B555" s="15" t="n">
        <v>5</v>
      </c>
      <c r="C555" s="7" t="n">
        <v>28</v>
      </c>
      <c r="D555" s="20" t="s">
        <v>3</v>
      </c>
      <c r="E555" s="40" t="n">
        <v>64</v>
      </c>
      <c r="F555" s="7" t="n">
        <v>5</v>
      </c>
      <c r="G555" s="7" t="n">
        <v>15</v>
      </c>
      <c r="H555" s="20" t="s">
        <v>3</v>
      </c>
      <c r="I555" s="7" t="n">
        <v>1</v>
      </c>
      <c r="J555" s="16" t="n">
        <f t="normal" ca="1">A565</f>
        <v>0</v>
      </c>
    </row>
    <row r="556" spans="1:10">
      <c r="A556" t="s">
        <v>4</v>
      </c>
      <c r="B556" s="4" t="s">
        <v>5</v>
      </c>
      <c r="C556" s="4" t="s">
        <v>13</v>
      </c>
      <c r="D556" s="4" t="s">
        <v>10</v>
      </c>
      <c r="E556" s="4" t="s">
        <v>6</v>
      </c>
    </row>
    <row r="557" spans="1:10">
      <c r="A557" t="n">
        <v>7196</v>
      </c>
      <c r="B557" s="61" t="n">
        <v>51</v>
      </c>
      <c r="C557" s="7" t="n">
        <v>4</v>
      </c>
      <c r="D557" s="7" t="n">
        <v>15</v>
      </c>
      <c r="E557" s="7" t="s">
        <v>92</v>
      </c>
    </row>
    <row r="558" spans="1:10">
      <c r="A558" t="s">
        <v>4</v>
      </c>
      <c r="B558" s="4" t="s">
        <v>5</v>
      </c>
      <c r="C558" s="4" t="s">
        <v>10</v>
      </c>
    </row>
    <row r="559" spans="1:10">
      <c r="A559" t="n">
        <v>7209</v>
      </c>
      <c r="B559" s="31" t="n">
        <v>16</v>
      </c>
      <c r="C559" s="7" t="n">
        <v>0</v>
      </c>
    </row>
    <row r="560" spans="1:10">
      <c r="A560" t="s">
        <v>4</v>
      </c>
      <c r="B560" s="4" t="s">
        <v>5</v>
      </c>
      <c r="C560" s="4" t="s">
        <v>10</v>
      </c>
      <c r="D560" s="4" t="s">
        <v>55</v>
      </c>
      <c r="E560" s="4" t="s">
        <v>13</v>
      </c>
      <c r="F560" s="4" t="s">
        <v>13</v>
      </c>
      <c r="G560" s="4" t="s">
        <v>55</v>
      </c>
      <c r="H560" s="4" t="s">
        <v>13</v>
      </c>
      <c r="I560" s="4" t="s">
        <v>13</v>
      </c>
    </row>
    <row r="561" spans="1:10">
      <c r="A561" t="n">
        <v>7212</v>
      </c>
      <c r="B561" s="62" t="n">
        <v>26</v>
      </c>
      <c r="C561" s="7" t="n">
        <v>15</v>
      </c>
      <c r="D561" s="7" t="s">
        <v>95</v>
      </c>
      <c r="E561" s="7" t="n">
        <v>2</v>
      </c>
      <c r="F561" s="7" t="n">
        <v>3</v>
      </c>
      <c r="G561" s="7" t="s">
        <v>96</v>
      </c>
      <c r="H561" s="7" t="n">
        <v>2</v>
      </c>
      <c r="I561" s="7" t="n">
        <v>0</v>
      </c>
    </row>
    <row r="562" spans="1:10">
      <c r="A562" t="s">
        <v>4</v>
      </c>
      <c r="B562" s="4" t="s">
        <v>5</v>
      </c>
    </row>
    <row r="563" spans="1:10">
      <c r="A563" t="n">
        <v>7381</v>
      </c>
      <c r="B563" s="34" t="n">
        <v>28</v>
      </c>
    </row>
    <row r="564" spans="1:10">
      <c r="A564" t="s">
        <v>4</v>
      </c>
      <c r="B564" s="4" t="s">
        <v>5</v>
      </c>
      <c r="C564" s="4" t="s">
        <v>13</v>
      </c>
      <c r="D564" s="20" t="s">
        <v>45</v>
      </c>
      <c r="E564" s="4" t="s">
        <v>5</v>
      </c>
      <c r="F564" s="4" t="s">
        <v>13</v>
      </c>
      <c r="G564" s="4" t="s">
        <v>10</v>
      </c>
      <c r="H564" s="20" t="s">
        <v>46</v>
      </c>
      <c r="I564" s="4" t="s">
        <v>13</v>
      </c>
      <c r="J564" s="4" t="s">
        <v>35</v>
      </c>
    </row>
    <row r="565" spans="1:10">
      <c r="A565" t="n">
        <v>7382</v>
      </c>
      <c r="B565" s="15" t="n">
        <v>5</v>
      </c>
      <c r="C565" s="7" t="n">
        <v>28</v>
      </c>
      <c r="D565" s="20" t="s">
        <v>3</v>
      </c>
      <c r="E565" s="40" t="n">
        <v>64</v>
      </c>
      <c r="F565" s="7" t="n">
        <v>5</v>
      </c>
      <c r="G565" s="7" t="n">
        <v>7</v>
      </c>
      <c r="H565" s="20" t="s">
        <v>3</v>
      </c>
      <c r="I565" s="7" t="n">
        <v>1</v>
      </c>
      <c r="J565" s="16" t="n">
        <f t="normal" ca="1">A575</f>
        <v>0</v>
      </c>
    </row>
    <row r="566" spans="1:10">
      <c r="A566" t="s">
        <v>4</v>
      </c>
      <c r="B566" s="4" t="s">
        <v>5</v>
      </c>
      <c r="C566" s="4" t="s">
        <v>13</v>
      </c>
      <c r="D566" s="4" t="s">
        <v>10</v>
      </c>
      <c r="E566" s="4" t="s">
        <v>6</v>
      </c>
    </row>
    <row r="567" spans="1:10">
      <c r="A567" t="n">
        <v>7393</v>
      </c>
      <c r="B567" s="61" t="n">
        <v>51</v>
      </c>
      <c r="C567" s="7" t="n">
        <v>4</v>
      </c>
      <c r="D567" s="7" t="n">
        <v>7</v>
      </c>
      <c r="E567" s="7" t="s">
        <v>97</v>
      </c>
    </row>
    <row r="568" spans="1:10">
      <c r="A568" t="s">
        <v>4</v>
      </c>
      <c r="B568" s="4" t="s">
        <v>5</v>
      </c>
      <c r="C568" s="4" t="s">
        <v>10</v>
      </c>
    </row>
    <row r="569" spans="1:10">
      <c r="A569" t="n">
        <v>7406</v>
      </c>
      <c r="B569" s="31" t="n">
        <v>16</v>
      </c>
      <c r="C569" s="7" t="n">
        <v>0</v>
      </c>
    </row>
    <row r="570" spans="1:10">
      <c r="A570" t="s">
        <v>4</v>
      </c>
      <c r="B570" s="4" t="s">
        <v>5</v>
      </c>
      <c r="C570" s="4" t="s">
        <v>10</v>
      </c>
      <c r="D570" s="4" t="s">
        <v>55</v>
      </c>
      <c r="E570" s="4" t="s">
        <v>13</v>
      </c>
      <c r="F570" s="4" t="s">
        <v>13</v>
      </c>
    </row>
    <row r="571" spans="1:10">
      <c r="A571" t="n">
        <v>7409</v>
      </c>
      <c r="B571" s="62" t="n">
        <v>26</v>
      </c>
      <c r="C571" s="7" t="n">
        <v>7</v>
      </c>
      <c r="D571" s="7" t="s">
        <v>98</v>
      </c>
      <c r="E571" s="7" t="n">
        <v>2</v>
      </c>
      <c r="F571" s="7" t="n">
        <v>0</v>
      </c>
    </row>
    <row r="572" spans="1:10">
      <c r="A572" t="s">
        <v>4</v>
      </c>
      <c r="B572" s="4" t="s">
        <v>5</v>
      </c>
    </row>
    <row r="573" spans="1:10">
      <c r="A573" t="n">
        <v>7422</v>
      </c>
      <c r="B573" s="34" t="n">
        <v>28</v>
      </c>
    </row>
    <row r="574" spans="1:10">
      <c r="A574" t="s">
        <v>4</v>
      </c>
      <c r="B574" s="4" t="s">
        <v>5</v>
      </c>
      <c r="C574" s="4" t="s">
        <v>13</v>
      </c>
      <c r="D574" s="20" t="s">
        <v>45</v>
      </c>
      <c r="E574" s="4" t="s">
        <v>5</v>
      </c>
      <c r="F574" s="4" t="s">
        <v>13</v>
      </c>
      <c r="G574" s="4" t="s">
        <v>10</v>
      </c>
      <c r="H574" s="20" t="s">
        <v>46</v>
      </c>
      <c r="I574" s="4" t="s">
        <v>13</v>
      </c>
      <c r="J574" s="4" t="s">
        <v>35</v>
      </c>
    </row>
    <row r="575" spans="1:10">
      <c r="A575" t="n">
        <v>7423</v>
      </c>
      <c r="B575" s="15" t="n">
        <v>5</v>
      </c>
      <c r="C575" s="7" t="n">
        <v>28</v>
      </c>
      <c r="D575" s="20" t="s">
        <v>3</v>
      </c>
      <c r="E575" s="40" t="n">
        <v>64</v>
      </c>
      <c r="F575" s="7" t="n">
        <v>5</v>
      </c>
      <c r="G575" s="7" t="n">
        <v>2</v>
      </c>
      <c r="H575" s="20" t="s">
        <v>3</v>
      </c>
      <c r="I575" s="7" t="n">
        <v>1</v>
      </c>
      <c r="J575" s="16" t="n">
        <f t="normal" ca="1">A587</f>
        <v>0</v>
      </c>
    </row>
    <row r="576" spans="1:10">
      <c r="A576" t="s">
        <v>4</v>
      </c>
      <c r="B576" s="4" t="s">
        <v>5</v>
      </c>
      <c r="C576" s="4" t="s">
        <v>13</v>
      </c>
      <c r="D576" s="4" t="s">
        <v>10</v>
      </c>
      <c r="E576" s="4" t="s">
        <v>6</v>
      </c>
    </row>
    <row r="577" spans="1:10">
      <c r="A577" t="n">
        <v>7434</v>
      </c>
      <c r="B577" s="61" t="n">
        <v>51</v>
      </c>
      <c r="C577" s="7" t="n">
        <v>4</v>
      </c>
      <c r="D577" s="7" t="n">
        <v>2</v>
      </c>
      <c r="E577" s="7" t="s">
        <v>99</v>
      </c>
    </row>
    <row r="578" spans="1:10">
      <c r="A578" t="s">
        <v>4</v>
      </c>
      <c r="B578" s="4" t="s">
        <v>5</v>
      </c>
      <c r="C578" s="4" t="s">
        <v>10</v>
      </c>
    </row>
    <row r="579" spans="1:10">
      <c r="A579" t="n">
        <v>7447</v>
      </c>
      <c r="B579" s="31" t="n">
        <v>16</v>
      </c>
      <c r="C579" s="7" t="n">
        <v>0</v>
      </c>
    </row>
    <row r="580" spans="1:10">
      <c r="A580" t="s">
        <v>4</v>
      </c>
      <c r="B580" s="4" t="s">
        <v>5</v>
      </c>
      <c r="C580" s="4" t="s">
        <v>10</v>
      </c>
      <c r="D580" s="4" t="s">
        <v>55</v>
      </c>
      <c r="E580" s="4" t="s">
        <v>13</v>
      </c>
      <c r="F580" s="4" t="s">
        <v>13</v>
      </c>
    </row>
    <row r="581" spans="1:10">
      <c r="A581" t="n">
        <v>7450</v>
      </c>
      <c r="B581" s="62" t="n">
        <v>26</v>
      </c>
      <c r="C581" s="7" t="n">
        <v>2</v>
      </c>
      <c r="D581" s="7" t="s">
        <v>100</v>
      </c>
      <c r="E581" s="7" t="n">
        <v>2</v>
      </c>
      <c r="F581" s="7" t="n">
        <v>0</v>
      </c>
    </row>
    <row r="582" spans="1:10">
      <c r="A582" t="s">
        <v>4</v>
      </c>
      <c r="B582" s="4" t="s">
        <v>5</v>
      </c>
    </row>
    <row r="583" spans="1:10">
      <c r="A583" t="n">
        <v>7503</v>
      </c>
      <c r="B583" s="34" t="n">
        <v>28</v>
      </c>
    </row>
    <row r="584" spans="1:10">
      <c r="A584" t="s">
        <v>4</v>
      </c>
      <c r="B584" s="4" t="s">
        <v>5</v>
      </c>
      <c r="C584" s="4" t="s">
        <v>35</v>
      </c>
    </row>
    <row r="585" spans="1:10">
      <c r="A585" t="n">
        <v>7504</v>
      </c>
      <c r="B585" s="26" t="n">
        <v>3</v>
      </c>
      <c r="C585" s="16" t="n">
        <f t="normal" ca="1">A597</f>
        <v>0</v>
      </c>
    </row>
    <row r="586" spans="1:10">
      <c r="A586" t="s">
        <v>4</v>
      </c>
      <c r="B586" s="4" t="s">
        <v>5</v>
      </c>
      <c r="C586" s="4" t="s">
        <v>13</v>
      </c>
      <c r="D586" s="20" t="s">
        <v>45</v>
      </c>
      <c r="E586" s="4" t="s">
        <v>5</v>
      </c>
      <c r="F586" s="4" t="s">
        <v>13</v>
      </c>
      <c r="G586" s="4" t="s">
        <v>10</v>
      </c>
      <c r="H586" s="20" t="s">
        <v>46</v>
      </c>
      <c r="I586" s="4" t="s">
        <v>13</v>
      </c>
      <c r="J586" s="4" t="s">
        <v>35</v>
      </c>
    </row>
    <row r="587" spans="1:10">
      <c r="A587" t="n">
        <v>7509</v>
      </c>
      <c r="B587" s="15" t="n">
        <v>5</v>
      </c>
      <c r="C587" s="7" t="n">
        <v>28</v>
      </c>
      <c r="D587" s="20" t="s">
        <v>3</v>
      </c>
      <c r="E587" s="40" t="n">
        <v>64</v>
      </c>
      <c r="F587" s="7" t="n">
        <v>5</v>
      </c>
      <c r="G587" s="7" t="n">
        <v>4</v>
      </c>
      <c r="H587" s="20" t="s">
        <v>3</v>
      </c>
      <c r="I587" s="7" t="n">
        <v>1</v>
      </c>
      <c r="J587" s="16" t="n">
        <f t="normal" ca="1">A597</f>
        <v>0</v>
      </c>
    </row>
    <row r="588" spans="1:10">
      <c r="A588" t="s">
        <v>4</v>
      </c>
      <c r="B588" s="4" t="s">
        <v>5</v>
      </c>
      <c r="C588" s="4" t="s">
        <v>13</v>
      </c>
      <c r="D588" s="4" t="s">
        <v>10</v>
      </c>
      <c r="E588" s="4" t="s">
        <v>6</v>
      </c>
    </row>
    <row r="589" spans="1:10">
      <c r="A589" t="n">
        <v>7520</v>
      </c>
      <c r="B589" s="61" t="n">
        <v>51</v>
      </c>
      <c r="C589" s="7" t="n">
        <v>4</v>
      </c>
      <c r="D589" s="7" t="n">
        <v>4</v>
      </c>
      <c r="E589" s="7" t="s">
        <v>87</v>
      </c>
    </row>
    <row r="590" spans="1:10">
      <c r="A590" t="s">
        <v>4</v>
      </c>
      <c r="B590" s="4" t="s">
        <v>5</v>
      </c>
      <c r="C590" s="4" t="s">
        <v>10</v>
      </c>
    </row>
    <row r="591" spans="1:10">
      <c r="A591" t="n">
        <v>7533</v>
      </c>
      <c r="B591" s="31" t="n">
        <v>16</v>
      </c>
      <c r="C591" s="7" t="n">
        <v>0</v>
      </c>
    </row>
    <row r="592" spans="1:10">
      <c r="A592" t="s">
        <v>4</v>
      </c>
      <c r="B592" s="4" t="s">
        <v>5</v>
      </c>
      <c r="C592" s="4" t="s">
        <v>10</v>
      </c>
      <c r="D592" s="4" t="s">
        <v>55</v>
      </c>
      <c r="E592" s="4" t="s">
        <v>13</v>
      </c>
      <c r="F592" s="4" t="s">
        <v>13</v>
      </c>
    </row>
    <row r="593" spans="1:10">
      <c r="A593" t="n">
        <v>7536</v>
      </c>
      <c r="B593" s="62" t="n">
        <v>26</v>
      </c>
      <c r="C593" s="7" t="n">
        <v>4</v>
      </c>
      <c r="D593" s="7" t="s">
        <v>100</v>
      </c>
      <c r="E593" s="7" t="n">
        <v>2</v>
      </c>
      <c r="F593" s="7" t="n">
        <v>0</v>
      </c>
    </row>
    <row r="594" spans="1:10">
      <c r="A594" t="s">
        <v>4</v>
      </c>
      <c r="B594" s="4" t="s">
        <v>5</v>
      </c>
    </row>
    <row r="595" spans="1:10">
      <c r="A595" t="n">
        <v>7589</v>
      </c>
      <c r="B595" s="34" t="n">
        <v>28</v>
      </c>
    </row>
    <row r="596" spans="1:10">
      <c r="A596" t="s">
        <v>4</v>
      </c>
      <c r="B596" s="4" t="s">
        <v>5</v>
      </c>
      <c r="C596" s="4" t="s">
        <v>13</v>
      </c>
      <c r="D596" s="4" t="s">
        <v>10</v>
      </c>
      <c r="E596" s="4" t="s">
        <v>6</v>
      </c>
    </row>
    <row r="597" spans="1:10">
      <c r="A597" t="n">
        <v>7590</v>
      </c>
      <c r="B597" s="61" t="n">
        <v>51</v>
      </c>
      <c r="C597" s="7" t="n">
        <v>4</v>
      </c>
      <c r="D597" s="7" t="n">
        <v>8</v>
      </c>
      <c r="E597" s="7" t="s">
        <v>89</v>
      </c>
    </row>
    <row r="598" spans="1:10">
      <c r="A598" t="s">
        <v>4</v>
      </c>
      <c r="B598" s="4" t="s">
        <v>5</v>
      </c>
      <c r="C598" s="4" t="s">
        <v>10</v>
      </c>
    </row>
    <row r="599" spans="1:10">
      <c r="A599" t="n">
        <v>7604</v>
      </c>
      <c r="B599" s="31" t="n">
        <v>16</v>
      </c>
      <c r="C599" s="7" t="n">
        <v>0</v>
      </c>
    </row>
    <row r="600" spans="1:10">
      <c r="A600" t="s">
        <v>4</v>
      </c>
      <c r="B600" s="4" t="s">
        <v>5</v>
      </c>
      <c r="C600" s="4" t="s">
        <v>10</v>
      </c>
      <c r="D600" s="4" t="s">
        <v>55</v>
      </c>
      <c r="E600" s="4" t="s">
        <v>13</v>
      </c>
      <c r="F600" s="4" t="s">
        <v>13</v>
      </c>
      <c r="G600" s="4" t="s">
        <v>55</v>
      </c>
      <c r="H600" s="4" t="s">
        <v>13</v>
      </c>
      <c r="I600" s="4" t="s">
        <v>13</v>
      </c>
    </row>
    <row r="601" spans="1:10">
      <c r="A601" t="n">
        <v>7607</v>
      </c>
      <c r="B601" s="62" t="n">
        <v>26</v>
      </c>
      <c r="C601" s="7" t="n">
        <v>8</v>
      </c>
      <c r="D601" s="7" t="s">
        <v>101</v>
      </c>
      <c r="E601" s="7" t="n">
        <v>2</v>
      </c>
      <c r="F601" s="7" t="n">
        <v>3</v>
      </c>
      <c r="G601" s="7" t="s">
        <v>102</v>
      </c>
      <c r="H601" s="7" t="n">
        <v>2</v>
      </c>
      <c r="I601" s="7" t="n">
        <v>0</v>
      </c>
    </row>
    <row r="602" spans="1:10">
      <c r="A602" t="s">
        <v>4</v>
      </c>
      <c r="B602" s="4" t="s">
        <v>5</v>
      </c>
    </row>
    <row r="603" spans="1:10">
      <c r="A603" t="n">
        <v>7770</v>
      </c>
      <c r="B603" s="34" t="n">
        <v>28</v>
      </c>
    </row>
    <row r="604" spans="1:10">
      <c r="A604" t="s">
        <v>4</v>
      </c>
      <c r="B604" s="4" t="s">
        <v>5</v>
      </c>
      <c r="C604" s="4" t="s">
        <v>13</v>
      </c>
      <c r="D604" s="4" t="s">
        <v>10</v>
      </c>
      <c r="E604" s="4" t="s">
        <v>6</v>
      </c>
    </row>
    <row r="605" spans="1:10">
      <c r="A605" t="n">
        <v>7771</v>
      </c>
      <c r="B605" s="61" t="n">
        <v>51</v>
      </c>
      <c r="C605" s="7" t="n">
        <v>4</v>
      </c>
      <c r="D605" s="7" t="n">
        <v>0</v>
      </c>
      <c r="E605" s="7" t="s">
        <v>87</v>
      </c>
    </row>
    <row r="606" spans="1:10">
      <c r="A606" t="s">
        <v>4</v>
      </c>
      <c r="B606" s="4" t="s">
        <v>5</v>
      </c>
      <c r="C606" s="4" t="s">
        <v>10</v>
      </c>
    </row>
    <row r="607" spans="1:10">
      <c r="A607" t="n">
        <v>7784</v>
      </c>
      <c r="B607" s="31" t="n">
        <v>16</v>
      </c>
      <c r="C607" s="7" t="n">
        <v>0</v>
      </c>
    </row>
    <row r="608" spans="1:10">
      <c r="A608" t="s">
        <v>4</v>
      </c>
      <c r="B608" s="4" t="s">
        <v>5</v>
      </c>
      <c r="C608" s="4" t="s">
        <v>10</v>
      </c>
      <c r="D608" s="4" t="s">
        <v>55</v>
      </c>
      <c r="E608" s="4" t="s">
        <v>13</v>
      </c>
      <c r="F608" s="4" t="s">
        <v>13</v>
      </c>
    </row>
    <row r="609" spans="1:9">
      <c r="A609" t="n">
        <v>7787</v>
      </c>
      <c r="B609" s="62" t="n">
        <v>26</v>
      </c>
      <c r="C609" s="7" t="n">
        <v>0</v>
      </c>
      <c r="D609" s="7" t="s">
        <v>103</v>
      </c>
      <c r="E609" s="7" t="n">
        <v>2</v>
      </c>
      <c r="F609" s="7" t="n">
        <v>0</v>
      </c>
    </row>
    <row r="610" spans="1:9">
      <c r="A610" t="s">
        <v>4</v>
      </c>
      <c r="B610" s="4" t="s">
        <v>5</v>
      </c>
    </row>
    <row r="611" spans="1:9">
      <c r="A611" t="n">
        <v>7803</v>
      </c>
      <c r="B611" s="34" t="n">
        <v>28</v>
      </c>
    </row>
    <row r="612" spans="1:9">
      <c r="A612" t="s">
        <v>4</v>
      </c>
      <c r="B612" s="4" t="s">
        <v>5</v>
      </c>
      <c r="C612" s="4" t="s">
        <v>10</v>
      </c>
      <c r="D612" s="4" t="s">
        <v>13</v>
      </c>
    </row>
    <row r="613" spans="1:9">
      <c r="A613" t="n">
        <v>7804</v>
      </c>
      <c r="B613" s="63" t="n">
        <v>89</v>
      </c>
      <c r="C613" s="7" t="n">
        <v>65533</v>
      </c>
      <c r="D613" s="7" t="n">
        <v>1</v>
      </c>
    </row>
    <row r="614" spans="1:9">
      <c r="A614" t="s">
        <v>4</v>
      </c>
      <c r="B614" s="4" t="s">
        <v>5</v>
      </c>
      <c r="C614" s="4" t="s">
        <v>13</v>
      </c>
      <c r="D614" s="4" t="s">
        <v>10</v>
      </c>
      <c r="E614" s="4" t="s">
        <v>25</v>
      </c>
    </row>
    <row r="615" spans="1:9">
      <c r="A615" t="n">
        <v>7808</v>
      </c>
      <c r="B615" s="39" t="n">
        <v>58</v>
      </c>
      <c r="C615" s="7" t="n">
        <v>0</v>
      </c>
      <c r="D615" s="7" t="n">
        <v>1000</v>
      </c>
      <c r="E615" s="7" t="n">
        <v>1</v>
      </c>
    </row>
    <row r="616" spans="1:9">
      <c r="A616" t="s">
        <v>4</v>
      </c>
      <c r="B616" s="4" t="s">
        <v>5</v>
      </c>
      <c r="C616" s="4" t="s">
        <v>13</v>
      </c>
      <c r="D616" s="4" t="s">
        <v>10</v>
      </c>
    </row>
    <row r="617" spans="1:9">
      <c r="A617" t="n">
        <v>7816</v>
      </c>
      <c r="B617" s="39" t="n">
        <v>58</v>
      </c>
      <c r="C617" s="7" t="n">
        <v>255</v>
      </c>
      <c r="D617" s="7" t="n">
        <v>0</v>
      </c>
    </row>
    <row r="618" spans="1:9">
      <c r="A618" t="s">
        <v>4</v>
      </c>
      <c r="B618" s="4" t="s">
        <v>5</v>
      </c>
      <c r="C618" s="4" t="s">
        <v>10</v>
      </c>
    </row>
    <row r="619" spans="1:9">
      <c r="A619" t="n">
        <v>7820</v>
      </c>
      <c r="B619" s="23" t="n">
        <v>12</v>
      </c>
      <c r="C619" s="7" t="n">
        <v>8481</v>
      </c>
    </row>
    <row r="620" spans="1:9">
      <c r="A620" t="s">
        <v>4</v>
      </c>
      <c r="B620" s="4" t="s">
        <v>5</v>
      </c>
      <c r="C620" s="4" t="s">
        <v>10</v>
      </c>
      <c r="D620" s="4" t="s">
        <v>13</v>
      </c>
      <c r="E620" s="4" t="s">
        <v>10</v>
      </c>
    </row>
    <row r="621" spans="1:9">
      <c r="A621" t="n">
        <v>7823</v>
      </c>
      <c r="B621" s="64" t="n">
        <v>104</v>
      </c>
      <c r="C621" s="7" t="n">
        <v>107</v>
      </c>
      <c r="D621" s="7" t="n">
        <v>1</v>
      </c>
      <c r="E621" s="7" t="n">
        <v>4</v>
      </c>
    </row>
    <row r="622" spans="1:9">
      <c r="A622" t="s">
        <v>4</v>
      </c>
      <c r="B622" s="4" t="s">
        <v>5</v>
      </c>
    </row>
    <row r="623" spans="1:9">
      <c r="A623" t="n">
        <v>7829</v>
      </c>
      <c r="B623" s="5" t="n">
        <v>1</v>
      </c>
    </row>
    <row r="624" spans="1:9">
      <c r="A624" t="s">
        <v>4</v>
      </c>
      <c r="B624" s="4" t="s">
        <v>5</v>
      </c>
      <c r="C624" s="4" t="s">
        <v>13</v>
      </c>
      <c r="D624" s="4" t="s">
        <v>6</v>
      </c>
    </row>
    <row r="625" spans="1:6">
      <c r="A625" t="n">
        <v>7830</v>
      </c>
      <c r="B625" s="9" t="n">
        <v>2</v>
      </c>
      <c r="C625" s="7" t="n">
        <v>10</v>
      </c>
      <c r="D625" s="7" t="s">
        <v>104</v>
      </c>
    </row>
    <row r="626" spans="1:6">
      <c r="A626" t="s">
        <v>4</v>
      </c>
      <c r="B626" s="4" t="s">
        <v>5</v>
      </c>
      <c r="C626" s="4" t="s">
        <v>9</v>
      </c>
    </row>
    <row r="627" spans="1:6">
      <c r="A627" t="n">
        <v>7849</v>
      </c>
      <c r="B627" s="65" t="n">
        <v>15</v>
      </c>
      <c r="C627" s="7" t="n">
        <v>2097152</v>
      </c>
    </row>
    <row r="628" spans="1:6">
      <c r="A628" t="s">
        <v>4</v>
      </c>
      <c r="B628" s="4" t="s">
        <v>5</v>
      </c>
      <c r="C628" s="4" t="s">
        <v>10</v>
      </c>
      <c r="D628" s="4" t="s">
        <v>25</v>
      </c>
      <c r="E628" s="4" t="s">
        <v>25</v>
      </c>
      <c r="F628" s="4" t="s">
        <v>25</v>
      </c>
      <c r="G628" s="4" t="s">
        <v>25</v>
      </c>
    </row>
    <row r="629" spans="1:6">
      <c r="A629" t="n">
        <v>7854</v>
      </c>
      <c r="B629" s="50" t="n">
        <v>46</v>
      </c>
      <c r="C629" s="7" t="n">
        <v>61456</v>
      </c>
      <c r="D629" s="7" t="n">
        <v>-313.019989013672</v>
      </c>
      <c r="E629" s="7" t="n">
        <v>-2.1800000667572</v>
      </c>
      <c r="F629" s="7" t="n">
        <v>255.509994506836</v>
      </c>
      <c r="G629" s="7" t="n">
        <v>101.5</v>
      </c>
    </row>
    <row r="630" spans="1:6">
      <c r="A630" t="s">
        <v>4</v>
      </c>
      <c r="B630" s="4" t="s">
        <v>5</v>
      </c>
      <c r="C630" s="4" t="s">
        <v>10</v>
      </c>
      <c r="D630" s="4" t="s">
        <v>25</v>
      </c>
      <c r="E630" s="4" t="s">
        <v>25</v>
      </c>
      <c r="F630" s="4" t="s">
        <v>25</v>
      </c>
      <c r="G630" s="4" t="s">
        <v>25</v>
      </c>
    </row>
    <row r="631" spans="1:6">
      <c r="A631" t="n">
        <v>7873</v>
      </c>
      <c r="B631" s="50" t="n">
        <v>46</v>
      </c>
      <c r="C631" s="7" t="n">
        <v>64</v>
      </c>
      <c r="D631" s="7" t="n">
        <v>-313.019989013672</v>
      </c>
      <c r="E631" s="7" t="n">
        <v>-2.1800000667572</v>
      </c>
      <c r="F631" s="7" t="n">
        <v>255.509994506836</v>
      </c>
      <c r="G631" s="7" t="n">
        <v>101.5</v>
      </c>
    </row>
    <row r="632" spans="1:6">
      <c r="A632" t="s">
        <v>4</v>
      </c>
      <c r="B632" s="4" t="s">
        <v>5</v>
      </c>
      <c r="C632" s="4" t="s">
        <v>10</v>
      </c>
      <c r="D632" s="4" t="s">
        <v>25</v>
      </c>
      <c r="E632" s="4" t="s">
        <v>25</v>
      </c>
      <c r="F632" s="4" t="s">
        <v>25</v>
      </c>
      <c r="G632" s="4" t="s">
        <v>25</v>
      </c>
    </row>
    <row r="633" spans="1:6">
      <c r="A633" t="n">
        <v>7892</v>
      </c>
      <c r="B633" s="50" t="n">
        <v>46</v>
      </c>
      <c r="C633" s="7" t="n">
        <v>66</v>
      </c>
      <c r="D633" s="7" t="n">
        <v>-313.019989013672</v>
      </c>
      <c r="E633" s="7" t="n">
        <v>-2.1800000667572</v>
      </c>
      <c r="F633" s="7" t="n">
        <v>255.509994506836</v>
      </c>
      <c r="G633" s="7" t="n">
        <v>101.5</v>
      </c>
    </row>
    <row r="634" spans="1:6">
      <c r="A634" t="s">
        <v>4</v>
      </c>
      <c r="B634" s="4" t="s">
        <v>5</v>
      </c>
      <c r="C634" s="4" t="s">
        <v>10</v>
      </c>
      <c r="D634" s="4" t="s">
        <v>25</v>
      </c>
      <c r="E634" s="4" t="s">
        <v>25</v>
      </c>
      <c r="F634" s="4" t="s">
        <v>25</v>
      </c>
      <c r="G634" s="4" t="s">
        <v>25</v>
      </c>
    </row>
    <row r="635" spans="1:6">
      <c r="A635" t="n">
        <v>7911</v>
      </c>
      <c r="B635" s="50" t="n">
        <v>46</v>
      </c>
      <c r="C635" s="7" t="n">
        <v>67</v>
      </c>
      <c r="D635" s="7" t="n">
        <v>-313.019989013672</v>
      </c>
      <c r="E635" s="7" t="n">
        <v>-2.1800000667572</v>
      </c>
      <c r="F635" s="7" t="n">
        <v>255.509994506836</v>
      </c>
      <c r="G635" s="7" t="n">
        <v>101.5</v>
      </c>
    </row>
    <row r="636" spans="1:6">
      <c r="A636" t="s">
        <v>4</v>
      </c>
      <c r="B636" s="4" t="s">
        <v>5</v>
      </c>
      <c r="C636" s="4" t="s">
        <v>13</v>
      </c>
    </row>
    <row r="637" spans="1:6">
      <c r="A637" t="n">
        <v>7930</v>
      </c>
      <c r="B637" s="54" t="n">
        <v>73</v>
      </c>
      <c r="C637" s="7" t="n">
        <v>9</v>
      </c>
    </row>
    <row r="638" spans="1:6">
      <c r="A638" t="s">
        <v>4</v>
      </c>
      <c r="B638" s="4" t="s">
        <v>5</v>
      </c>
      <c r="C638" s="4" t="s">
        <v>13</v>
      </c>
      <c r="D638" s="4" t="s">
        <v>6</v>
      </c>
    </row>
    <row r="639" spans="1:6">
      <c r="A639" t="n">
        <v>7932</v>
      </c>
      <c r="B639" s="9" t="n">
        <v>2</v>
      </c>
      <c r="C639" s="7" t="n">
        <v>10</v>
      </c>
      <c r="D639" s="7" t="s">
        <v>105</v>
      </c>
    </row>
    <row r="640" spans="1:6">
      <c r="A640" t="s">
        <v>4</v>
      </c>
      <c r="B640" s="4" t="s">
        <v>5</v>
      </c>
      <c r="C640" s="4" t="s">
        <v>10</v>
      </c>
    </row>
    <row r="641" spans="1:7">
      <c r="A641" t="n">
        <v>7947</v>
      </c>
      <c r="B641" s="31" t="n">
        <v>16</v>
      </c>
      <c r="C641" s="7" t="n">
        <v>0</v>
      </c>
    </row>
    <row r="642" spans="1:7">
      <c r="A642" t="s">
        <v>4</v>
      </c>
      <c r="B642" s="4" t="s">
        <v>5</v>
      </c>
      <c r="C642" s="4" t="s">
        <v>13</v>
      </c>
      <c r="D642" s="4" t="s">
        <v>10</v>
      </c>
    </row>
    <row r="643" spans="1:7">
      <c r="A643" t="n">
        <v>7950</v>
      </c>
      <c r="B643" s="39" t="n">
        <v>58</v>
      </c>
      <c r="C643" s="7" t="n">
        <v>105</v>
      </c>
      <c r="D643" s="7" t="n">
        <v>300</v>
      </c>
    </row>
    <row r="644" spans="1:7">
      <c r="A644" t="s">
        <v>4</v>
      </c>
      <c r="B644" s="4" t="s">
        <v>5</v>
      </c>
      <c r="C644" s="4" t="s">
        <v>25</v>
      </c>
      <c r="D644" s="4" t="s">
        <v>10</v>
      </c>
    </row>
    <row r="645" spans="1:7">
      <c r="A645" t="n">
        <v>7954</v>
      </c>
      <c r="B645" s="56" t="n">
        <v>103</v>
      </c>
      <c r="C645" s="7" t="n">
        <v>1</v>
      </c>
      <c r="D645" s="7" t="n">
        <v>300</v>
      </c>
    </row>
    <row r="646" spans="1:7">
      <c r="A646" t="s">
        <v>4</v>
      </c>
      <c r="B646" s="4" t="s">
        <v>5</v>
      </c>
      <c r="C646" s="4" t="s">
        <v>13</v>
      </c>
      <c r="D646" s="4" t="s">
        <v>10</v>
      </c>
    </row>
    <row r="647" spans="1:7">
      <c r="A647" t="n">
        <v>7961</v>
      </c>
      <c r="B647" s="57" t="n">
        <v>72</v>
      </c>
      <c r="C647" s="7" t="n">
        <v>4</v>
      </c>
      <c r="D647" s="7" t="n">
        <v>0</v>
      </c>
    </row>
    <row r="648" spans="1:7">
      <c r="A648" t="s">
        <v>4</v>
      </c>
      <c r="B648" s="4" t="s">
        <v>5</v>
      </c>
      <c r="C648" s="4" t="s">
        <v>9</v>
      </c>
    </row>
    <row r="649" spans="1:7">
      <c r="A649" t="n">
        <v>7965</v>
      </c>
      <c r="B649" s="65" t="n">
        <v>15</v>
      </c>
      <c r="C649" s="7" t="n">
        <v>1073741824</v>
      </c>
    </row>
    <row r="650" spans="1:7">
      <c r="A650" t="s">
        <v>4</v>
      </c>
      <c r="B650" s="4" t="s">
        <v>5</v>
      </c>
      <c r="C650" s="4" t="s">
        <v>13</v>
      </c>
    </row>
    <row r="651" spans="1:7">
      <c r="A651" t="n">
        <v>7970</v>
      </c>
      <c r="B651" s="40" t="n">
        <v>64</v>
      </c>
      <c r="C651" s="7" t="n">
        <v>3</v>
      </c>
    </row>
    <row r="652" spans="1:7">
      <c r="A652" t="s">
        <v>4</v>
      </c>
      <c r="B652" s="4" t="s">
        <v>5</v>
      </c>
      <c r="C652" s="4" t="s">
        <v>13</v>
      </c>
    </row>
    <row r="653" spans="1:7">
      <c r="A653" t="n">
        <v>7972</v>
      </c>
      <c r="B653" s="12" t="n">
        <v>74</v>
      </c>
      <c r="C653" s="7" t="n">
        <v>67</v>
      </c>
    </row>
    <row r="654" spans="1:7">
      <c r="A654" t="s">
        <v>4</v>
      </c>
      <c r="B654" s="4" t="s">
        <v>5</v>
      </c>
      <c r="C654" s="4" t="s">
        <v>13</v>
      </c>
      <c r="D654" s="4" t="s">
        <v>13</v>
      </c>
      <c r="E654" s="4" t="s">
        <v>10</v>
      </c>
    </row>
    <row r="655" spans="1:7">
      <c r="A655" t="n">
        <v>7974</v>
      </c>
      <c r="B655" s="45" t="n">
        <v>45</v>
      </c>
      <c r="C655" s="7" t="n">
        <v>8</v>
      </c>
      <c r="D655" s="7" t="n">
        <v>1</v>
      </c>
      <c r="E655" s="7" t="n">
        <v>0</v>
      </c>
    </row>
    <row r="656" spans="1:7">
      <c r="A656" t="s">
        <v>4</v>
      </c>
      <c r="B656" s="4" t="s">
        <v>5</v>
      </c>
      <c r="C656" s="4" t="s">
        <v>10</v>
      </c>
    </row>
    <row r="657" spans="1:5">
      <c r="A657" t="n">
        <v>7979</v>
      </c>
      <c r="B657" s="66" t="n">
        <v>13</v>
      </c>
      <c r="C657" s="7" t="n">
        <v>6409</v>
      </c>
    </row>
    <row r="658" spans="1:5">
      <c r="A658" t="s">
        <v>4</v>
      </c>
      <c r="B658" s="4" t="s">
        <v>5</v>
      </c>
      <c r="C658" s="4" t="s">
        <v>10</v>
      </c>
    </row>
    <row r="659" spans="1:5">
      <c r="A659" t="n">
        <v>7982</v>
      </c>
      <c r="B659" s="66" t="n">
        <v>13</v>
      </c>
      <c r="C659" s="7" t="n">
        <v>6408</v>
      </c>
    </row>
    <row r="660" spans="1:5">
      <c r="A660" t="s">
        <v>4</v>
      </c>
      <c r="B660" s="4" t="s">
        <v>5</v>
      </c>
      <c r="C660" s="4" t="s">
        <v>10</v>
      </c>
    </row>
    <row r="661" spans="1:5">
      <c r="A661" t="n">
        <v>7985</v>
      </c>
      <c r="B661" s="23" t="n">
        <v>12</v>
      </c>
      <c r="C661" s="7" t="n">
        <v>6464</v>
      </c>
    </row>
    <row r="662" spans="1:5">
      <c r="A662" t="s">
        <v>4</v>
      </c>
      <c r="B662" s="4" t="s">
        <v>5</v>
      </c>
      <c r="C662" s="4" t="s">
        <v>10</v>
      </c>
    </row>
    <row r="663" spans="1:5">
      <c r="A663" t="n">
        <v>7988</v>
      </c>
      <c r="B663" s="66" t="n">
        <v>13</v>
      </c>
      <c r="C663" s="7" t="n">
        <v>6465</v>
      </c>
    </row>
    <row r="664" spans="1:5">
      <c r="A664" t="s">
        <v>4</v>
      </c>
      <c r="B664" s="4" t="s">
        <v>5</v>
      </c>
      <c r="C664" s="4" t="s">
        <v>10</v>
      </c>
    </row>
    <row r="665" spans="1:5">
      <c r="A665" t="n">
        <v>7991</v>
      </c>
      <c r="B665" s="66" t="n">
        <v>13</v>
      </c>
      <c r="C665" s="7" t="n">
        <v>6466</v>
      </c>
    </row>
    <row r="666" spans="1:5">
      <c r="A666" t="s">
        <v>4</v>
      </c>
      <c r="B666" s="4" t="s">
        <v>5</v>
      </c>
      <c r="C666" s="4" t="s">
        <v>10</v>
      </c>
    </row>
    <row r="667" spans="1:5">
      <c r="A667" t="n">
        <v>7994</v>
      </c>
      <c r="B667" s="66" t="n">
        <v>13</v>
      </c>
      <c r="C667" s="7" t="n">
        <v>6467</v>
      </c>
    </row>
    <row r="668" spans="1:5">
      <c r="A668" t="s">
        <v>4</v>
      </c>
      <c r="B668" s="4" t="s">
        <v>5</v>
      </c>
      <c r="C668" s="4" t="s">
        <v>10</v>
      </c>
    </row>
    <row r="669" spans="1:5">
      <c r="A669" t="n">
        <v>7997</v>
      </c>
      <c r="B669" s="66" t="n">
        <v>13</v>
      </c>
      <c r="C669" s="7" t="n">
        <v>6468</v>
      </c>
    </row>
    <row r="670" spans="1:5">
      <c r="A670" t="s">
        <v>4</v>
      </c>
      <c r="B670" s="4" t="s">
        <v>5</v>
      </c>
      <c r="C670" s="4" t="s">
        <v>10</v>
      </c>
    </row>
    <row r="671" spans="1:5">
      <c r="A671" t="n">
        <v>8000</v>
      </c>
      <c r="B671" s="66" t="n">
        <v>13</v>
      </c>
      <c r="C671" s="7" t="n">
        <v>6469</v>
      </c>
    </row>
    <row r="672" spans="1:5">
      <c r="A672" t="s">
        <v>4</v>
      </c>
      <c r="B672" s="4" t="s">
        <v>5</v>
      </c>
      <c r="C672" s="4" t="s">
        <v>10</v>
      </c>
    </row>
    <row r="673" spans="1:3">
      <c r="A673" t="n">
        <v>8003</v>
      </c>
      <c r="B673" s="66" t="n">
        <v>13</v>
      </c>
      <c r="C673" s="7" t="n">
        <v>6470</v>
      </c>
    </row>
    <row r="674" spans="1:3">
      <c r="A674" t="s">
        <v>4</v>
      </c>
      <c r="B674" s="4" t="s">
        <v>5</v>
      </c>
      <c r="C674" s="4" t="s">
        <v>10</v>
      </c>
    </row>
    <row r="675" spans="1:3">
      <c r="A675" t="n">
        <v>8006</v>
      </c>
      <c r="B675" s="66" t="n">
        <v>13</v>
      </c>
      <c r="C675" s="7" t="n">
        <v>6471</v>
      </c>
    </row>
    <row r="676" spans="1:3">
      <c r="A676" t="s">
        <v>4</v>
      </c>
      <c r="B676" s="4" t="s">
        <v>5</v>
      </c>
      <c r="C676" s="4" t="s">
        <v>13</v>
      </c>
    </row>
    <row r="677" spans="1:3">
      <c r="A677" t="n">
        <v>8009</v>
      </c>
      <c r="B677" s="12" t="n">
        <v>74</v>
      </c>
      <c r="C677" s="7" t="n">
        <v>18</v>
      </c>
    </row>
    <row r="678" spans="1:3">
      <c r="A678" t="s">
        <v>4</v>
      </c>
      <c r="B678" s="4" t="s">
        <v>5</v>
      </c>
      <c r="C678" s="4" t="s">
        <v>13</v>
      </c>
    </row>
    <row r="679" spans="1:3">
      <c r="A679" t="n">
        <v>8011</v>
      </c>
      <c r="B679" s="12" t="n">
        <v>74</v>
      </c>
      <c r="C679" s="7" t="n">
        <v>45</v>
      </c>
    </row>
    <row r="680" spans="1:3">
      <c r="A680" t="s">
        <v>4</v>
      </c>
      <c r="B680" s="4" t="s">
        <v>5</v>
      </c>
      <c r="C680" s="4" t="s">
        <v>10</v>
      </c>
    </row>
    <row r="681" spans="1:3">
      <c r="A681" t="n">
        <v>8013</v>
      </c>
      <c r="B681" s="31" t="n">
        <v>16</v>
      </c>
      <c r="C681" s="7" t="n">
        <v>0</v>
      </c>
    </row>
    <row r="682" spans="1:3">
      <c r="A682" t="s">
        <v>4</v>
      </c>
      <c r="B682" s="4" t="s">
        <v>5</v>
      </c>
      <c r="C682" s="4" t="s">
        <v>13</v>
      </c>
      <c r="D682" s="4" t="s">
        <v>13</v>
      </c>
      <c r="E682" s="4" t="s">
        <v>13</v>
      </c>
      <c r="F682" s="4" t="s">
        <v>13</v>
      </c>
    </row>
    <row r="683" spans="1:3">
      <c r="A683" t="n">
        <v>8016</v>
      </c>
      <c r="B683" s="8" t="n">
        <v>14</v>
      </c>
      <c r="C683" s="7" t="n">
        <v>0</v>
      </c>
      <c r="D683" s="7" t="n">
        <v>8</v>
      </c>
      <c r="E683" s="7" t="n">
        <v>0</v>
      </c>
      <c r="F683" s="7" t="n">
        <v>0</v>
      </c>
    </row>
    <row r="684" spans="1:3">
      <c r="A684" t="s">
        <v>4</v>
      </c>
      <c r="B684" s="4" t="s">
        <v>5</v>
      </c>
      <c r="C684" s="4" t="s">
        <v>13</v>
      </c>
      <c r="D684" s="4" t="s">
        <v>6</v>
      </c>
    </row>
    <row r="685" spans="1:3">
      <c r="A685" t="n">
        <v>8021</v>
      </c>
      <c r="B685" s="9" t="n">
        <v>2</v>
      </c>
      <c r="C685" s="7" t="n">
        <v>11</v>
      </c>
      <c r="D685" s="7" t="s">
        <v>49</v>
      </c>
    </row>
    <row r="686" spans="1:3">
      <c r="A686" t="s">
        <v>4</v>
      </c>
      <c r="B686" s="4" t="s">
        <v>5</v>
      </c>
      <c r="C686" s="4" t="s">
        <v>10</v>
      </c>
    </row>
    <row r="687" spans="1:3">
      <c r="A687" t="n">
        <v>8035</v>
      </c>
      <c r="B687" s="31" t="n">
        <v>16</v>
      </c>
      <c r="C687" s="7" t="n">
        <v>0</v>
      </c>
    </row>
    <row r="688" spans="1:3">
      <c r="A688" t="s">
        <v>4</v>
      </c>
      <c r="B688" s="4" t="s">
        <v>5</v>
      </c>
      <c r="C688" s="4" t="s">
        <v>13</v>
      </c>
      <c r="D688" s="4" t="s">
        <v>6</v>
      </c>
    </row>
    <row r="689" spans="1:6">
      <c r="A689" t="n">
        <v>8038</v>
      </c>
      <c r="B689" s="9" t="n">
        <v>2</v>
      </c>
      <c r="C689" s="7" t="n">
        <v>11</v>
      </c>
      <c r="D689" s="7" t="s">
        <v>106</v>
      </c>
    </row>
    <row r="690" spans="1:6">
      <c r="A690" t="s">
        <v>4</v>
      </c>
      <c r="B690" s="4" t="s">
        <v>5</v>
      </c>
      <c r="C690" s="4" t="s">
        <v>10</v>
      </c>
    </row>
    <row r="691" spans="1:6">
      <c r="A691" t="n">
        <v>8047</v>
      </c>
      <c r="B691" s="31" t="n">
        <v>16</v>
      </c>
      <c r="C691" s="7" t="n">
        <v>0</v>
      </c>
    </row>
    <row r="692" spans="1:6">
      <c r="A692" t="s">
        <v>4</v>
      </c>
      <c r="B692" s="4" t="s">
        <v>5</v>
      </c>
      <c r="C692" s="4" t="s">
        <v>9</v>
      </c>
    </row>
    <row r="693" spans="1:6">
      <c r="A693" t="n">
        <v>8050</v>
      </c>
      <c r="B693" s="65" t="n">
        <v>15</v>
      </c>
      <c r="C693" s="7" t="n">
        <v>2048</v>
      </c>
    </row>
    <row r="694" spans="1:6">
      <c r="A694" t="s">
        <v>4</v>
      </c>
      <c r="B694" s="4" t="s">
        <v>5</v>
      </c>
      <c r="C694" s="4" t="s">
        <v>13</v>
      </c>
      <c r="D694" s="4" t="s">
        <v>6</v>
      </c>
    </row>
    <row r="695" spans="1:6">
      <c r="A695" t="n">
        <v>8055</v>
      </c>
      <c r="B695" s="9" t="n">
        <v>2</v>
      </c>
      <c r="C695" s="7" t="n">
        <v>10</v>
      </c>
      <c r="D695" s="7" t="s">
        <v>58</v>
      </c>
    </row>
    <row r="696" spans="1:6">
      <c r="A696" t="s">
        <v>4</v>
      </c>
      <c r="B696" s="4" t="s">
        <v>5</v>
      </c>
      <c r="C696" s="4" t="s">
        <v>10</v>
      </c>
    </row>
    <row r="697" spans="1:6">
      <c r="A697" t="n">
        <v>8073</v>
      </c>
      <c r="B697" s="31" t="n">
        <v>16</v>
      </c>
      <c r="C697" s="7" t="n">
        <v>0</v>
      </c>
    </row>
    <row r="698" spans="1:6">
      <c r="A698" t="s">
        <v>4</v>
      </c>
      <c r="B698" s="4" t="s">
        <v>5</v>
      </c>
      <c r="C698" s="4" t="s">
        <v>13</v>
      </c>
      <c r="D698" s="4" t="s">
        <v>6</v>
      </c>
    </row>
    <row r="699" spans="1:6">
      <c r="A699" t="n">
        <v>8076</v>
      </c>
      <c r="B699" s="9" t="n">
        <v>2</v>
      </c>
      <c r="C699" s="7" t="n">
        <v>10</v>
      </c>
      <c r="D699" s="7" t="s">
        <v>59</v>
      </c>
    </row>
    <row r="700" spans="1:6">
      <c r="A700" t="s">
        <v>4</v>
      </c>
      <c r="B700" s="4" t="s">
        <v>5</v>
      </c>
      <c r="C700" s="4" t="s">
        <v>10</v>
      </c>
    </row>
    <row r="701" spans="1:6">
      <c r="A701" t="n">
        <v>8095</v>
      </c>
      <c r="B701" s="31" t="n">
        <v>16</v>
      </c>
      <c r="C701" s="7" t="n">
        <v>0</v>
      </c>
    </row>
    <row r="702" spans="1:6">
      <c r="A702" t="s">
        <v>4</v>
      </c>
      <c r="B702" s="4" t="s">
        <v>5</v>
      </c>
      <c r="C702" s="4" t="s">
        <v>13</v>
      </c>
      <c r="D702" s="4" t="s">
        <v>10</v>
      </c>
      <c r="E702" s="4" t="s">
        <v>25</v>
      </c>
    </row>
    <row r="703" spans="1:6">
      <c r="A703" t="n">
        <v>8098</v>
      </c>
      <c r="B703" s="39" t="n">
        <v>58</v>
      </c>
      <c r="C703" s="7" t="n">
        <v>100</v>
      </c>
      <c r="D703" s="7" t="n">
        <v>300</v>
      </c>
      <c r="E703" s="7" t="n">
        <v>1</v>
      </c>
    </row>
    <row r="704" spans="1:6">
      <c r="A704" t="s">
        <v>4</v>
      </c>
      <c r="B704" s="4" t="s">
        <v>5</v>
      </c>
      <c r="C704" s="4" t="s">
        <v>13</v>
      </c>
      <c r="D704" s="4" t="s">
        <v>10</v>
      </c>
    </row>
    <row r="705" spans="1:5">
      <c r="A705" t="n">
        <v>8106</v>
      </c>
      <c r="B705" s="39" t="n">
        <v>58</v>
      </c>
      <c r="C705" s="7" t="n">
        <v>255</v>
      </c>
      <c r="D705" s="7" t="n">
        <v>0</v>
      </c>
    </row>
    <row r="706" spans="1:5">
      <c r="A706" t="s">
        <v>4</v>
      </c>
      <c r="B706" s="4" t="s">
        <v>5</v>
      </c>
      <c r="C706" s="4" t="s">
        <v>13</v>
      </c>
    </row>
    <row r="707" spans="1:5">
      <c r="A707" t="n">
        <v>8110</v>
      </c>
      <c r="B707" s="36" t="n">
        <v>23</v>
      </c>
      <c r="C707" s="7" t="n">
        <v>0</v>
      </c>
    </row>
    <row r="708" spans="1:5">
      <c r="A708" t="s">
        <v>4</v>
      </c>
      <c r="B708" s="4" t="s">
        <v>5</v>
      </c>
    </row>
    <row r="709" spans="1:5">
      <c r="A709" t="n">
        <v>8112</v>
      </c>
      <c r="B709" s="5" t="n">
        <v>1</v>
      </c>
    </row>
    <row r="710" spans="1:5" s="3" customFormat="1" customHeight="0">
      <c r="A710" s="3" t="s">
        <v>2</v>
      </c>
      <c r="B710" s="3" t="s">
        <v>107</v>
      </c>
    </row>
    <row r="711" spans="1:5">
      <c r="A711" t="s">
        <v>4</v>
      </c>
      <c r="B711" s="4" t="s">
        <v>5</v>
      </c>
      <c r="C711" s="4" t="s">
        <v>13</v>
      </c>
      <c r="D711" s="4" t="s">
        <v>13</v>
      </c>
      <c r="E711" s="4" t="s">
        <v>13</v>
      </c>
      <c r="F711" s="4" t="s">
        <v>13</v>
      </c>
    </row>
    <row r="712" spans="1:5">
      <c r="A712" t="n">
        <v>8116</v>
      </c>
      <c r="B712" s="8" t="n">
        <v>14</v>
      </c>
      <c r="C712" s="7" t="n">
        <v>2</v>
      </c>
      <c r="D712" s="7" t="n">
        <v>0</v>
      </c>
      <c r="E712" s="7" t="n">
        <v>0</v>
      </c>
      <c r="F712" s="7" t="n">
        <v>0</v>
      </c>
    </row>
    <row r="713" spans="1:5">
      <c r="A713" t="s">
        <v>4</v>
      </c>
      <c r="B713" s="4" t="s">
        <v>5</v>
      </c>
      <c r="C713" s="4" t="s">
        <v>13</v>
      </c>
      <c r="D713" s="20" t="s">
        <v>45</v>
      </c>
      <c r="E713" s="4" t="s">
        <v>5</v>
      </c>
      <c r="F713" s="4" t="s">
        <v>13</v>
      </c>
      <c r="G713" s="4" t="s">
        <v>10</v>
      </c>
      <c r="H713" s="20" t="s">
        <v>46</v>
      </c>
      <c r="I713" s="4" t="s">
        <v>13</v>
      </c>
      <c r="J713" s="4" t="s">
        <v>9</v>
      </c>
      <c r="K713" s="4" t="s">
        <v>13</v>
      </c>
      <c r="L713" s="4" t="s">
        <v>13</v>
      </c>
      <c r="M713" s="20" t="s">
        <v>45</v>
      </c>
      <c r="N713" s="4" t="s">
        <v>5</v>
      </c>
      <c r="O713" s="4" t="s">
        <v>13</v>
      </c>
      <c r="P713" s="4" t="s">
        <v>10</v>
      </c>
      <c r="Q713" s="20" t="s">
        <v>46</v>
      </c>
      <c r="R713" s="4" t="s">
        <v>13</v>
      </c>
      <c r="S713" s="4" t="s">
        <v>9</v>
      </c>
      <c r="T713" s="4" t="s">
        <v>13</v>
      </c>
      <c r="U713" s="4" t="s">
        <v>13</v>
      </c>
      <c r="V713" s="4" t="s">
        <v>13</v>
      </c>
      <c r="W713" s="4" t="s">
        <v>35</v>
      </c>
    </row>
    <row r="714" spans="1:5">
      <c r="A714" t="n">
        <v>8121</v>
      </c>
      <c r="B714" s="15" t="n">
        <v>5</v>
      </c>
      <c r="C714" s="7" t="n">
        <v>28</v>
      </c>
      <c r="D714" s="20" t="s">
        <v>3</v>
      </c>
      <c r="E714" s="10" t="n">
        <v>162</v>
      </c>
      <c r="F714" s="7" t="n">
        <v>3</v>
      </c>
      <c r="G714" s="7" t="n">
        <v>4167</v>
      </c>
      <c r="H714" s="20" t="s">
        <v>3</v>
      </c>
      <c r="I714" s="7" t="n">
        <v>0</v>
      </c>
      <c r="J714" s="7" t="n">
        <v>1</v>
      </c>
      <c r="K714" s="7" t="n">
        <v>2</v>
      </c>
      <c r="L714" s="7" t="n">
        <v>28</v>
      </c>
      <c r="M714" s="20" t="s">
        <v>3</v>
      </c>
      <c r="N714" s="10" t="n">
        <v>162</v>
      </c>
      <c r="O714" s="7" t="n">
        <v>3</v>
      </c>
      <c r="P714" s="7" t="n">
        <v>4167</v>
      </c>
      <c r="Q714" s="20" t="s">
        <v>3</v>
      </c>
      <c r="R714" s="7" t="n">
        <v>0</v>
      </c>
      <c r="S714" s="7" t="n">
        <v>2</v>
      </c>
      <c r="T714" s="7" t="n">
        <v>2</v>
      </c>
      <c r="U714" s="7" t="n">
        <v>11</v>
      </c>
      <c r="V714" s="7" t="n">
        <v>1</v>
      </c>
      <c r="W714" s="16" t="n">
        <f t="normal" ca="1">A718</f>
        <v>0</v>
      </c>
    </row>
    <row r="715" spans="1:5">
      <c r="A715" t="s">
        <v>4</v>
      </c>
      <c r="B715" s="4" t="s">
        <v>5</v>
      </c>
      <c r="C715" s="4" t="s">
        <v>13</v>
      </c>
      <c r="D715" s="4" t="s">
        <v>10</v>
      </c>
      <c r="E715" s="4" t="s">
        <v>25</v>
      </c>
    </row>
    <row r="716" spans="1:5">
      <c r="A716" t="n">
        <v>8150</v>
      </c>
      <c r="B716" s="39" t="n">
        <v>58</v>
      </c>
      <c r="C716" s="7" t="n">
        <v>0</v>
      </c>
      <c r="D716" s="7" t="n">
        <v>0</v>
      </c>
      <c r="E716" s="7" t="n">
        <v>1</v>
      </c>
    </row>
    <row r="717" spans="1:5">
      <c r="A717" t="s">
        <v>4</v>
      </c>
      <c r="B717" s="4" t="s">
        <v>5</v>
      </c>
      <c r="C717" s="4" t="s">
        <v>13</v>
      </c>
      <c r="D717" s="20" t="s">
        <v>45</v>
      </c>
      <c r="E717" s="4" t="s">
        <v>5</v>
      </c>
      <c r="F717" s="4" t="s">
        <v>13</v>
      </c>
      <c r="G717" s="4" t="s">
        <v>10</v>
      </c>
      <c r="H717" s="20" t="s">
        <v>46</v>
      </c>
      <c r="I717" s="4" t="s">
        <v>13</v>
      </c>
      <c r="J717" s="4" t="s">
        <v>9</v>
      </c>
      <c r="K717" s="4" t="s">
        <v>13</v>
      </c>
      <c r="L717" s="4" t="s">
        <v>13</v>
      </c>
      <c r="M717" s="20" t="s">
        <v>45</v>
      </c>
      <c r="N717" s="4" t="s">
        <v>5</v>
      </c>
      <c r="O717" s="4" t="s">
        <v>13</v>
      </c>
      <c r="P717" s="4" t="s">
        <v>10</v>
      </c>
      <c r="Q717" s="20" t="s">
        <v>46</v>
      </c>
      <c r="R717" s="4" t="s">
        <v>13</v>
      </c>
      <c r="S717" s="4" t="s">
        <v>9</v>
      </c>
      <c r="T717" s="4" t="s">
        <v>13</v>
      </c>
      <c r="U717" s="4" t="s">
        <v>13</v>
      </c>
      <c r="V717" s="4" t="s">
        <v>13</v>
      </c>
      <c r="W717" s="4" t="s">
        <v>35</v>
      </c>
    </row>
    <row r="718" spans="1:5">
      <c r="A718" t="n">
        <v>8158</v>
      </c>
      <c r="B718" s="15" t="n">
        <v>5</v>
      </c>
      <c r="C718" s="7" t="n">
        <v>28</v>
      </c>
      <c r="D718" s="20" t="s">
        <v>3</v>
      </c>
      <c r="E718" s="10" t="n">
        <v>162</v>
      </c>
      <c r="F718" s="7" t="n">
        <v>3</v>
      </c>
      <c r="G718" s="7" t="n">
        <v>4167</v>
      </c>
      <c r="H718" s="20" t="s">
        <v>3</v>
      </c>
      <c r="I718" s="7" t="n">
        <v>0</v>
      </c>
      <c r="J718" s="7" t="n">
        <v>1</v>
      </c>
      <c r="K718" s="7" t="n">
        <v>3</v>
      </c>
      <c r="L718" s="7" t="n">
        <v>28</v>
      </c>
      <c r="M718" s="20" t="s">
        <v>3</v>
      </c>
      <c r="N718" s="10" t="n">
        <v>162</v>
      </c>
      <c r="O718" s="7" t="n">
        <v>3</v>
      </c>
      <c r="P718" s="7" t="n">
        <v>4167</v>
      </c>
      <c r="Q718" s="20" t="s">
        <v>3</v>
      </c>
      <c r="R718" s="7" t="n">
        <v>0</v>
      </c>
      <c r="S718" s="7" t="n">
        <v>2</v>
      </c>
      <c r="T718" s="7" t="n">
        <v>3</v>
      </c>
      <c r="U718" s="7" t="n">
        <v>9</v>
      </c>
      <c r="V718" s="7" t="n">
        <v>1</v>
      </c>
      <c r="W718" s="16" t="n">
        <f t="normal" ca="1">A728</f>
        <v>0</v>
      </c>
    </row>
    <row r="719" spans="1:5">
      <c r="A719" t="s">
        <v>4</v>
      </c>
      <c r="B719" s="4" t="s">
        <v>5</v>
      </c>
      <c r="C719" s="4" t="s">
        <v>13</v>
      </c>
      <c r="D719" s="20" t="s">
        <v>45</v>
      </c>
      <c r="E719" s="4" t="s">
        <v>5</v>
      </c>
      <c r="F719" s="4" t="s">
        <v>10</v>
      </c>
      <c r="G719" s="4" t="s">
        <v>13</v>
      </c>
      <c r="H719" s="4" t="s">
        <v>13</v>
      </c>
      <c r="I719" s="4" t="s">
        <v>6</v>
      </c>
      <c r="J719" s="20" t="s">
        <v>46</v>
      </c>
      <c r="K719" s="4" t="s">
        <v>13</v>
      </c>
      <c r="L719" s="4" t="s">
        <v>13</v>
      </c>
      <c r="M719" s="20" t="s">
        <v>45</v>
      </c>
      <c r="N719" s="4" t="s">
        <v>5</v>
      </c>
      <c r="O719" s="4" t="s">
        <v>13</v>
      </c>
      <c r="P719" s="20" t="s">
        <v>46</v>
      </c>
      <c r="Q719" s="4" t="s">
        <v>13</v>
      </c>
      <c r="R719" s="4" t="s">
        <v>9</v>
      </c>
      <c r="S719" s="4" t="s">
        <v>13</v>
      </c>
      <c r="T719" s="4" t="s">
        <v>13</v>
      </c>
      <c r="U719" s="4" t="s">
        <v>13</v>
      </c>
      <c r="V719" s="20" t="s">
        <v>45</v>
      </c>
      <c r="W719" s="4" t="s">
        <v>5</v>
      </c>
      <c r="X719" s="4" t="s">
        <v>13</v>
      </c>
      <c r="Y719" s="20" t="s">
        <v>46</v>
      </c>
      <c r="Z719" s="4" t="s">
        <v>13</v>
      </c>
      <c r="AA719" s="4" t="s">
        <v>9</v>
      </c>
      <c r="AB719" s="4" t="s">
        <v>13</v>
      </c>
      <c r="AC719" s="4" t="s">
        <v>13</v>
      </c>
      <c r="AD719" s="4" t="s">
        <v>13</v>
      </c>
      <c r="AE719" s="4" t="s">
        <v>35</v>
      </c>
    </row>
    <row r="720" spans="1:5">
      <c r="A720" t="n">
        <v>8187</v>
      </c>
      <c r="B720" s="15" t="n">
        <v>5</v>
      </c>
      <c r="C720" s="7" t="n">
        <v>28</v>
      </c>
      <c r="D720" s="20" t="s">
        <v>3</v>
      </c>
      <c r="E720" s="55" t="n">
        <v>47</v>
      </c>
      <c r="F720" s="7" t="n">
        <v>61456</v>
      </c>
      <c r="G720" s="7" t="n">
        <v>2</v>
      </c>
      <c r="H720" s="7" t="n">
        <v>0</v>
      </c>
      <c r="I720" s="7" t="s">
        <v>78</v>
      </c>
      <c r="J720" s="20" t="s">
        <v>3</v>
      </c>
      <c r="K720" s="7" t="n">
        <v>8</v>
      </c>
      <c r="L720" s="7" t="n">
        <v>28</v>
      </c>
      <c r="M720" s="20" t="s">
        <v>3</v>
      </c>
      <c r="N720" s="12" t="n">
        <v>74</v>
      </c>
      <c r="O720" s="7" t="n">
        <v>65</v>
      </c>
      <c r="P720" s="20" t="s">
        <v>3</v>
      </c>
      <c r="Q720" s="7" t="n">
        <v>0</v>
      </c>
      <c r="R720" s="7" t="n">
        <v>1</v>
      </c>
      <c r="S720" s="7" t="n">
        <v>3</v>
      </c>
      <c r="T720" s="7" t="n">
        <v>9</v>
      </c>
      <c r="U720" s="7" t="n">
        <v>28</v>
      </c>
      <c r="V720" s="20" t="s">
        <v>3</v>
      </c>
      <c r="W720" s="12" t="n">
        <v>74</v>
      </c>
      <c r="X720" s="7" t="n">
        <v>65</v>
      </c>
      <c r="Y720" s="20" t="s">
        <v>3</v>
      </c>
      <c r="Z720" s="7" t="n">
        <v>0</v>
      </c>
      <c r="AA720" s="7" t="n">
        <v>2</v>
      </c>
      <c r="AB720" s="7" t="n">
        <v>3</v>
      </c>
      <c r="AC720" s="7" t="n">
        <v>9</v>
      </c>
      <c r="AD720" s="7" t="n">
        <v>1</v>
      </c>
      <c r="AE720" s="16" t="n">
        <f t="normal" ca="1">A724</f>
        <v>0</v>
      </c>
    </row>
    <row r="721" spans="1:31">
      <c r="A721" t="s">
        <v>4</v>
      </c>
      <c r="B721" s="4" t="s">
        <v>5</v>
      </c>
      <c r="C721" s="4" t="s">
        <v>10</v>
      </c>
      <c r="D721" s="4" t="s">
        <v>13</v>
      </c>
      <c r="E721" s="4" t="s">
        <v>13</v>
      </c>
      <c r="F721" s="4" t="s">
        <v>6</v>
      </c>
    </row>
    <row r="722" spans="1:31">
      <c r="A722" t="n">
        <v>8235</v>
      </c>
      <c r="B722" s="55" t="n">
        <v>47</v>
      </c>
      <c r="C722" s="7" t="n">
        <v>61456</v>
      </c>
      <c r="D722" s="7" t="n">
        <v>0</v>
      </c>
      <c r="E722" s="7" t="n">
        <v>0</v>
      </c>
      <c r="F722" s="7" t="s">
        <v>79</v>
      </c>
    </row>
    <row r="723" spans="1:31">
      <c r="A723" t="s">
        <v>4</v>
      </c>
      <c r="B723" s="4" t="s">
        <v>5</v>
      </c>
      <c r="C723" s="4" t="s">
        <v>13</v>
      </c>
      <c r="D723" s="4" t="s">
        <v>10</v>
      </c>
      <c r="E723" s="4" t="s">
        <v>25</v>
      </c>
    </row>
    <row r="724" spans="1:31">
      <c r="A724" t="n">
        <v>8248</v>
      </c>
      <c r="B724" s="39" t="n">
        <v>58</v>
      </c>
      <c r="C724" s="7" t="n">
        <v>0</v>
      </c>
      <c r="D724" s="7" t="n">
        <v>300</v>
      </c>
      <c r="E724" s="7" t="n">
        <v>1</v>
      </c>
    </row>
    <row r="725" spans="1:31">
      <c r="A725" t="s">
        <v>4</v>
      </c>
      <c r="B725" s="4" t="s">
        <v>5</v>
      </c>
      <c r="C725" s="4" t="s">
        <v>13</v>
      </c>
      <c r="D725" s="4" t="s">
        <v>10</v>
      </c>
    </row>
    <row r="726" spans="1:31">
      <c r="A726" t="n">
        <v>8256</v>
      </c>
      <c r="B726" s="39" t="n">
        <v>58</v>
      </c>
      <c r="C726" s="7" t="n">
        <v>255</v>
      </c>
      <c r="D726" s="7" t="n">
        <v>0</v>
      </c>
    </row>
    <row r="727" spans="1:31">
      <c r="A727" t="s">
        <v>4</v>
      </c>
      <c r="B727" s="4" t="s">
        <v>5</v>
      </c>
      <c r="C727" s="4" t="s">
        <v>13</v>
      </c>
      <c r="D727" s="4" t="s">
        <v>13</v>
      </c>
      <c r="E727" s="4" t="s">
        <v>13</v>
      </c>
      <c r="F727" s="4" t="s">
        <v>13</v>
      </c>
    </row>
    <row r="728" spans="1:31">
      <c r="A728" t="n">
        <v>8260</v>
      </c>
      <c r="B728" s="8" t="n">
        <v>14</v>
      </c>
      <c r="C728" s="7" t="n">
        <v>0</v>
      </c>
      <c r="D728" s="7" t="n">
        <v>0</v>
      </c>
      <c r="E728" s="7" t="n">
        <v>0</v>
      </c>
      <c r="F728" s="7" t="n">
        <v>64</v>
      </c>
    </row>
    <row r="729" spans="1:31">
      <c r="A729" t="s">
        <v>4</v>
      </c>
      <c r="B729" s="4" t="s">
        <v>5</v>
      </c>
      <c r="C729" s="4" t="s">
        <v>13</v>
      </c>
      <c r="D729" s="4" t="s">
        <v>10</v>
      </c>
    </row>
    <row r="730" spans="1:31">
      <c r="A730" t="n">
        <v>8265</v>
      </c>
      <c r="B730" s="29" t="n">
        <v>22</v>
      </c>
      <c r="C730" s="7" t="n">
        <v>0</v>
      </c>
      <c r="D730" s="7" t="n">
        <v>4167</v>
      </c>
    </row>
    <row r="731" spans="1:31">
      <c r="A731" t="s">
        <v>4</v>
      </c>
      <c r="B731" s="4" t="s">
        <v>5</v>
      </c>
      <c r="C731" s="4" t="s">
        <v>13</v>
      </c>
      <c r="D731" s="4" t="s">
        <v>10</v>
      </c>
    </row>
    <row r="732" spans="1:31">
      <c r="A732" t="n">
        <v>8269</v>
      </c>
      <c r="B732" s="39" t="n">
        <v>58</v>
      </c>
      <c r="C732" s="7" t="n">
        <v>5</v>
      </c>
      <c r="D732" s="7" t="n">
        <v>300</v>
      </c>
    </row>
    <row r="733" spans="1:31">
      <c r="A733" t="s">
        <v>4</v>
      </c>
      <c r="B733" s="4" t="s">
        <v>5</v>
      </c>
      <c r="C733" s="4" t="s">
        <v>25</v>
      </c>
      <c r="D733" s="4" t="s">
        <v>10</v>
      </c>
    </row>
    <row r="734" spans="1:31">
      <c r="A734" t="n">
        <v>8273</v>
      </c>
      <c r="B734" s="56" t="n">
        <v>103</v>
      </c>
      <c r="C734" s="7" t="n">
        <v>0</v>
      </c>
      <c r="D734" s="7" t="n">
        <v>300</v>
      </c>
    </row>
    <row r="735" spans="1:31">
      <c r="A735" t="s">
        <v>4</v>
      </c>
      <c r="B735" s="4" t="s">
        <v>5</v>
      </c>
      <c r="C735" s="4" t="s">
        <v>13</v>
      </c>
    </row>
    <row r="736" spans="1:31">
      <c r="A736" t="n">
        <v>8280</v>
      </c>
      <c r="B736" s="40" t="n">
        <v>64</v>
      </c>
      <c r="C736" s="7" t="n">
        <v>7</v>
      </c>
    </row>
    <row r="737" spans="1:6">
      <c r="A737" t="s">
        <v>4</v>
      </c>
      <c r="B737" s="4" t="s">
        <v>5</v>
      </c>
      <c r="C737" s="4" t="s">
        <v>13</v>
      </c>
      <c r="D737" s="4" t="s">
        <v>10</v>
      </c>
    </row>
    <row r="738" spans="1:6">
      <c r="A738" t="n">
        <v>8282</v>
      </c>
      <c r="B738" s="57" t="n">
        <v>72</v>
      </c>
      <c r="C738" s="7" t="n">
        <v>5</v>
      </c>
      <c r="D738" s="7" t="n">
        <v>0</v>
      </c>
    </row>
    <row r="739" spans="1:6">
      <c r="A739" t="s">
        <v>4</v>
      </c>
      <c r="B739" s="4" t="s">
        <v>5</v>
      </c>
      <c r="C739" s="4" t="s">
        <v>13</v>
      </c>
      <c r="D739" s="20" t="s">
        <v>45</v>
      </c>
      <c r="E739" s="4" t="s">
        <v>5</v>
      </c>
      <c r="F739" s="4" t="s">
        <v>13</v>
      </c>
      <c r="G739" s="4" t="s">
        <v>10</v>
      </c>
      <c r="H739" s="20" t="s">
        <v>46</v>
      </c>
      <c r="I739" s="4" t="s">
        <v>13</v>
      </c>
      <c r="J739" s="4" t="s">
        <v>9</v>
      </c>
      <c r="K739" s="4" t="s">
        <v>13</v>
      </c>
      <c r="L739" s="4" t="s">
        <v>13</v>
      </c>
      <c r="M739" s="4" t="s">
        <v>35</v>
      </c>
    </row>
    <row r="740" spans="1:6">
      <c r="A740" t="n">
        <v>8286</v>
      </c>
      <c r="B740" s="15" t="n">
        <v>5</v>
      </c>
      <c r="C740" s="7" t="n">
        <v>28</v>
      </c>
      <c r="D740" s="20" t="s">
        <v>3</v>
      </c>
      <c r="E740" s="10" t="n">
        <v>162</v>
      </c>
      <c r="F740" s="7" t="n">
        <v>4</v>
      </c>
      <c r="G740" s="7" t="n">
        <v>4167</v>
      </c>
      <c r="H740" s="20" t="s">
        <v>3</v>
      </c>
      <c r="I740" s="7" t="n">
        <v>0</v>
      </c>
      <c r="J740" s="7" t="n">
        <v>1</v>
      </c>
      <c r="K740" s="7" t="n">
        <v>2</v>
      </c>
      <c r="L740" s="7" t="n">
        <v>1</v>
      </c>
      <c r="M740" s="16" t="n">
        <f t="normal" ca="1">A746</f>
        <v>0</v>
      </c>
    </row>
    <row r="741" spans="1:6">
      <c r="A741" t="s">
        <v>4</v>
      </c>
      <c r="B741" s="4" t="s">
        <v>5</v>
      </c>
      <c r="C741" s="4" t="s">
        <v>13</v>
      </c>
      <c r="D741" s="4" t="s">
        <v>6</v>
      </c>
    </row>
    <row r="742" spans="1:6">
      <c r="A742" t="n">
        <v>8303</v>
      </c>
      <c r="B742" s="9" t="n">
        <v>2</v>
      </c>
      <c r="C742" s="7" t="n">
        <v>10</v>
      </c>
      <c r="D742" s="7" t="s">
        <v>80</v>
      </c>
    </row>
    <row r="743" spans="1:6">
      <c r="A743" t="s">
        <v>4</v>
      </c>
      <c r="B743" s="4" t="s">
        <v>5</v>
      </c>
      <c r="C743" s="4" t="s">
        <v>10</v>
      </c>
    </row>
    <row r="744" spans="1:6">
      <c r="A744" t="n">
        <v>8320</v>
      </c>
      <c r="B744" s="31" t="n">
        <v>16</v>
      </c>
      <c r="C744" s="7" t="n">
        <v>0</v>
      </c>
    </row>
    <row r="745" spans="1:6">
      <c r="A745" t="s">
        <v>4</v>
      </c>
      <c r="B745" s="4" t="s">
        <v>5</v>
      </c>
      <c r="C745" s="4" t="s">
        <v>13</v>
      </c>
    </row>
    <row r="746" spans="1:6">
      <c r="A746" t="n">
        <v>8323</v>
      </c>
      <c r="B746" s="54" t="n">
        <v>73</v>
      </c>
      <c r="C746" s="7" t="n">
        <v>10</v>
      </c>
    </row>
    <row r="747" spans="1:6">
      <c r="A747" t="s">
        <v>4</v>
      </c>
      <c r="B747" s="4" t="s">
        <v>5</v>
      </c>
      <c r="C747" s="4" t="s">
        <v>13</v>
      </c>
      <c r="D747" s="4" t="s">
        <v>13</v>
      </c>
      <c r="E747" s="4" t="s">
        <v>10</v>
      </c>
      <c r="F747" s="4" t="s">
        <v>10</v>
      </c>
      <c r="G747" s="4" t="s">
        <v>10</v>
      </c>
      <c r="H747" s="4" t="s">
        <v>10</v>
      </c>
      <c r="I747" s="4" t="s">
        <v>10</v>
      </c>
      <c r="J747" s="4" t="s">
        <v>10</v>
      </c>
      <c r="K747" s="4" t="s">
        <v>10</v>
      </c>
      <c r="L747" s="4" t="s">
        <v>10</v>
      </c>
      <c r="M747" s="4" t="s">
        <v>10</v>
      </c>
      <c r="N747" s="4" t="s">
        <v>10</v>
      </c>
      <c r="O747" s="4" t="s">
        <v>10</v>
      </c>
      <c r="P747" s="4" t="s">
        <v>10</v>
      </c>
      <c r="Q747" s="4" t="s">
        <v>10</v>
      </c>
      <c r="R747" s="4" t="s">
        <v>10</v>
      </c>
      <c r="S747" s="4" t="s">
        <v>10</v>
      </c>
      <c r="T747" s="4" t="s">
        <v>10</v>
      </c>
    </row>
    <row r="748" spans="1:6">
      <c r="A748" t="n">
        <v>8325</v>
      </c>
      <c r="B748" s="67" t="n">
        <v>154</v>
      </c>
      <c r="C748" s="7" t="n">
        <v>0</v>
      </c>
      <c r="D748" s="7" t="n">
        <v>1</v>
      </c>
      <c r="E748" s="7" t="n">
        <v>2</v>
      </c>
      <c r="F748" s="7" t="n">
        <v>4</v>
      </c>
      <c r="G748" s="7" t="n">
        <v>7</v>
      </c>
      <c r="H748" s="7" t="n">
        <v>8</v>
      </c>
      <c r="I748" s="7" t="n">
        <v>16</v>
      </c>
      <c r="J748" s="7" t="n">
        <v>15</v>
      </c>
      <c r="K748" s="7" t="n">
        <v>65533</v>
      </c>
      <c r="L748" s="7" t="n">
        <v>65533</v>
      </c>
      <c r="M748" s="7" t="n">
        <v>65533</v>
      </c>
      <c r="N748" s="7" t="n">
        <v>65533</v>
      </c>
      <c r="O748" s="7" t="n">
        <v>65533</v>
      </c>
      <c r="P748" s="7" t="n">
        <v>65533</v>
      </c>
      <c r="Q748" s="7" t="n">
        <v>65533</v>
      </c>
      <c r="R748" s="7" t="n">
        <v>65533</v>
      </c>
      <c r="S748" s="7" t="n">
        <v>65533</v>
      </c>
      <c r="T748" s="7" t="n">
        <v>65533</v>
      </c>
    </row>
    <row r="749" spans="1:6">
      <c r="A749" t="s">
        <v>4</v>
      </c>
      <c r="B749" s="4" t="s">
        <v>5</v>
      </c>
      <c r="C749" s="4" t="s">
        <v>13</v>
      </c>
      <c r="D749" s="20" t="s">
        <v>45</v>
      </c>
      <c r="E749" s="4" t="s">
        <v>5</v>
      </c>
      <c r="F749" s="4" t="s">
        <v>13</v>
      </c>
      <c r="G749" s="4" t="s">
        <v>10</v>
      </c>
      <c r="H749" s="20" t="s">
        <v>46</v>
      </c>
      <c r="I749" s="4" t="s">
        <v>13</v>
      </c>
      <c r="J749" s="4" t="s">
        <v>35</v>
      </c>
    </row>
    <row r="750" spans="1:6">
      <c r="A750" t="n">
        <v>8360</v>
      </c>
      <c r="B750" s="15" t="n">
        <v>5</v>
      </c>
      <c r="C750" s="7" t="n">
        <v>28</v>
      </c>
      <c r="D750" s="20" t="s">
        <v>3</v>
      </c>
      <c r="E750" s="40" t="n">
        <v>64</v>
      </c>
      <c r="F750" s="7" t="n">
        <v>5</v>
      </c>
      <c r="G750" s="7" t="n">
        <v>2</v>
      </c>
      <c r="H750" s="20" t="s">
        <v>3</v>
      </c>
      <c r="I750" s="7" t="n">
        <v>1</v>
      </c>
      <c r="J750" s="16" t="n">
        <f t="normal" ca="1">A754</f>
        <v>0</v>
      </c>
    </row>
    <row r="751" spans="1:6">
      <c r="A751" t="s">
        <v>4</v>
      </c>
      <c r="B751" s="4" t="s">
        <v>5</v>
      </c>
      <c r="C751" s="4" t="s">
        <v>10</v>
      </c>
    </row>
    <row r="752" spans="1:6">
      <c r="A752" t="n">
        <v>8371</v>
      </c>
      <c r="B752" s="23" t="n">
        <v>12</v>
      </c>
      <c r="C752" s="7" t="n">
        <v>1</v>
      </c>
    </row>
    <row r="753" spans="1:20">
      <c r="A753" t="s">
        <v>4</v>
      </c>
      <c r="B753" s="4" t="s">
        <v>5</v>
      </c>
      <c r="C753" s="4" t="s">
        <v>13</v>
      </c>
      <c r="D753" s="20" t="s">
        <v>45</v>
      </c>
      <c r="E753" s="4" t="s">
        <v>5</v>
      </c>
      <c r="F753" s="4" t="s">
        <v>13</v>
      </c>
      <c r="G753" s="4" t="s">
        <v>10</v>
      </c>
      <c r="H753" s="20" t="s">
        <v>46</v>
      </c>
      <c r="I753" s="4" t="s">
        <v>13</v>
      </c>
      <c r="J753" s="4" t="s">
        <v>35</v>
      </c>
    </row>
    <row r="754" spans="1:20">
      <c r="A754" t="n">
        <v>8374</v>
      </c>
      <c r="B754" s="15" t="n">
        <v>5</v>
      </c>
      <c r="C754" s="7" t="n">
        <v>28</v>
      </c>
      <c r="D754" s="20" t="s">
        <v>3</v>
      </c>
      <c r="E754" s="40" t="n">
        <v>64</v>
      </c>
      <c r="F754" s="7" t="n">
        <v>5</v>
      </c>
      <c r="G754" s="7" t="n">
        <v>4</v>
      </c>
      <c r="H754" s="20" t="s">
        <v>3</v>
      </c>
      <c r="I754" s="7" t="n">
        <v>1</v>
      </c>
      <c r="J754" s="16" t="n">
        <f t="normal" ca="1">A758</f>
        <v>0</v>
      </c>
    </row>
    <row r="755" spans="1:20">
      <c r="A755" t="s">
        <v>4</v>
      </c>
      <c r="B755" s="4" t="s">
        <v>5</v>
      </c>
      <c r="C755" s="4" t="s">
        <v>10</v>
      </c>
    </row>
    <row r="756" spans="1:20">
      <c r="A756" t="n">
        <v>8385</v>
      </c>
      <c r="B756" s="23" t="n">
        <v>12</v>
      </c>
      <c r="C756" s="7" t="n">
        <v>2</v>
      </c>
    </row>
    <row r="757" spans="1:20">
      <c r="A757" t="s">
        <v>4</v>
      </c>
      <c r="B757" s="4" t="s">
        <v>5</v>
      </c>
      <c r="C757" s="4" t="s">
        <v>13</v>
      </c>
      <c r="D757" s="20" t="s">
        <v>45</v>
      </c>
      <c r="E757" s="4" t="s">
        <v>5</v>
      </c>
      <c r="F757" s="4" t="s">
        <v>13</v>
      </c>
      <c r="G757" s="4" t="s">
        <v>10</v>
      </c>
      <c r="H757" s="20" t="s">
        <v>46</v>
      </c>
      <c r="I757" s="4" t="s">
        <v>13</v>
      </c>
      <c r="J757" s="4" t="s">
        <v>35</v>
      </c>
    </row>
    <row r="758" spans="1:20">
      <c r="A758" t="n">
        <v>8388</v>
      </c>
      <c r="B758" s="15" t="n">
        <v>5</v>
      </c>
      <c r="C758" s="7" t="n">
        <v>28</v>
      </c>
      <c r="D758" s="20" t="s">
        <v>3</v>
      </c>
      <c r="E758" s="40" t="n">
        <v>64</v>
      </c>
      <c r="F758" s="7" t="n">
        <v>5</v>
      </c>
      <c r="G758" s="7" t="n">
        <v>7</v>
      </c>
      <c r="H758" s="20" t="s">
        <v>3</v>
      </c>
      <c r="I758" s="7" t="n">
        <v>1</v>
      </c>
      <c r="J758" s="16" t="n">
        <f t="normal" ca="1">A762</f>
        <v>0</v>
      </c>
    </row>
    <row r="759" spans="1:20">
      <c r="A759" t="s">
        <v>4</v>
      </c>
      <c r="B759" s="4" t="s">
        <v>5</v>
      </c>
      <c r="C759" s="4" t="s">
        <v>10</v>
      </c>
    </row>
    <row r="760" spans="1:20">
      <c r="A760" t="n">
        <v>8399</v>
      </c>
      <c r="B760" s="23" t="n">
        <v>12</v>
      </c>
      <c r="C760" s="7" t="n">
        <v>3</v>
      </c>
    </row>
    <row r="761" spans="1:20">
      <c r="A761" t="s">
        <v>4</v>
      </c>
      <c r="B761" s="4" t="s">
        <v>5</v>
      </c>
      <c r="C761" s="4" t="s">
        <v>13</v>
      </c>
      <c r="D761" s="20" t="s">
        <v>45</v>
      </c>
      <c r="E761" s="4" t="s">
        <v>5</v>
      </c>
      <c r="F761" s="4" t="s">
        <v>13</v>
      </c>
      <c r="G761" s="4" t="s">
        <v>10</v>
      </c>
      <c r="H761" s="20" t="s">
        <v>46</v>
      </c>
      <c r="I761" s="4" t="s">
        <v>13</v>
      </c>
      <c r="J761" s="4" t="s">
        <v>35</v>
      </c>
    </row>
    <row r="762" spans="1:20">
      <c r="A762" t="n">
        <v>8402</v>
      </c>
      <c r="B762" s="15" t="n">
        <v>5</v>
      </c>
      <c r="C762" s="7" t="n">
        <v>28</v>
      </c>
      <c r="D762" s="20" t="s">
        <v>3</v>
      </c>
      <c r="E762" s="40" t="n">
        <v>64</v>
      </c>
      <c r="F762" s="7" t="n">
        <v>5</v>
      </c>
      <c r="G762" s="7" t="n">
        <v>16</v>
      </c>
      <c r="H762" s="20" t="s">
        <v>3</v>
      </c>
      <c r="I762" s="7" t="n">
        <v>1</v>
      </c>
      <c r="J762" s="16" t="n">
        <f t="normal" ca="1">A766</f>
        <v>0</v>
      </c>
    </row>
    <row r="763" spans="1:20">
      <c r="A763" t="s">
        <v>4</v>
      </c>
      <c r="B763" s="4" t="s">
        <v>5</v>
      </c>
      <c r="C763" s="4" t="s">
        <v>10</v>
      </c>
    </row>
    <row r="764" spans="1:20">
      <c r="A764" t="n">
        <v>8413</v>
      </c>
      <c r="B764" s="23" t="n">
        <v>12</v>
      </c>
      <c r="C764" s="7" t="n">
        <v>4</v>
      </c>
    </row>
    <row r="765" spans="1:20">
      <c r="A765" t="s">
        <v>4</v>
      </c>
      <c r="B765" s="4" t="s">
        <v>5</v>
      </c>
      <c r="C765" s="4" t="s">
        <v>13</v>
      </c>
      <c r="D765" s="20" t="s">
        <v>45</v>
      </c>
      <c r="E765" s="4" t="s">
        <v>5</v>
      </c>
      <c r="F765" s="4" t="s">
        <v>13</v>
      </c>
      <c r="G765" s="4" t="s">
        <v>10</v>
      </c>
      <c r="H765" s="20" t="s">
        <v>46</v>
      </c>
      <c r="I765" s="4" t="s">
        <v>13</v>
      </c>
      <c r="J765" s="4" t="s">
        <v>35</v>
      </c>
    </row>
    <row r="766" spans="1:20">
      <c r="A766" t="n">
        <v>8416</v>
      </c>
      <c r="B766" s="15" t="n">
        <v>5</v>
      </c>
      <c r="C766" s="7" t="n">
        <v>28</v>
      </c>
      <c r="D766" s="20" t="s">
        <v>3</v>
      </c>
      <c r="E766" s="40" t="n">
        <v>64</v>
      </c>
      <c r="F766" s="7" t="n">
        <v>5</v>
      </c>
      <c r="G766" s="7" t="n">
        <v>15</v>
      </c>
      <c r="H766" s="20" t="s">
        <v>3</v>
      </c>
      <c r="I766" s="7" t="n">
        <v>1</v>
      </c>
      <c r="J766" s="16" t="n">
        <f t="normal" ca="1">A770</f>
        <v>0</v>
      </c>
    </row>
    <row r="767" spans="1:20">
      <c r="A767" t="s">
        <v>4</v>
      </c>
      <c r="B767" s="4" t="s">
        <v>5</v>
      </c>
      <c r="C767" s="4" t="s">
        <v>10</v>
      </c>
    </row>
    <row r="768" spans="1:20">
      <c r="A768" t="n">
        <v>8427</v>
      </c>
      <c r="B768" s="23" t="n">
        <v>12</v>
      </c>
      <c r="C768" s="7" t="n">
        <v>5</v>
      </c>
    </row>
    <row r="769" spans="1:10">
      <c r="A769" t="s">
        <v>4</v>
      </c>
      <c r="B769" s="4" t="s">
        <v>5</v>
      </c>
      <c r="C769" s="4" t="s">
        <v>10</v>
      </c>
    </row>
    <row r="770" spans="1:10">
      <c r="A770" t="n">
        <v>8430</v>
      </c>
      <c r="B770" s="23" t="n">
        <v>12</v>
      </c>
      <c r="C770" s="7" t="n">
        <v>6</v>
      </c>
    </row>
    <row r="771" spans="1:10">
      <c r="A771" t="s">
        <v>4</v>
      </c>
      <c r="B771" s="4" t="s">
        <v>5</v>
      </c>
      <c r="C771" s="4" t="s">
        <v>13</v>
      </c>
    </row>
    <row r="772" spans="1:10">
      <c r="A772" t="n">
        <v>8433</v>
      </c>
      <c r="B772" s="40" t="n">
        <v>64</v>
      </c>
      <c r="C772" s="7" t="n">
        <v>2</v>
      </c>
    </row>
    <row r="773" spans="1:10">
      <c r="A773" t="s">
        <v>4</v>
      </c>
      <c r="B773" s="4" t="s">
        <v>5</v>
      </c>
      <c r="C773" s="4" t="s">
        <v>13</v>
      </c>
      <c r="D773" s="4" t="s">
        <v>10</v>
      </c>
    </row>
    <row r="774" spans="1:10">
      <c r="A774" t="n">
        <v>8435</v>
      </c>
      <c r="B774" s="40" t="n">
        <v>64</v>
      </c>
      <c r="C774" s="7" t="n">
        <v>0</v>
      </c>
      <c r="D774" s="7" t="n">
        <v>0</v>
      </c>
    </row>
    <row r="775" spans="1:10">
      <c r="A775" t="s">
        <v>4</v>
      </c>
      <c r="B775" s="4" t="s">
        <v>5</v>
      </c>
      <c r="C775" s="4" t="s">
        <v>13</v>
      </c>
      <c r="D775" s="4" t="s">
        <v>13</v>
      </c>
      <c r="E775" s="4" t="s">
        <v>13</v>
      </c>
      <c r="F775" s="4" t="s">
        <v>9</v>
      </c>
      <c r="G775" s="4" t="s">
        <v>13</v>
      </c>
      <c r="H775" s="4" t="s">
        <v>13</v>
      </c>
      <c r="I775" s="4" t="s">
        <v>35</v>
      </c>
    </row>
    <row r="776" spans="1:10">
      <c r="A776" t="n">
        <v>8439</v>
      </c>
      <c r="B776" s="15" t="n">
        <v>5</v>
      </c>
      <c r="C776" s="7" t="n">
        <v>35</v>
      </c>
      <c r="D776" s="7" t="n">
        <v>30</v>
      </c>
      <c r="E776" s="7" t="n">
        <v>0</v>
      </c>
      <c r="F776" s="7" t="n">
        <v>2</v>
      </c>
      <c r="G776" s="7" t="n">
        <v>2</v>
      </c>
      <c r="H776" s="7" t="n">
        <v>1</v>
      </c>
      <c r="I776" s="16" t="n">
        <f t="normal" ca="1">A784</f>
        <v>0</v>
      </c>
    </row>
    <row r="777" spans="1:10">
      <c r="A777" t="s">
        <v>4</v>
      </c>
      <c r="B777" s="4" t="s">
        <v>5</v>
      </c>
      <c r="C777" s="4" t="s">
        <v>13</v>
      </c>
      <c r="D777" s="4" t="s">
        <v>10</v>
      </c>
    </row>
    <row r="778" spans="1:10">
      <c r="A778" t="n">
        <v>8453</v>
      </c>
      <c r="B778" s="40" t="n">
        <v>64</v>
      </c>
      <c r="C778" s="7" t="n">
        <v>0</v>
      </c>
      <c r="D778" s="7" t="n">
        <v>2</v>
      </c>
    </row>
    <row r="779" spans="1:10">
      <c r="A779" t="s">
        <v>4</v>
      </c>
      <c r="B779" s="4" t="s">
        <v>5</v>
      </c>
      <c r="C779" s="4" t="s">
        <v>10</v>
      </c>
    </row>
    <row r="780" spans="1:10">
      <c r="A780" t="n">
        <v>8457</v>
      </c>
      <c r="B780" s="66" t="n">
        <v>13</v>
      </c>
      <c r="C780" s="7" t="n">
        <v>1</v>
      </c>
    </row>
    <row r="781" spans="1:10">
      <c r="A781" t="s">
        <v>4</v>
      </c>
      <c r="B781" s="4" t="s">
        <v>5</v>
      </c>
      <c r="C781" s="4" t="s">
        <v>35</v>
      </c>
    </row>
    <row r="782" spans="1:10">
      <c r="A782" t="n">
        <v>8460</v>
      </c>
      <c r="B782" s="26" t="n">
        <v>3</v>
      </c>
      <c r="C782" s="16" t="n">
        <f t="normal" ca="1">A822</f>
        <v>0</v>
      </c>
    </row>
    <row r="783" spans="1:10">
      <c r="A783" t="s">
        <v>4</v>
      </c>
      <c r="B783" s="4" t="s">
        <v>5</v>
      </c>
      <c r="C783" s="4" t="s">
        <v>13</v>
      </c>
      <c r="D783" s="4" t="s">
        <v>13</v>
      </c>
      <c r="E783" s="4" t="s">
        <v>13</v>
      </c>
      <c r="F783" s="4" t="s">
        <v>9</v>
      </c>
      <c r="G783" s="4" t="s">
        <v>13</v>
      </c>
      <c r="H783" s="4" t="s">
        <v>13</v>
      </c>
      <c r="I783" s="4" t="s">
        <v>35</v>
      </c>
    </row>
    <row r="784" spans="1:10">
      <c r="A784" t="n">
        <v>8465</v>
      </c>
      <c r="B784" s="15" t="n">
        <v>5</v>
      </c>
      <c r="C784" s="7" t="n">
        <v>35</v>
      </c>
      <c r="D784" s="7" t="n">
        <v>30</v>
      </c>
      <c r="E784" s="7" t="n">
        <v>0</v>
      </c>
      <c r="F784" s="7" t="n">
        <v>4</v>
      </c>
      <c r="G784" s="7" t="n">
        <v>2</v>
      </c>
      <c r="H784" s="7" t="n">
        <v>1</v>
      </c>
      <c r="I784" s="16" t="n">
        <f t="normal" ca="1">A792</f>
        <v>0</v>
      </c>
    </row>
    <row r="785" spans="1:9">
      <c r="A785" t="s">
        <v>4</v>
      </c>
      <c r="B785" s="4" t="s">
        <v>5</v>
      </c>
      <c r="C785" s="4" t="s">
        <v>13</v>
      </c>
      <c r="D785" s="4" t="s">
        <v>10</v>
      </c>
    </row>
    <row r="786" spans="1:9">
      <c r="A786" t="n">
        <v>8479</v>
      </c>
      <c r="B786" s="40" t="n">
        <v>64</v>
      </c>
      <c r="C786" s="7" t="n">
        <v>0</v>
      </c>
      <c r="D786" s="7" t="n">
        <v>4</v>
      </c>
    </row>
    <row r="787" spans="1:9">
      <c r="A787" t="s">
        <v>4</v>
      </c>
      <c r="B787" s="4" t="s">
        <v>5</v>
      </c>
      <c r="C787" s="4" t="s">
        <v>10</v>
      </c>
    </row>
    <row r="788" spans="1:9">
      <c r="A788" t="n">
        <v>8483</v>
      </c>
      <c r="B788" s="66" t="n">
        <v>13</v>
      </c>
      <c r="C788" s="7" t="n">
        <v>2</v>
      </c>
    </row>
    <row r="789" spans="1:9">
      <c r="A789" t="s">
        <v>4</v>
      </c>
      <c r="B789" s="4" t="s">
        <v>5</v>
      </c>
      <c r="C789" s="4" t="s">
        <v>35</v>
      </c>
    </row>
    <row r="790" spans="1:9">
      <c r="A790" t="n">
        <v>8486</v>
      </c>
      <c r="B790" s="26" t="n">
        <v>3</v>
      </c>
      <c r="C790" s="16" t="n">
        <f t="normal" ca="1">A822</f>
        <v>0</v>
      </c>
    </row>
    <row r="791" spans="1:9">
      <c r="A791" t="s">
        <v>4</v>
      </c>
      <c r="B791" s="4" t="s">
        <v>5</v>
      </c>
      <c r="C791" s="4" t="s">
        <v>13</v>
      </c>
      <c r="D791" s="4" t="s">
        <v>13</v>
      </c>
      <c r="E791" s="4" t="s">
        <v>13</v>
      </c>
      <c r="F791" s="4" t="s">
        <v>9</v>
      </c>
      <c r="G791" s="4" t="s">
        <v>13</v>
      </c>
      <c r="H791" s="4" t="s">
        <v>13</v>
      </c>
      <c r="I791" s="4" t="s">
        <v>35</v>
      </c>
    </row>
    <row r="792" spans="1:9">
      <c r="A792" t="n">
        <v>8491</v>
      </c>
      <c r="B792" s="15" t="n">
        <v>5</v>
      </c>
      <c r="C792" s="7" t="n">
        <v>35</v>
      </c>
      <c r="D792" s="7" t="n">
        <v>30</v>
      </c>
      <c r="E792" s="7" t="n">
        <v>0</v>
      </c>
      <c r="F792" s="7" t="n">
        <v>7</v>
      </c>
      <c r="G792" s="7" t="n">
        <v>2</v>
      </c>
      <c r="H792" s="7" t="n">
        <v>1</v>
      </c>
      <c r="I792" s="16" t="n">
        <f t="normal" ca="1">A800</f>
        <v>0</v>
      </c>
    </row>
    <row r="793" spans="1:9">
      <c r="A793" t="s">
        <v>4</v>
      </c>
      <c r="B793" s="4" t="s">
        <v>5</v>
      </c>
      <c r="C793" s="4" t="s">
        <v>13</v>
      </c>
      <c r="D793" s="4" t="s">
        <v>10</v>
      </c>
    </row>
    <row r="794" spans="1:9">
      <c r="A794" t="n">
        <v>8505</v>
      </c>
      <c r="B794" s="40" t="n">
        <v>64</v>
      </c>
      <c r="C794" s="7" t="n">
        <v>0</v>
      </c>
      <c r="D794" s="7" t="n">
        <v>7</v>
      </c>
    </row>
    <row r="795" spans="1:9">
      <c r="A795" t="s">
        <v>4</v>
      </c>
      <c r="B795" s="4" t="s">
        <v>5</v>
      </c>
      <c r="C795" s="4" t="s">
        <v>10</v>
      </c>
    </row>
    <row r="796" spans="1:9">
      <c r="A796" t="n">
        <v>8509</v>
      </c>
      <c r="B796" s="66" t="n">
        <v>13</v>
      </c>
      <c r="C796" s="7" t="n">
        <v>3</v>
      </c>
    </row>
    <row r="797" spans="1:9">
      <c r="A797" t="s">
        <v>4</v>
      </c>
      <c r="B797" s="4" t="s">
        <v>5</v>
      </c>
      <c r="C797" s="4" t="s">
        <v>35</v>
      </c>
    </row>
    <row r="798" spans="1:9">
      <c r="A798" t="n">
        <v>8512</v>
      </c>
      <c r="B798" s="26" t="n">
        <v>3</v>
      </c>
      <c r="C798" s="16" t="n">
        <f t="normal" ca="1">A822</f>
        <v>0</v>
      </c>
    </row>
    <row r="799" spans="1:9">
      <c r="A799" t="s">
        <v>4</v>
      </c>
      <c r="B799" s="4" t="s">
        <v>5</v>
      </c>
      <c r="C799" s="4" t="s">
        <v>13</v>
      </c>
      <c r="D799" s="4" t="s">
        <v>13</v>
      </c>
      <c r="E799" s="4" t="s">
        <v>13</v>
      </c>
      <c r="F799" s="4" t="s">
        <v>9</v>
      </c>
      <c r="G799" s="4" t="s">
        <v>13</v>
      </c>
      <c r="H799" s="4" t="s">
        <v>13</v>
      </c>
      <c r="I799" s="4" t="s">
        <v>35</v>
      </c>
    </row>
    <row r="800" spans="1:9">
      <c r="A800" t="n">
        <v>8517</v>
      </c>
      <c r="B800" s="15" t="n">
        <v>5</v>
      </c>
      <c r="C800" s="7" t="n">
        <v>35</v>
      </c>
      <c r="D800" s="7" t="n">
        <v>30</v>
      </c>
      <c r="E800" s="7" t="n">
        <v>0</v>
      </c>
      <c r="F800" s="7" t="n">
        <v>8</v>
      </c>
      <c r="G800" s="7" t="n">
        <v>2</v>
      </c>
      <c r="H800" s="7" t="n">
        <v>1</v>
      </c>
      <c r="I800" s="16" t="n">
        <f t="normal" ca="1">A808</f>
        <v>0</v>
      </c>
    </row>
    <row r="801" spans="1:9">
      <c r="A801" t="s">
        <v>4</v>
      </c>
      <c r="B801" s="4" t="s">
        <v>5</v>
      </c>
      <c r="C801" s="4" t="s">
        <v>13</v>
      </c>
      <c r="D801" s="4" t="s">
        <v>10</v>
      </c>
    </row>
    <row r="802" spans="1:9">
      <c r="A802" t="n">
        <v>8531</v>
      </c>
      <c r="B802" s="40" t="n">
        <v>64</v>
      </c>
      <c r="C802" s="7" t="n">
        <v>0</v>
      </c>
      <c r="D802" s="7" t="n">
        <v>8</v>
      </c>
    </row>
    <row r="803" spans="1:9">
      <c r="A803" t="s">
        <v>4</v>
      </c>
      <c r="B803" s="4" t="s">
        <v>5</v>
      </c>
      <c r="C803" s="4" t="s">
        <v>10</v>
      </c>
    </row>
    <row r="804" spans="1:9">
      <c r="A804" t="n">
        <v>8535</v>
      </c>
      <c r="B804" s="66" t="n">
        <v>13</v>
      </c>
      <c r="C804" s="7" t="n">
        <v>6</v>
      </c>
    </row>
    <row r="805" spans="1:9">
      <c r="A805" t="s">
        <v>4</v>
      </c>
      <c r="B805" s="4" t="s">
        <v>5</v>
      </c>
      <c r="C805" s="4" t="s">
        <v>35</v>
      </c>
    </row>
    <row r="806" spans="1:9">
      <c r="A806" t="n">
        <v>8538</v>
      </c>
      <c r="B806" s="26" t="n">
        <v>3</v>
      </c>
      <c r="C806" s="16" t="n">
        <f t="normal" ca="1">A822</f>
        <v>0</v>
      </c>
    </row>
    <row r="807" spans="1:9">
      <c r="A807" t="s">
        <v>4</v>
      </c>
      <c r="B807" s="4" t="s">
        <v>5</v>
      </c>
      <c r="C807" s="4" t="s">
        <v>13</v>
      </c>
      <c r="D807" s="4" t="s">
        <v>13</v>
      </c>
      <c r="E807" s="4" t="s">
        <v>13</v>
      </c>
      <c r="F807" s="4" t="s">
        <v>9</v>
      </c>
      <c r="G807" s="4" t="s">
        <v>13</v>
      </c>
      <c r="H807" s="4" t="s">
        <v>13</v>
      </c>
      <c r="I807" s="4" t="s">
        <v>35</v>
      </c>
    </row>
    <row r="808" spans="1:9">
      <c r="A808" t="n">
        <v>8543</v>
      </c>
      <c r="B808" s="15" t="n">
        <v>5</v>
      </c>
      <c r="C808" s="7" t="n">
        <v>35</v>
      </c>
      <c r="D808" s="7" t="n">
        <v>30</v>
      </c>
      <c r="E808" s="7" t="n">
        <v>0</v>
      </c>
      <c r="F808" s="7" t="n">
        <v>16</v>
      </c>
      <c r="G808" s="7" t="n">
        <v>2</v>
      </c>
      <c r="H808" s="7" t="n">
        <v>1</v>
      </c>
      <c r="I808" s="16" t="n">
        <f t="normal" ca="1">A816</f>
        <v>0</v>
      </c>
    </row>
    <row r="809" spans="1:9">
      <c r="A809" t="s">
        <v>4</v>
      </c>
      <c r="B809" s="4" t="s">
        <v>5</v>
      </c>
      <c r="C809" s="4" t="s">
        <v>13</v>
      </c>
      <c r="D809" s="4" t="s">
        <v>10</v>
      </c>
    </row>
    <row r="810" spans="1:9">
      <c r="A810" t="n">
        <v>8557</v>
      </c>
      <c r="B810" s="40" t="n">
        <v>64</v>
      </c>
      <c r="C810" s="7" t="n">
        <v>0</v>
      </c>
      <c r="D810" s="7" t="n">
        <v>16</v>
      </c>
    </row>
    <row r="811" spans="1:9">
      <c r="A811" t="s">
        <v>4</v>
      </c>
      <c r="B811" s="4" t="s">
        <v>5</v>
      </c>
      <c r="C811" s="4" t="s">
        <v>10</v>
      </c>
    </row>
    <row r="812" spans="1:9">
      <c r="A812" t="n">
        <v>8561</v>
      </c>
      <c r="B812" s="66" t="n">
        <v>13</v>
      </c>
      <c r="C812" s="7" t="n">
        <v>4</v>
      </c>
    </row>
    <row r="813" spans="1:9">
      <c r="A813" t="s">
        <v>4</v>
      </c>
      <c r="B813" s="4" t="s">
        <v>5</v>
      </c>
      <c r="C813" s="4" t="s">
        <v>35</v>
      </c>
    </row>
    <row r="814" spans="1:9">
      <c r="A814" t="n">
        <v>8564</v>
      </c>
      <c r="B814" s="26" t="n">
        <v>3</v>
      </c>
      <c r="C814" s="16" t="n">
        <f t="normal" ca="1">A822</f>
        <v>0</v>
      </c>
    </row>
    <row r="815" spans="1:9">
      <c r="A815" t="s">
        <v>4</v>
      </c>
      <c r="B815" s="4" t="s">
        <v>5</v>
      </c>
      <c r="C815" s="4" t="s">
        <v>13</v>
      </c>
      <c r="D815" s="4" t="s">
        <v>13</v>
      </c>
      <c r="E815" s="4" t="s">
        <v>13</v>
      </c>
      <c r="F815" s="4" t="s">
        <v>9</v>
      </c>
      <c r="G815" s="4" t="s">
        <v>13</v>
      </c>
      <c r="H815" s="4" t="s">
        <v>13</v>
      </c>
      <c r="I815" s="4" t="s">
        <v>35</v>
      </c>
    </row>
    <row r="816" spans="1:9">
      <c r="A816" t="n">
        <v>8569</v>
      </c>
      <c r="B816" s="15" t="n">
        <v>5</v>
      </c>
      <c r="C816" s="7" t="n">
        <v>35</v>
      </c>
      <c r="D816" s="7" t="n">
        <v>30</v>
      </c>
      <c r="E816" s="7" t="n">
        <v>0</v>
      </c>
      <c r="F816" s="7" t="n">
        <v>15</v>
      </c>
      <c r="G816" s="7" t="n">
        <v>2</v>
      </c>
      <c r="H816" s="7" t="n">
        <v>1</v>
      </c>
      <c r="I816" s="16" t="n">
        <f t="normal" ca="1">A822</f>
        <v>0</v>
      </c>
    </row>
    <row r="817" spans="1:9">
      <c r="A817" t="s">
        <v>4</v>
      </c>
      <c r="B817" s="4" t="s">
        <v>5</v>
      </c>
      <c r="C817" s="4" t="s">
        <v>13</v>
      </c>
      <c r="D817" s="4" t="s">
        <v>10</v>
      </c>
    </row>
    <row r="818" spans="1:9">
      <c r="A818" t="n">
        <v>8583</v>
      </c>
      <c r="B818" s="40" t="n">
        <v>64</v>
      </c>
      <c r="C818" s="7" t="n">
        <v>0</v>
      </c>
      <c r="D818" s="7" t="n">
        <v>15</v>
      </c>
    </row>
    <row r="819" spans="1:9">
      <c r="A819" t="s">
        <v>4</v>
      </c>
      <c r="B819" s="4" t="s">
        <v>5</v>
      </c>
      <c r="C819" s="4" t="s">
        <v>10</v>
      </c>
    </row>
    <row r="820" spans="1:9">
      <c r="A820" t="n">
        <v>8587</v>
      </c>
      <c r="B820" s="66" t="n">
        <v>13</v>
      </c>
      <c r="C820" s="7" t="n">
        <v>5</v>
      </c>
    </row>
    <row r="821" spans="1:9">
      <c r="A821" t="s">
        <v>4</v>
      </c>
      <c r="B821" s="4" t="s">
        <v>5</v>
      </c>
      <c r="C821" s="4" t="s">
        <v>13</v>
      </c>
      <c r="D821" s="4" t="s">
        <v>10</v>
      </c>
    </row>
    <row r="822" spans="1:9">
      <c r="A822" t="n">
        <v>8590</v>
      </c>
      <c r="B822" s="40" t="n">
        <v>64</v>
      </c>
      <c r="C822" s="7" t="n">
        <v>0</v>
      </c>
      <c r="D822" s="7" t="n">
        <v>1</v>
      </c>
    </row>
    <row r="823" spans="1:9">
      <c r="A823" t="s">
        <v>4</v>
      </c>
      <c r="B823" s="4" t="s">
        <v>5</v>
      </c>
      <c r="C823" s="4" t="s">
        <v>13</v>
      </c>
      <c r="D823" s="4" t="s">
        <v>10</v>
      </c>
    </row>
    <row r="824" spans="1:9">
      <c r="A824" t="n">
        <v>8594</v>
      </c>
      <c r="B824" s="40" t="n">
        <v>64</v>
      </c>
      <c r="C824" s="7" t="n">
        <v>0</v>
      </c>
      <c r="D824" s="7" t="n">
        <v>9</v>
      </c>
    </row>
    <row r="825" spans="1:9">
      <c r="A825" t="s">
        <v>4</v>
      </c>
      <c r="B825" s="4" t="s">
        <v>5</v>
      </c>
      <c r="C825" s="4" t="s">
        <v>13</v>
      </c>
      <c r="D825" s="4" t="s">
        <v>10</v>
      </c>
      <c r="E825" s="4" t="s">
        <v>13</v>
      </c>
      <c r="F825" s="4" t="s">
        <v>35</v>
      </c>
    </row>
    <row r="826" spans="1:9">
      <c r="A826" t="n">
        <v>8598</v>
      </c>
      <c r="B826" s="15" t="n">
        <v>5</v>
      </c>
      <c r="C826" s="7" t="n">
        <v>30</v>
      </c>
      <c r="D826" s="7" t="n">
        <v>1</v>
      </c>
      <c r="E826" s="7" t="n">
        <v>1</v>
      </c>
      <c r="F826" s="16" t="n">
        <f t="normal" ca="1">A830</f>
        <v>0</v>
      </c>
    </row>
    <row r="827" spans="1:9">
      <c r="A827" t="s">
        <v>4</v>
      </c>
      <c r="B827" s="4" t="s">
        <v>5</v>
      </c>
      <c r="C827" s="4" t="s">
        <v>13</v>
      </c>
      <c r="D827" s="4" t="s">
        <v>10</v>
      </c>
    </row>
    <row r="828" spans="1:9">
      <c r="A828" t="n">
        <v>8607</v>
      </c>
      <c r="B828" s="40" t="n">
        <v>64</v>
      </c>
      <c r="C828" s="7" t="n">
        <v>0</v>
      </c>
      <c r="D828" s="7" t="n">
        <v>2</v>
      </c>
    </row>
    <row r="829" spans="1:9">
      <c r="A829" t="s">
        <v>4</v>
      </c>
      <c r="B829" s="4" t="s">
        <v>5</v>
      </c>
      <c r="C829" s="4" t="s">
        <v>13</v>
      </c>
      <c r="D829" s="4" t="s">
        <v>10</v>
      </c>
      <c r="E829" s="4" t="s">
        <v>13</v>
      </c>
      <c r="F829" s="4" t="s">
        <v>35</v>
      </c>
    </row>
    <row r="830" spans="1:9">
      <c r="A830" t="n">
        <v>8611</v>
      </c>
      <c r="B830" s="15" t="n">
        <v>5</v>
      </c>
      <c r="C830" s="7" t="n">
        <v>30</v>
      </c>
      <c r="D830" s="7" t="n">
        <v>2</v>
      </c>
      <c r="E830" s="7" t="n">
        <v>1</v>
      </c>
      <c r="F830" s="16" t="n">
        <f t="normal" ca="1">A834</f>
        <v>0</v>
      </c>
    </row>
    <row r="831" spans="1:9">
      <c r="A831" t="s">
        <v>4</v>
      </c>
      <c r="B831" s="4" t="s">
        <v>5</v>
      </c>
      <c r="C831" s="4" t="s">
        <v>13</v>
      </c>
      <c r="D831" s="4" t="s">
        <v>10</v>
      </c>
    </row>
    <row r="832" spans="1:9">
      <c r="A832" t="n">
        <v>8620</v>
      </c>
      <c r="B832" s="40" t="n">
        <v>64</v>
      </c>
      <c r="C832" s="7" t="n">
        <v>0</v>
      </c>
      <c r="D832" s="7" t="n">
        <v>4</v>
      </c>
    </row>
    <row r="833" spans="1:6">
      <c r="A833" t="s">
        <v>4</v>
      </c>
      <c r="B833" s="4" t="s">
        <v>5</v>
      </c>
      <c r="C833" s="4" t="s">
        <v>13</v>
      </c>
      <c r="D833" s="4" t="s">
        <v>10</v>
      </c>
      <c r="E833" s="4" t="s">
        <v>13</v>
      </c>
      <c r="F833" s="4" t="s">
        <v>35</v>
      </c>
    </row>
    <row r="834" spans="1:6">
      <c r="A834" t="n">
        <v>8624</v>
      </c>
      <c r="B834" s="15" t="n">
        <v>5</v>
      </c>
      <c r="C834" s="7" t="n">
        <v>30</v>
      </c>
      <c r="D834" s="7" t="n">
        <v>3</v>
      </c>
      <c r="E834" s="7" t="n">
        <v>1</v>
      </c>
      <c r="F834" s="16" t="n">
        <f t="normal" ca="1">A838</f>
        <v>0</v>
      </c>
    </row>
    <row r="835" spans="1:6">
      <c r="A835" t="s">
        <v>4</v>
      </c>
      <c r="B835" s="4" t="s">
        <v>5</v>
      </c>
      <c r="C835" s="4" t="s">
        <v>13</v>
      </c>
      <c r="D835" s="4" t="s">
        <v>10</v>
      </c>
    </row>
    <row r="836" spans="1:6">
      <c r="A836" t="n">
        <v>8633</v>
      </c>
      <c r="B836" s="40" t="n">
        <v>64</v>
      </c>
      <c r="C836" s="7" t="n">
        <v>0</v>
      </c>
      <c r="D836" s="7" t="n">
        <v>7</v>
      </c>
    </row>
    <row r="837" spans="1:6">
      <c r="A837" t="s">
        <v>4</v>
      </c>
      <c r="B837" s="4" t="s">
        <v>5</v>
      </c>
      <c r="C837" s="4" t="s">
        <v>13</v>
      </c>
      <c r="D837" s="4" t="s">
        <v>10</v>
      </c>
      <c r="E837" s="4" t="s">
        <v>13</v>
      </c>
      <c r="F837" s="4" t="s">
        <v>35</v>
      </c>
    </row>
    <row r="838" spans="1:6">
      <c r="A838" t="n">
        <v>8637</v>
      </c>
      <c r="B838" s="15" t="n">
        <v>5</v>
      </c>
      <c r="C838" s="7" t="n">
        <v>30</v>
      </c>
      <c r="D838" s="7" t="n">
        <v>6</v>
      </c>
      <c r="E838" s="7" t="n">
        <v>1</v>
      </c>
      <c r="F838" s="16" t="n">
        <f t="normal" ca="1">A842</f>
        <v>0</v>
      </c>
    </row>
    <row r="839" spans="1:6">
      <c r="A839" t="s">
        <v>4</v>
      </c>
      <c r="B839" s="4" t="s">
        <v>5</v>
      </c>
      <c r="C839" s="4" t="s">
        <v>13</v>
      </c>
      <c r="D839" s="4" t="s">
        <v>10</v>
      </c>
    </row>
    <row r="840" spans="1:6">
      <c r="A840" t="n">
        <v>8646</v>
      </c>
      <c r="B840" s="40" t="n">
        <v>64</v>
      </c>
      <c r="C840" s="7" t="n">
        <v>0</v>
      </c>
      <c r="D840" s="7" t="n">
        <v>8</v>
      </c>
    </row>
    <row r="841" spans="1:6">
      <c r="A841" t="s">
        <v>4</v>
      </c>
      <c r="B841" s="4" t="s">
        <v>5</v>
      </c>
      <c r="C841" s="4" t="s">
        <v>13</v>
      </c>
      <c r="D841" s="4" t="s">
        <v>10</v>
      </c>
      <c r="E841" s="4" t="s">
        <v>13</v>
      </c>
      <c r="F841" s="4" t="s">
        <v>35</v>
      </c>
    </row>
    <row r="842" spans="1:6">
      <c r="A842" t="n">
        <v>8650</v>
      </c>
      <c r="B842" s="15" t="n">
        <v>5</v>
      </c>
      <c r="C842" s="7" t="n">
        <v>30</v>
      </c>
      <c r="D842" s="7" t="n">
        <v>4</v>
      </c>
      <c r="E842" s="7" t="n">
        <v>1</v>
      </c>
      <c r="F842" s="16" t="n">
        <f t="normal" ca="1">A846</f>
        <v>0</v>
      </c>
    </row>
    <row r="843" spans="1:6">
      <c r="A843" t="s">
        <v>4</v>
      </c>
      <c r="B843" s="4" t="s">
        <v>5</v>
      </c>
      <c r="C843" s="4" t="s">
        <v>13</v>
      </c>
      <c r="D843" s="4" t="s">
        <v>10</v>
      </c>
    </row>
    <row r="844" spans="1:6">
      <c r="A844" t="n">
        <v>8659</v>
      </c>
      <c r="B844" s="40" t="n">
        <v>64</v>
      </c>
      <c r="C844" s="7" t="n">
        <v>0</v>
      </c>
      <c r="D844" s="7" t="n">
        <v>16</v>
      </c>
    </row>
    <row r="845" spans="1:6">
      <c r="A845" t="s">
        <v>4</v>
      </c>
      <c r="B845" s="4" t="s">
        <v>5</v>
      </c>
      <c r="C845" s="4" t="s">
        <v>13</v>
      </c>
      <c r="D845" s="4" t="s">
        <v>10</v>
      </c>
      <c r="E845" s="4" t="s">
        <v>13</v>
      </c>
      <c r="F845" s="4" t="s">
        <v>35</v>
      </c>
    </row>
    <row r="846" spans="1:6">
      <c r="A846" t="n">
        <v>8663</v>
      </c>
      <c r="B846" s="15" t="n">
        <v>5</v>
      </c>
      <c r="C846" s="7" t="n">
        <v>30</v>
      </c>
      <c r="D846" s="7" t="n">
        <v>5</v>
      </c>
      <c r="E846" s="7" t="n">
        <v>1</v>
      </c>
      <c r="F846" s="16" t="n">
        <f t="normal" ca="1">A850</f>
        <v>0</v>
      </c>
    </row>
    <row r="847" spans="1:6">
      <c r="A847" t="s">
        <v>4</v>
      </c>
      <c r="B847" s="4" t="s">
        <v>5</v>
      </c>
      <c r="C847" s="4" t="s">
        <v>13</v>
      </c>
      <c r="D847" s="4" t="s">
        <v>10</v>
      </c>
    </row>
    <row r="848" spans="1:6">
      <c r="A848" t="n">
        <v>8672</v>
      </c>
      <c r="B848" s="40" t="n">
        <v>64</v>
      </c>
      <c r="C848" s="7" t="n">
        <v>0</v>
      </c>
      <c r="D848" s="7" t="n">
        <v>15</v>
      </c>
    </row>
    <row r="849" spans="1:6">
      <c r="A849" t="s">
        <v>4</v>
      </c>
      <c r="B849" s="4" t="s">
        <v>5</v>
      </c>
      <c r="C849" s="4" t="s">
        <v>13</v>
      </c>
      <c r="D849" s="4" t="s">
        <v>10</v>
      </c>
    </row>
    <row r="850" spans="1:6">
      <c r="A850" t="n">
        <v>8676</v>
      </c>
      <c r="B850" s="40" t="n">
        <v>64</v>
      </c>
      <c r="C850" s="7" t="n">
        <v>4</v>
      </c>
      <c r="D850" s="7" t="n">
        <v>0</v>
      </c>
    </row>
    <row r="851" spans="1:6">
      <c r="A851" t="s">
        <v>4</v>
      </c>
      <c r="B851" s="4" t="s">
        <v>5</v>
      </c>
      <c r="C851" s="4" t="s">
        <v>13</v>
      </c>
      <c r="D851" s="4" t="s">
        <v>10</v>
      </c>
      <c r="E851" s="4" t="s">
        <v>13</v>
      </c>
      <c r="F851" s="4" t="s">
        <v>6</v>
      </c>
    </row>
    <row r="852" spans="1:6">
      <c r="A852" t="n">
        <v>8680</v>
      </c>
      <c r="B852" s="11" t="n">
        <v>39</v>
      </c>
      <c r="C852" s="7" t="n">
        <v>10</v>
      </c>
      <c r="D852" s="7" t="n">
        <v>65533</v>
      </c>
      <c r="E852" s="7" t="n">
        <v>200</v>
      </c>
      <c r="F852" s="7" t="s">
        <v>108</v>
      </c>
    </row>
    <row r="853" spans="1:6">
      <c r="A853" t="s">
        <v>4</v>
      </c>
      <c r="B853" s="4" t="s">
        <v>5</v>
      </c>
      <c r="C853" s="4" t="s">
        <v>13</v>
      </c>
      <c r="D853" s="4" t="s">
        <v>10</v>
      </c>
      <c r="E853" s="4" t="s">
        <v>13</v>
      </c>
      <c r="F853" s="4" t="s">
        <v>6</v>
      </c>
    </row>
    <row r="854" spans="1:6">
      <c r="A854" t="n">
        <v>8703</v>
      </c>
      <c r="B854" s="11" t="n">
        <v>39</v>
      </c>
      <c r="C854" s="7" t="n">
        <v>10</v>
      </c>
      <c r="D854" s="7" t="n">
        <v>65533</v>
      </c>
      <c r="E854" s="7" t="n">
        <v>204</v>
      </c>
      <c r="F854" s="7" t="s">
        <v>109</v>
      </c>
    </row>
    <row r="855" spans="1:6">
      <c r="A855" t="s">
        <v>4</v>
      </c>
      <c r="B855" s="4" t="s">
        <v>5</v>
      </c>
      <c r="C855" s="4" t="s">
        <v>13</v>
      </c>
      <c r="D855" s="4" t="s">
        <v>10</v>
      </c>
      <c r="E855" s="4" t="s">
        <v>13</v>
      </c>
      <c r="F855" s="4" t="s">
        <v>6</v>
      </c>
    </row>
    <row r="856" spans="1:6">
      <c r="A856" t="n">
        <v>8728</v>
      </c>
      <c r="B856" s="11" t="n">
        <v>39</v>
      </c>
      <c r="C856" s="7" t="n">
        <v>10</v>
      </c>
      <c r="D856" s="7" t="n">
        <v>65533</v>
      </c>
      <c r="E856" s="7" t="n">
        <v>205</v>
      </c>
      <c r="F856" s="7" t="s">
        <v>110</v>
      </c>
    </row>
    <row r="857" spans="1:6">
      <c r="A857" t="s">
        <v>4</v>
      </c>
      <c r="B857" s="4" t="s">
        <v>5</v>
      </c>
      <c r="C857" s="4" t="s">
        <v>13</v>
      </c>
      <c r="D857" s="4" t="s">
        <v>10</v>
      </c>
      <c r="E857" s="4" t="s">
        <v>13</v>
      </c>
      <c r="F857" s="4" t="s">
        <v>6</v>
      </c>
    </row>
    <row r="858" spans="1:6">
      <c r="A858" t="n">
        <v>8751</v>
      </c>
      <c r="B858" s="11" t="n">
        <v>39</v>
      </c>
      <c r="C858" s="7" t="n">
        <v>10</v>
      </c>
      <c r="D858" s="7" t="n">
        <v>65533</v>
      </c>
      <c r="E858" s="7" t="n">
        <v>206</v>
      </c>
      <c r="F858" s="7" t="s">
        <v>111</v>
      </c>
    </row>
    <row r="859" spans="1:6">
      <c r="A859" t="s">
        <v>4</v>
      </c>
      <c r="B859" s="4" t="s">
        <v>5</v>
      </c>
      <c r="C859" s="4" t="s">
        <v>13</v>
      </c>
      <c r="D859" s="4" t="s">
        <v>10</v>
      </c>
      <c r="E859" s="4" t="s">
        <v>13</v>
      </c>
      <c r="F859" s="4" t="s">
        <v>6</v>
      </c>
    </row>
    <row r="860" spans="1:6">
      <c r="A860" t="n">
        <v>8776</v>
      </c>
      <c r="B860" s="11" t="n">
        <v>39</v>
      </c>
      <c r="C860" s="7" t="n">
        <v>10</v>
      </c>
      <c r="D860" s="7" t="n">
        <v>65533</v>
      </c>
      <c r="E860" s="7" t="n">
        <v>207</v>
      </c>
      <c r="F860" s="7" t="s">
        <v>112</v>
      </c>
    </row>
    <row r="861" spans="1:6">
      <c r="A861" t="s">
        <v>4</v>
      </c>
      <c r="B861" s="4" t="s">
        <v>5</v>
      </c>
      <c r="C861" s="4" t="s">
        <v>13</v>
      </c>
      <c r="D861" s="20" t="s">
        <v>45</v>
      </c>
      <c r="E861" s="4" t="s">
        <v>5</v>
      </c>
      <c r="F861" s="4" t="s">
        <v>13</v>
      </c>
      <c r="G861" s="4" t="s">
        <v>10</v>
      </c>
      <c r="H861" s="20" t="s">
        <v>46</v>
      </c>
      <c r="I861" s="4" t="s">
        <v>13</v>
      </c>
      <c r="J861" s="4" t="s">
        <v>35</v>
      </c>
    </row>
    <row r="862" spans="1:6">
      <c r="A862" t="n">
        <v>8799</v>
      </c>
      <c r="B862" s="15" t="n">
        <v>5</v>
      </c>
      <c r="C862" s="7" t="n">
        <v>28</v>
      </c>
      <c r="D862" s="20" t="s">
        <v>3</v>
      </c>
      <c r="E862" s="40" t="n">
        <v>64</v>
      </c>
      <c r="F862" s="7" t="n">
        <v>5</v>
      </c>
      <c r="G862" s="7" t="n">
        <v>2</v>
      </c>
      <c r="H862" s="20" t="s">
        <v>3</v>
      </c>
      <c r="I862" s="7" t="n">
        <v>1</v>
      </c>
      <c r="J862" s="16" t="n">
        <f t="normal" ca="1">A866</f>
        <v>0</v>
      </c>
    </row>
    <row r="863" spans="1:6">
      <c r="A863" t="s">
        <v>4</v>
      </c>
      <c r="B863" s="4" t="s">
        <v>5</v>
      </c>
      <c r="C863" s="4" t="s">
        <v>13</v>
      </c>
      <c r="D863" s="4" t="s">
        <v>10</v>
      </c>
      <c r="E863" s="4" t="s">
        <v>13</v>
      </c>
      <c r="F863" s="4" t="s">
        <v>6</v>
      </c>
    </row>
    <row r="864" spans="1:6">
      <c r="A864" t="n">
        <v>8810</v>
      </c>
      <c r="B864" s="11" t="n">
        <v>39</v>
      </c>
      <c r="C864" s="7" t="n">
        <v>10</v>
      </c>
      <c r="D864" s="7" t="n">
        <v>65533</v>
      </c>
      <c r="E864" s="7" t="n">
        <v>201</v>
      </c>
      <c r="F864" s="7" t="s">
        <v>113</v>
      </c>
    </row>
    <row r="865" spans="1:10">
      <c r="A865" t="s">
        <v>4</v>
      </c>
      <c r="B865" s="4" t="s">
        <v>5</v>
      </c>
      <c r="C865" s="4" t="s">
        <v>13</v>
      </c>
      <c r="D865" s="20" t="s">
        <v>45</v>
      </c>
      <c r="E865" s="4" t="s">
        <v>5</v>
      </c>
      <c r="F865" s="4" t="s">
        <v>13</v>
      </c>
      <c r="G865" s="4" t="s">
        <v>10</v>
      </c>
      <c r="H865" s="20" t="s">
        <v>46</v>
      </c>
      <c r="I865" s="4" t="s">
        <v>13</v>
      </c>
      <c r="J865" s="4" t="s">
        <v>35</v>
      </c>
    </row>
    <row r="866" spans="1:10">
      <c r="A866" t="n">
        <v>8833</v>
      </c>
      <c r="B866" s="15" t="n">
        <v>5</v>
      </c>
      <c r="C866" s="7" t="n">
        <v>28</v>
      </c>
      <c r="D866" s="20" t="s">
        <v>3</v>
      </c>
      <c r="E866" s="40" t="n">
        <v>64</v>
      </c>
      <c r="F866" s="7" t="n">
        <v>5</v>
      </c>
      <c r="G866" s="7" t="n">
        <v>4</v>
      </c>
      <c r="H866" s="20" t="s">
        <v>3</v>
      </c>
      <c r="I866" s="7" t="n">
        <v>1</v>
      </c>
      <c r="J866" s="16" t="n">
        <f t="normal" ca="1">A872</f>
        <v>0</v>
      </c>
    </row>
    <row r="867" spans="1:10">
      <c r="A867" t="s">
        <v>4</v>
      </c>
      <c r="B867" s="4" t="s">
        <v>5</v>
      </c>
      <c r="C867" s="4" t="s">
        <v>13</v>
      </c>
      <c r="D867" s="4" t="s">
        <v>10</v>
      </c>
      <c r="E867" s="4" t="s">
        <v>13</v>
      </c>
      <c r="F867" s="4" t="s">
        <v>6</v>
      </c>
    </row>
    <row r="868" spans="1:10">
      <c r="A868" t="n">
        <v>8844</v>
      </c>
      <c r="B868" s="11" t="n">
        <v>39</v>
      </c>
      <c r="C868" s="7" t="n">
        <v>10</v>
      </c>
      <c r="D868" s="7" t="n">
        <v>65533</v>
      </c>
      <c r="E868" s="7" t="n">
        <v>202</v>
      </c>
      <c r="F868" s="7" t="s">
        <v>114</v>
      </c>
    </row>
    <row r="869" spans="1:10">
      <c r="A869" t="s">
        <v>4</v>
      </c>
      <c r="B869" s="4" t="s">
        <v>5</v>
      </c>
      <c r="C869" s="4" t="s">
        <v>13</v>
      </c>
      <c r="D869" s="4" t="s">
        <v>10</v>
      </c>
      <c r="E869" s="4" t="s">
        <v>13</v>
      </c>
      <c r="F869" s="4" t="s">
        <v>6</v>
      </c>
    </row>
    <row r="870" spans="1:10">
      <c r="A870" t="n">
        <v>8867</v>
      </c>
      <c r="B870" s="11" t="n">
        <v>39</v>
      </c>
      <c r="C870" s="7" t="n">
        <v>10</v>
      </c>
      <c r="D870" s="7" t="n">
        <v>65533</v>
      </c>
      <c r="E870" s="7" t="n">
        <v>203</v>
      </c>
      <c r="F870" s="7" t="s">
        <v>115</v>
      </c>
    </row>
    <row r="871" spans="1:10">
      <c r="A871" t="s">
        <v>4</v>
      </c>
      <c r="B871" s="4" t="s">
        <v>5</v>
      </c>
      <c r="C871" s="4" t="s">
        <v>13</v>
      </c>
      <c r="D871" s="20" t="s">
        <v>45</v>
      </c>
      <c r="E871" s="4" t="s">
        <v>5</v>
      </c>
      <c r="F871" s="4" t="s">
        <v>13</v>
      </c>
      <c r="G871" s="4" t="s">
        <v>10</v>
      </c>
      <c r="H871" s="20" t="s">
        <v>46</v>
      </c>
      <c r="I871" s="4" t="s">
        <v>13</v>
      </c>
      <c r="J871" s="4" t="s">
        <v>13</v>
      </c>
      <c r="K871" s="4" t="s">
        <v>35</v>
      </c>
    </row>
    <row r="872" spans="1:10">
      <c r="A872" t="n">
        <v>8892</v>
      </c>
      <c r="B872" s="15" t="n">
        <v>5</v>
      </c>
      <c r="C872" s="7" t="n">
        <v>28</v>
      </c>
      <c r="D872" s="20" t="s">
        <v>3</v>
      </c>
      <c r="E872" s="40" t="n">
        <v>64</v>
      </c>
      <c r="F872" s="7" t="n">
        <v>10</v>
      </c>
      <c r="G872" s="7" t="n">
        <v>64</v>
      </c>
      <c r="H872" s="20" t="s">
        <v>3</v>
      </c>
      <c r="I872" s="7" t="n">
        <v>8</v>
      </c>
      <c r="J872" s="7" t="n">
        <v>1</v>
      </c>
      <c r="K872" s="16" t="n">
        <f t="normal" ca="1">A876</f>
        <v>0</v>
      </c>
    </row>
    <row r="873" spans="1:10">
      <c r="A873" t="s">
        <v>4</v>
      </c>
      <c r="B873" s="4" t="s">
        <v>5</v>
      </c>
      <c r="C873" s="4" t="s">
        <v>10</v>
      </c>
      <c r="D873" s="4" t="s">
        <v>6</v>
      </c>
      <c r="E873" s="4" t="s">
        <v>6</v>
      </c>
      <c r="F873" s="4" t="s">
        <v>6</v>
      </c>
      <c r="G873" s="4" t="s">
        <v>13</v>
      </c>
      <c r="H873" s="4" t="s">
        <v>9</v>
      </c>
      <c r="I873" s="4" t="s">
        <v>25</v>
      </c>
      <c r="J873" s="4" t="s">
        <v>25</v>
      </c>
      <c r="K873" s="4" t="s">
        <v>25</v>
      </c>
      <c r="L873" s="4" t="s">
        <v>25</v>
      </c>
      <c r="M873" s="4" t="s">
        <v>25</v>
      </c>
      <c r="N873" s="4" t="s">
        <v>25</v>
      </c>
      <c r="O873" s="4" t="s">
        <v>25</v>
      </c>
      <c r="P873" s="4" t="s">
        <v>6</v>
      </c>
      <c r="Q873" s="4" t="s">
        <v>6</v>
      </c>
      <c r="R873" s="4" t="s">
        <v>9</v>
      </c>
      <c r="S873" s="4" t="s">
        <v>13</v>
      </c>
      <c r="T873" s="4" t="s">
        <v>9</v>
      </c>
      <c r="U873" s="4" t="s">
        <v>9</v>
      </c>
      <c r="V873" s="4" t="s">
        <v>10</v>
      </c>
    </row>
    <row r="874" spans="1:10">
      <c r="A874" t="n">
        <v>8904</v>
      </c>
      <c r="B874" s="19" t="n">
        <v>19</v>
      </c>
      <c r="C874" s="7" t="n">
        <v>64</v>
      </c>
      <c r="D874" s="7" t="s">
        <v>81</v>
      </c>
      <c r="E874" s="7" t="s">
        <v>82</v>
      </c>
      <c r="F874" s="7" t="s">
        <v>12</v>
      </c>
      <c r="G874" s="7" t="n">
        <v>0</v>
      </c>
      <c r="H874" s="7" t="n">
        <v>1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1</v>
      </c>
      <c r="N874" s="7" t="n">
        <v>1.60000002384186</v>
      </c>
      <c r="O874" s="7" t="n">
        <v>0.0900000035762787</v>
      </c>
      <c r="P874" s="7" t="s">
        <v>12</v>
      </c>
      <c r="Q874" s="7" t="s">
        <v>12</v>
      </c>
      <c r="R874" s="7" t="n">
        <v>-1</v>
      </c>
      <c r="S874" s="7" t="n">
        <v>0</v>
      </c>
      <c r="T874" s="7" t="n">
        <v>0</v>
      </c>
      <c r="U874" s="7" t="n">
        <v>0</v>
      </c>
      <c r="V874" s="7" t="n">
        <v>0</v>
      </c>
    </row>
    <row r="875" spans="1:10">
      <c r="A875" t="s">
        <v>4</v>
      </c>
      <c r="B875" s="4" t="s">
        <v>5</v>
      </c>
      <c r="C875" s="4" t="s">
        <v>13</v>
      </c>
      <c r="D875" s="20" t="s">
        <v>45</v>
      </c>
      <c r="E875" s="4" t="s">
        <v>5</v>
      </c>
      <c r="F875" s="4" t="s">
        <v>13</v>
      </c>
      <c r="G875" s="4" t="s">
        <v>10</v>
      </c>
      <c r="H875" s="20" t="s">
        <v>46</v>
      </c>
      <c r="I875" s="4" t="s">
        <v>13</v>
      </c>
      <c r="J875" s="4" t="s">
        <v>13</v>
      </c>
      <c r="K875" s="4" t="s">
        <v>35</v>
      </c>
    </row>
    <row r="876" spans="1:10">
      <c r="A876" t="n">
        <v>8973</v>
      </c>
      <c r="B876" s="15" t="n">
        <v>5</v>
      </c>
      <c r="C876" s="7" t="n">
        <v>28</v>
      </c>
      <c r="D876" s="20" t="s">
        <v>3</v>
      </c>
      <c r="E876" s="40" t="n">
        <v>64</v>
      </c>
      <c r="F876" s="7" t="n">
        <v>10</v>
      </c>
      <c r="G876" s="7" t="n">
        <v>66</v>
      </c>
      <c r="H876" s="20" t="s">
        <v>3</v>
      </c>
      <c r="I876" s="7" t="n">
        <v>8</v>
      </c>
      <c r="J876" s="7" t="n">
        <v>1</v>
      </c>
      <c r="K876" s="16" t="n">
        <f t="normal" ca="1">A880</f>
        <v>0</v>
      </c>
    </row>
    <row r="877" spans="1:10">
      <c r="A877" t="s">
        <v>4</v>
      </c>
      <c r="B877" s="4" t="s">
        <v>5</v>
      </c>
      <c r="C877" s="4" t="s">
        <v>10</v>
      </c>
      <c r="D877" s="4" t="s">
        <v>6</v>
      </c>
      <c r="E877" s="4" t="s">
        <v>6</v>
      </c>
      <c r="F877" s="4" t="s">
        <v>6</v>
      </c>
      <c r="G877" s="4" t="s">
        <v>13</v>
      </c>
      <c r="H877" s="4" t="s">
        <v>9</v>
      </c>
      <c r="I877" s="4" t="s">
        <v>25</v>
      </c>
      <c r="J877" s="4" t="s">
        <v>25</v>
      </c>
      <c r="K877" s="4" t="s">
        <v>25</v>
      </c>
      <c r="L877" s="4" t="s">
        <v>25</v>
      </c>
      <c r="M877" s="4" t="s">
        <v>25</v>
      </c>
      <c r="N877" s="4" t="s">
        <v>25</v>
      </c>
      <c r="O877" s="4" t="s">
        <v>25</v>
      </c>
      <c r="P877" s="4" t="s">
        <v>6</v>
      </c>
      <c r="Q877" s="4" t="s">
        <v>6</v>
      </c>
      <c r="R877" s="4" t="s">
        <v>9</v>
      </c>
      <c r="S877" s="4" t="s">
        <v>13</v>
      </c>
      <c r="T877" s="4" t="s">
        <v>9</v>
      </c>
      <c r="U877" s="4" t="s">
        <v>9</v>
      </c>
      <c r="V877" s="4" t="s">
        <v>10</v>
      </c>
    </row>
    <row r="878" spans="1:10">
      <c r="A878" t="n">
        <v>8985</v>
      </c>
      <c r="B878" s="19" t="n">
        <v>19</v>
      </c>
      <c r="C878" s="7" t="n">
        <v>66</v>
      </c>
      <c r="D878" s="7" t="s">
        <v>83</v>
      </c>
      <c r="E878" s="7" t="s">
        <v>82</v>
      </c>
      <c r="F878" s="7" t="s">
        <v>12</v>
      </c>
      <c r="G878" s="7" t="n">
        <v>0</v>
      </c>
      <c r="H878" s="7" t="n">
        <v>1</v>
      </c>
      <c r="I878" s="7" t="n">
        <v>0</v>
      </c>
      <c r="J878" s="7" t="n">
        <v>0</v>
      </c>
      <c r="K878" s="7" t="n">
        <v>0</v>
      </c>
      <c r="L878" s="7" t="n">
        <v>0</v>
      </c>
      <c r="M878" s="7" t="n">
        <v>1</v>
      </c>
      <c r="N878" s="7" t="n">
        <v>1.60000002384186</v>
      </c>
      <c r="O878" s="7" t="n">
        <v>0.0900000035762787</v>
      </c>
      <c r="P878" s="7" t="s">
        <v>12</v>
      </c>
      <c r="Q878" s="7" t="s">
        <v>12</v>
      </c>
      <c r="R878" s="7" t="n">
        <v>-1</v>
      </c>
      <c r="S878" s="7" t="n">
        <v>0</v>
      </c>
      <c r="T878" s="7" t="n">
        <v>0</v>
      </c>
      <c r="U878" s="7" t="n">
        <v>0</v>
      </c>
      <c r="V878" s="7" t="n">
        <v>0</v>
      </c>
    </row>
    <row r="879" spans="1:10">
      <c r="A879" t="s">
        <v>4</v>
      </c>
      <c r="B879" s="4" t="s">
        <v>5</v>
      </c>
      <c r="C879" s="4" t="s">
        <v>13</v>
      </c>
      <c r="D879" s="20" t="s">
        <v>45</v>
      </c>
      <c r="E879" s="4" t="s">
        <v>5</v>
      </c>
      <c r="F879" s="4" t="s">
        <v>13</v>
      </c>
      <c r="G879" s="4" t="s">
        <v>10</v>
      </c>
      <c r="H879" s="20" t="s">
        <v>46</v>
      </c>
      <c r="I879" s="4" t="s">
        <v>13</v>
      </c>
      <c r="J879" s="4" t="s">
        <v>13</v>
      </c>
      <c r="K879" s="4" t="s">
        <v>35</v>
      </c>
    </row>
    <row r="880" spans="1:10">
      <c r="A880" t="n">
        <v>9058</v>
      </c>
      <c r="B880" s="15" t="n">
        <v>5</v>
      </c>
      <c r="C880" s="7" t="n">
        <v>28</v>
      </c>
      <c r="D880" s="20" t="s">
        <v>3</v>
      </c>
      <c r="E880" s="40" t="n">
        <v>64</v>
      </c>
      <c r="F880" s="7" t="n">
        <v>10</v>
      </c>
      <c r="G880" s="7" t="n">
        <v>67</v>
      </c>
      <c r="H880" s="20" t="s">
        <v>3</v>
      </c>
      <c r="I880" s="7" t="n">
        <v>8</v>
      </c>
      <c r="J880" s="7" t="n">
        <v>1</v>
      </c>
      <c r="K880" s="16" t="n">
        <f t="normal" ca="1">A884</f>
        <v>0</v>
      </c>
    </row>
    <row r="881" spans="1:22">
      <c r="A881" t="s">
        <v>4</v>
      </c>
      <c r="B881" s="4" t="s">
        <v>5</v>
      </c>
      <c r="C881" s="4" t="s">
        <v>10</v>
      </c>
      <c r="D881" s="4" t="s">
        <v>6</v>
      </c>
      <c r="E881" s="4" t="s">
        <v>6</v>
      </c>
      <c r="F881" s="4" t="s">
        <v>6</v>
      </c>
      <c r="G881" s="4" t="s">
        <v>13</v>
      </c>
      <c r="H881" s="4" t="s">
        <v>9</v>
      </c>
      <c r="I881" s="4" t="s">
        <v>25</v>
      </c>
      <c r="J881" s="4" t="s">
        <v>25</v>
      </c>
      <c r="K881" s="4" t="s">
        <v>25</v>
      </c>
      <c r="L881" s="4" t="s">
        <v>25</v>
      </c>
      <c r="M881" s="4" t="s">
        <v>25</v>
      </c>
      <c r="N881" s="4" t="s">
        <v>25</v>
      </c>
      <c r="O881" s="4" t="s">
        <v>25</v>
      </c>
      <c r="P881" s="4" t="s">
        <v>6</v>
      </c>
      <c r="Q881" s="4" t="s">
        <v>6</v>
      </c>
      <c r="R881" s="4" t="s">
        <v>9</v>
      </c>
      <c r="S881" s="4" t="s">
        <v>13</v>
      </c>
      <c r="T881" s="4" t="s">
        <v>9</v>
      </c>
      <c r="U881" s="4" t="s">
        <v>9</v>
      </c>
      <c r="V881" s="4" t="s">
        <v>10</v>
      </c>
    </row>
    <row r="882" spans="1:22">
      <c r="A882" t="n">
        <v>9070</v>
      </c>
      <c r="B882" s="19" t="n">
        <v>19</v>
      </c>
      <c r="C882" s="7" t="n">
        <v>67</v>
      </c>
      <c r="D882" s="7" t="s">
        <v>84</v>
      </c>
      <c r="E882" s="7" t="s">
        <v>82</v>
      </c>
      <c r="F882" s="7" t="s">
        <v>12</v>
      </c>
      <c r="G882" s="7" t="n">
        <v>0</v>
      </c>
      <c r="H882" s="7" t="n">
        <v>1</v>
      </c>
      <c r="I882" s="7" t="n">
        <v>0</v>
      </c>
      <c r="J882" s="7" t="n">
        <v>0</v>
      </c>
      <c r="K882" s="7" t="n">
        <v>0</v>
      </c>
      <c r="L882" s="7" t="n">
        <v>0</v>
      </c>
      <c r="M882" s="7" t="n">
        <v>1</v>
      </c>
      <c r="N882" s="7" t="n">
        <v>1.60000002384186</v>
      </c>
      <c r="O882" s="7" t="n">
        <v>0.0900000035762787</v>
      </c>
      <c r="P882" s="7" t="s">
        <v>12</v>
      </c>
      <c r="Q882" s="7" t="s">
        <v>12</v>
      </c>
      <c r="R882" s="7" t="n">
        <v>-1</v>
      </c>
      <c r="S882" s="7" t="n">
        <v>0</v>
      </c>
      <c r="T882" s="7" t="n">
        <v>0</v>
      </c>
      <c r="U882" s="7" t="n">
        <v>0</v>
      </c>
      <c r="V882" s="7" t="n">
        <v>0</v>
      </c>
    </row>
    <row r="883" spans="1:22">
      <c r="A883" t="s">
        <v>4</v>
      </c>
      <c r="B883" s="4" t="s">
        <v>5</v>
      </c>
      <c r="C883" s="4" t="s">
        <v>10</v>
      </c>
      <c r="D883" s="4" t="s">
        <v>6</v>
      </c>
      <c r="E883" s="4" t="s">
        <v>6</v>
      </c>
      <c r="F883" s="4" t="s">
        <v>6</v>
      </c>
      <c r="G883" s="4" t="s">
        <v>13</v>
      </c>
      <c r="H883" s="4" t="s">
        <v>9</v>
      </c>
      <c r="I883" s="4" t="s">
        <v>25</v>
      </c>
      <c r="J883" s="4" t="s">
        <v>25</v>
      </c>
      <c r="K883" s="4" t="s">
        <v>25</v>
      </c>
      <c r="L883" s="4" t="s">
        <v>25</v>
      </c>
      <c r="M883" s="4" t="s">
        <v>25</v>
      </c>
      <c r="N883" s="4" t="s">
        <v>25</v>
      </c>
      <c r="O883" s="4" t="s">
        <v>25</v>
      </c>
      <c r="P883" s="4" t="s">
        <v>6</v>
      </c>
      <c r="Q883" s="4" t="s">
        <v>6</v>
      </c>
      <c r="R883" s="4" t="s">
        <v>9</v>
      </c>
      <c r="S883" s="4" t="s">
        <v>13</v>
      </c>
      <c r="T883" s="4" t="s">
        <v>9</v>
      </c>
      <c r="U883" s="4" t="s">
        <v>9</v>
      </c>
      <c r="V883" s="4" t="s">
        <v>10</v>
      </c>
    </row>
    <row r="884" spans="1:22">
      <c r="A884" t="n">
        <v>9143</v>
      </c>
      <c r="B884" s="19" t="n">
        <v>19</v>
      </c>
      <c r="C884" s="7" t="n">
        <v>7032</v>
      </c>
      <c r="D884" s="7" t="s">
        <v>116</v>
      </c>
      <c r="E884" s="7" t="s">
        <v>117</v>
      </c>
      <c r="F884" s="7" t="s">
        <v>12</v>
      </c>
      <c r="G884" s="7" t="n">
        <v>0</v>
      </c>
      <c r="H884" s="7" t="n">
        <v>1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1</v>
      </c>
      <c r="N884" s="7" t="n">
        <v>1.60000002384186</v>
      </c>
      <c r="O884" s="7" t="n">
        <v>0.0900000035762787</v>
      </c>
      <c r="P884" s="7" t="s">
        <v>12</v>
      </c>
      <c r="Q884" s="7" t="s">
        <v>12</v>
      </c>
      <c r="R884" s="7" t="n">
        <v>-1</v>
      </c>
      <c r="S884" s="7" t="n">
        <v>0</v>
      </c>
      <c r="T884" s="7" t="n">
        <v>0</v>
      </c>
      <c r="U884" s="7" t="n">
        <v>0</v>
      </c>
      <c r="V884" s="7" t="n">
        <v>0</v>
      </c>
    </row>
    <row r="885" spans="1:22">
      <c r="A885" t="s">
        <v>4</v>
      </c>
      <c r="B885" s="4" t="s">
        <v>5</v>
      </c>
      <c r="C885" s="4" t="s">
        <v>10</v>
      </c>
      <c r="D885" s="4" t="s">
        <v>6</v>
      </c>
      <c r="E885" s="4" t="s">
        <v>6</v>
      </c>
      <c r="F885" s="4" t="s">
        <v>6</v>
      </c>
      <c r="G885" s="4" t="s">
        <v>13</v>
      </c>
      <c r="H885" s="4" t="s">
        <v>9</v>
      </c>
      <c r="I885" s="4" t="s">
        <v>25</v>
      </c>
      <c r="J885" s="4" t="s">
        <v>25</v>
      </c>
      <c r="K885" s="4" t="s">
        <v>25</v>
      </c>
      <c r="L885" s="4" t="s">
        <v>25</v>
      </c>
      <c r="M885" s="4" t="s">
        <v>25</v>
      </c>
      <c r="N885" s="4" t="s">
        <v>25</v>
      </c>
      <c r="O885" s="4" t="s">
        <v>25</v>
      </c>
      <c r="P885" s="4" t="s">
        <v>6</v>
      </c>
      <c r="Q885" s="4" t="s">
        <v>6</v>
      </c>
      <c r="R885" s="4" t="s">
        <v>9</v>
      </c>
      <c r="S885" s="4" t="s">
        <v>13</v>
      </c>
      <c r="T885" s="4" t="s">
        <v>9</v>
      </c>
      <c r="U885" s="4" t="s">
        <v>9</v>
      </c>
      <c r="V885" s="4" t="s">
        <v>10</v>
      </c>
    </row>
    <row r="886" spans="1:22">
      <c r="A886" t="n">
        <v>9213</v>
      </c>
      <c r="B886" s="19" t="n">
        <v>19</v>
      </c>
      <c r="C886" s="7" t="n">
        <v>7020</v>
      </c>
      <c r="D886" s="7" t="s">
        <v>118</v>
      </c>
      <c r="E886" s="7" t="s">
        <v>119</v>
      </c>
      <c r="F886" s="7" t="s">
        <v>12</v>
      </c>
      <c r="G886" s="7" t="n">
        <v>0</v>
      </c>
      <c r="H886" s="7" t="n">
        <v>1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1</v>
      </c>
      <c r="N886" s="7" t="n">
        <v>1.60000002384186</v>
      </c>
      <c r="O886" s="7" t="n">
        <v>0.0900000035762787</v>
      </c>
      <c r="P886" s="7" t="s">
        <v>12</v>
      </c>
      <c r="Q886" s="7" t="s">
        <v>12</v>
      </c>
      <c r="R886" s="7" t="n">
        <v>-1</v>
      </c>
      <c r="S886" s="7" t="n">
        <v>0</v>
      </c>
      <c r="T886" s="7" t="n">
        <v>0</v>
      </c>
      <c r="U886" s="7" t="n">
        <v>0</v>
      </c>
      <c r="V886" s="7" t="n">
        <v>0</v>
      </c>
    </row>
    <row r="887" spans="1:22">
      <c r="A887" t="s">
        <v>4</v>
      </c>
      <c r="B887" s="4" t="s">
        <v>5</v>
      </c>
      <c r="C887" s="4" t="s">
        <v>10</v>
      </c>
      <c r="D887" s="4" t="s">
        <v>6</v>
      </c>
      <c r="E887" s="4" t="s">
        <v>6</v>
      </c>
      <c r="F887" s="4" t="s">
        <v>6</v>
      </c>
      <c r="G887" s="4" t="s">
        <v>13</v>
      </c>
      <c r="H887" s="4" t="s">
        <v>9</v>
      </c>
      <c r="I887" s="4" t="s">
        <v>25</v>
      </c>
      <c r="J887" s="4" t="s">
        <v>25</v>
      </c>
      <c r="K887" s="4" t="s">
        <v>25</v>
      </c>
      <c r="L887" s="4" t="s">
        <v>25</v>
      </c>
      <c r="M887" s="4" t="s">
        <v>25</v>
      </c>
      <c r="N887" s="4" t="s">
        <v>25</v>
      </c>
      <c r="O887" s="4" t="s">
        <v>25</v>
      </c>
      <c r="P887" s="4" t="s">
        <v>6</v>
      </c>
      <c r="Q887" s="4" t="s">
        <v>6</v>
      </c>
      <c r="R887" s="4" t="s">
        <v>9</v>
      </c>
      <c r="S887" s="4" t="s">
        <v>13</v>
      </c>
      <c r="T887" s="4" t="s">
        <v>9</v>
      </c>
      <c r="U887" s="4" t="s">
        <v>9</v>
      </c>
      <c r="V887" s="4" t="s">
        <v>10</v>
      </c>
    </row>
    <row r="888" spans="1:22">
      <c r="A888" t="n">
        <v>9281</v>
      </c>
      <c r="B888" s="19" t="n">
        <v>19</v>
      </c>
      <c r="C888" s="7" t="n">
        <v>7030</v>
      </c>
      <c r="D888" s="7" t="s">
        <v>120</v>
      </c>
      <c r="E888" s="7" t="s">
        <v>121</v>
      </c>
      <c r="F888" s="7" t="s">
        <v>12</v>
      </c>
      <c r="G888" s="7" t="n">
        <v>0</v>
      </c>
      <c r="H888" s="7" t="n">
        <v>1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1</v>
      </c>
      <c r="N888" s="7" t="n">
        <v>1.60000002384186</v>
      </c>
      <c r="O888" s="7" t="n">
        <v>0.0900000035762787</v>
      </c>
      <c r="P888" s="7" t="s">
        <v>12</v>
      </c>
      <c r="Q888" s="7" t="s">
        <v>12</v>
      </c>
      <c r="R888" s="7" t="n">
        <v>-1</v>
      </c>
      <c r="S888" s="7" t="n">
        <v>0</v>
      </c>
      <c r="T888" s="7" t="n">
        <v>0</v>
      </c>
      <c r="U888" s="7" t="n">
        <v>0</v>
      </c>
      <c r="V888" s="7" t="n">
        <v>0</v>
      </c>
    </row>
    <row r="889" spans="1:22">
      <c r="A889" t="s">
        <v>4</v>
      </c>
      <c r="B889" s="4" t="s">
        <v>5</v>
      </c>
      <c r="C889" s="4" t="s">
        <v>10</v>
      </c>
      <c r="D889" s="4" t="s">
        <v>6</v>
      </c>
      <c r="E889" s="4" t="s">
        <v>6</v>
      </c>
      <c r="F889" s="4" t="s">
        <v>6</v>
      </c>
      <c r="G889" s="4" t="s">
        <v>13</v>
      </c>
      <c r="H889" s="4" t="s">
        <v>9</v>
      </c>
      <c r="I889" s="4" t="s">
        <v>25</v>
      </c>
      <c r="J889" s="4" t="s">
        <v>25</v>
      </c>
      <c r="K889" s="4" t="s">
        <v>25</v>
      </c>
      <c r="L889" s="4" t="s">
        <v>25</v>
      </c>
      <c r="M889" s="4" t="s">
        <v>25</v>
      </c>
      <c r="N889" s="4" t="s">
        <v>25</v>
      </c>
      <c r="O889" s="4" t="s">
        <v>25</v>
      </c>
      <c r="P889" s="4" t="s">
        <v>6</v>
      </c>
      <c r="Q889" s="4" t="s">
        <v>6</v>
      </c>
      <c r="R889" s="4" t="s">
        <v>9</v>
      </c>
      <c r="S889" s="4" t="s">
        <v>13</v>
      </c>
      <c r="T889" s="4" t="s">
        <v>9</v>
      </c>
      <c r="U889" s="4" t="s">
        <v>9</v>
      </c>
      <c r="V889" s="4" t="s">
        <v>10</v>
      </c>
    </row>
    <row r="890" spans="1:22">
      <c r="A890" t="n">
        <v>9354</v>
      </c>
      <c r="B890" s="19" t="n">
        <v>19</v>
      </c>
      <c r="C890" s="7" t="n">
        <v>1660</v>
      </c>
      <c r="D890" s="7" t="s">
        <v>122</v>
      </c>
      <c r="E890" s="7" t="s">
        <v>123</v>
      </c>
      <c r="F890" s="7" t="s">
        <v>12</v>
      </c>
      <c r="G890" s="7" t="n">
        <v>0</v>
      </c>
      <c r="H890" s="7" t="n">
        <v>1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1</v>
      </c>
      <c r="N890" s="7" t="n">
        <v>1.60000002384186</v>
      </c>
      <c r="O890" s="7" t="n">
        <v>0.0900000035762787</v>
      </c>
      <c r="P890" s="7" t="s">
        <v>19</v>
      </c>
      <c r="Q890" s="7" t="s">
        <v>12</v>
      </c>
      <c r="R890" s="7" t="n">
        <v>-1</v>
      </c>
      <c r="S890" s="7" t="n">
        <v>0</v>
      </c>
      <c r="T890" s="7" t="n">
        <v>0</v>
      </c>
      <c r="U890" s="7" t="n">
        <v>0</v>
      </c>
      <c r="V890" s="7" t="n">
        <v>0</v>
      </c>
    </row>
    <row r="891" spans="1:22">
      <c r="A891" t="s">
        <v>4</v>
      </c>
      <c r="B891" s="4" t="s">
        <v>5</v>
      </c>
      <c r="C891" s="4" t="s">
        <v>10</v>
      </c>
      <c r="D891" s="4" t="s">
        <v>6</v>
      </c>
      <c r="E891" s="4" t="s">
        <v>6</v>
      </c>
      <c r="F891" s="4" t="s">
        <v>6</v>
      </c>
      <c r="G891" s="4" t="s">
        <v>13</v>
      </c>
      <c r="H891" s="4" t="s">
        <v>9</v>
      </c>
      <c r="I891" s="4" t="s">
        <v>25</v>
      </c>
      <c r="J891" s="4" t="s">
        <v>25</v>
      </c>
      <c r="K891" s="4" t="s">
        <v>25</v>
      </c>
      <c r="L891" s="4" t="s">
        <v>25</v>
      </c>
      <c r="M891" s="4" t="s">
        <v>25</v>
      </c>
      <c r="N891" s="4" t="s">
        <v>25</v>
      </c>
      <c r="O891" s="4" t="s">
        <v>25</v>
      </c>
      <c r="P891" s="4" t="s">
        <v>6</v>
      </c>
      <c r="Q891" s="4" t="s">
        <v>6</v>
      </c>
      <c r="R891" s="4" t="s">
        <v>9</v>
      </c>
      <c r="S891" s="4" t="s">
        <v>13</v>
      </c>
      <c r="T891" s="4" t="s">
        <v>9</v>
      </c>
      <c r="U891" s="4" t="s">
        <v>9</v>
      </c>
      <c r="V891" s="4" t="s">
        <v>10</v>
      </c>
    </row>
    <row r="892" spans="1:22">
      <c r="A892" t="n">
        <v>9439</v>
      </c>
      <c r="B892" s="19" t="n">
        <v>19</v>
      </c>
      <c r="C892" s="7" t="n">
        <v>1640</v>
      </c>
      <c r="D892" s="7" t="s">
        <v>124</v>
      </c>
      <c r="E892" s="7" t="s">
        <v>125</v>
      </c>
      <c r="F892" s="7" t="s">
        <v>12</v>
      </c>
      <c r="G892" s="7" t="n">
        <v>0</v>
      </c>
      <c r="H892" s="7" t="n">
        <v>1</v>
      </c>
      <c r="I892" s="7" t="n">
        <v>0</v>
      </c>
      <c r="J892" s="7" t="n">
        <v>0</v>
      </c>
      <c r="K892" s="7" t="n">
        <v>0</v>
      </c>
      <c r="L892" s="7" t="n">
        <v>0</v>
      </c>
      <c r="M892" s="7" t="n">
        <v>1</v>
      </c>
      <c r="N892" s="7" t="n">
        <v>1.60000002384186</v>
      </c>
      <c r="O892" s="7" t="n">
        <v>0.0900000035762787</v>
      </c>
      <c r="P892" s="7" t="s">
        <v>126</v>
      </c>
      <c r="Q892" s="7" t="s">
        <v>12</v>
      </c>
      <c r="R892" s="7" t="n">
        <v>-1</v>
      </c>
      <c r="S892" s="7" t="n">
        <v>0</v>
      </c>
      <c r="T892" s="7" t="n">
        <v>0</v>
      </c>
      <c r="U892" s="7" t="n">
        <v>0</v>
      </c>
      <c r="V892" s="7" t="n">
        <v>0</v>
      </c>
    </row>
    <row r="893" spans="1:22">
      <c r="A893" t="s">
        <v>4</v>
      </c>
      <c r="B893" s="4" t="s">
        <v>5</v>
      </c>
      <c r="C893" s="4" t="s">
        <v>10</v>
      </c>
      <c r="D893" s="4" t="s">
        <v>13</v>
      </c>
      <c r="E893" s="4" t="s">
        <v>13</v>
      </c>
      <c r="F893" s="4" t="s">
        <v>6</v>
      </c>
    </row>
    <row r="894" spans="1:22">
      <c r="A894" t="n">
        <v>9521</v>
      </c>
      <c r="B894" s="13" t="n">
        <v>20</v>
      </c>
      <c r="C894" s="7" t="n">
        <v>0</v>
      </c>
      <c r="D894" s="7" t="n">
        <v>3</v>
      </c>
      <c r="E894" s="7" t="n">
        <v>10</v>
      </c>
      <c r="F894" s="7" t="s">
        <v>85</v>
      </c>
    </row>
    <row r="895" spans="1:22">
      <c r="A895" t="s">
        <v>4</v>
      </c>
      <c r="B895" s="4" t="s">
        <v>5</v>
      </c>
      <c r="C895" s="4" t="s">
        <v>10</v>
      </c>
    </row>
    <row r="896" spans="1:22">
      <c r="A896" t="n">
        <v>9539</v>
      </c>
      <c r="B896" s="31" t="n">
        <v>16</v>
      </c>
      <c r="C896" s="7" t="n">
        <v>0</v>
      </c>
    </row>
    <row r="897" spans="1:22">
      <c r="A897" t="s">
        <v>4</v>
      </c>
      <c r="B897" s="4" t="s">
        <v>5</v>
      </c>
      <c r="C897" s="4" t="s">
        <v>10</v>
      </c>
      <c r="D897" s="4" t="s">
        <v>13</v>
      </c>
      <c r="E897" s="4" t="s">
        <v>13</v>
      </c>
      <c r="F897" s="4" t="s">
        <v>6</v>
      </c>
    </row>
    <row r="898" spans="1:22">
      <c r="A898" t="n">
        <v>9542</v>
      </c>
      <c r="B898" s="13" t="n">
        <v>20</v>
      </c>
      <c r="C898" s="7" t="n">
        <v>7032</v>
      </c>
      <c r="D898" s="7" t="n">
        <v>3</v>
      </c>
      <c r="E898" s="7" t="n">
        <v>10</v>
      </c>
      <c r="F898" s="7" t="s">
        <v>85</v>
      </c>
    </row>
    <row r="899" spans="1:22">
      <c r="A899" t="s">
        <v>4</v>
      </c>
      <c r="B899" s="4" t="s">
        <v>5</v>
      </c>
      <c r="C899" s="4" t="s">
        <v>10</v>
      </c>
    </row>
    <row r="900" spans="1:22">
      <c r="A900" t="n">
        <v>9560</v>
      </c>
      <c r="B900" s="31" t="n">
        <v>16</v>
      </c>
      <c r="C900" s="7" t="n">
        <v>0</v>
      </c>
    </row>
    <row r="901" spans="1:22">
      <c r="A901" t="s">
        <v>4</v>
      </c>
      <c r="B901" s="4" t="s">
        <v>5</v>
      </c>
      <c r="C901" s="4" t="s">
        <v>10</v>
      </c>
      <c r="D901" s="4" t="s">
        <v>13</v>
      </c>
      <c r="E901" s="4" t="s">
        <v>13</v>
      </c>
      <c r="F901" s="4" t="s">
        <v>6</v>
      </c>
    </row>
    <row r="902" spans="1:22">
      <c r="A902" t="n">
        <v>9563</v>
      </c>
      <c r="B902" s="13" t="n">
        <v>20</v>
      </c>
      <c r="C902" s="7" t="n">
        <v>61489</v>
      </c>
      <c r="D902" s="7" t="n">
        <v>3</v>
      </c>
      <c r="E902" s="7" t="n">
        <v>10</v>
      </c>
      <c r="F902" s="7" t="s">
        <v>85</v>
      </c>
    </row>
    <row r="903" spans="1:22">
      <c r="A903" t="s">
        <v>4</v>
      </c>
      <c r="B903" s="4" t="s">
        <v>5</v>
      </c>
      <c r="C903" s="4" t="s">
        <v>10</v>
      </c>
    </row>
    <row r="904" spans="1:22">
      <c r="A904" t="n">
        <v>9581</v>
      </c>
      <c r="B904" s="31" t="n">
        <v>16</v>
      </c>
      <c r="C904" s="7" t="n">
        <v>0</v>
      </c>
    </row>
    <row r="905" spans="1:22">
      <c r="A905" t="s">
        <v>4</v>
      </c>
      <c r="B905" s="4" t="s">
        <v>5</v>
      </c>
      <c r="C905" s="4" t="s">
        <v>10</v>
      </c>
      <c r="D905" s="4" t="s">
        <v>13</v>
      </c>
      <c r="E905" s="4" t="s">
        <v>13</v>
      </c>
      <c r="F905" s="4" t="s">
        <v>6</v>
      </c>
    </row>
    <row r="906" spans="1:22">
      <c r="A906" t="n">
        <v>9584</v>
      </c>
      <c r="B906" s="13" t="n">
        <v>20</v>
      </c>
      <c r="C906" s="7" t="n">
        <v>61490</v>
      </c>
      <c r="D906" s="7" t="n">
        <v>3</v>
      </c>
      <c r="E906" s="7" t="n">
        <v>10</v>
      </c>
      <c r="F906" s="7" t="s">
        <v>85</v>
      </c>
    </row>
    <row r="907" spans="1:22">
      <c r="A907" t="s">
        <v>4</v>
      </c>
      <c r="B907" s="4" t="s">
        <v>5</v>
      </c>
      <c r="C907" s="4" t="s">
        <v>10</v>
      </c>
    </row>
    <row r="908" spans="1:22">
      <c r="A908" t="n">
        <v>9602</v>
      </c>
      <c r="B908" s="31" t="n">
        <v>16</v>
      </c>
      <c r="C908" s="7" t="n">
        <v>0</v>
      </c>
    </row>
    <row r="909" spans="1:22">
      <c r="A909" t="s">
        <v>4</v>
      </c>
      <c r="B909" s="4" t="s">
        <v>5</v>
      </c>
      <c r="C909" s="4" t="s">
        <v>10</v>
      </c>
      <c r="D909" s="4" t="s">
        <v>13</v>
      </c>
      <c r="E909" s="4" t="s">
        <v>13</v>
      </c>
      <c r="F909" s="4" t="s">
        <v>6</v>
      </c>
    </row>
    <row r="910" spans="1:22">
      <c r="A910" t="n">
        <v>9605</v>
      </c>
      <c r="B910" s="13" t="n">
        <v>20</v>
      </c>
      <c r="C910" s="7" t="n">
        <v>61488</v>
      </c>
      <c r="D910" s="7" t="n">
        <v>3</v>
      </c>
      <c r="E910" s="7" t="n">
        <v>10</v>
      </c>
      <c r="F910" s="7" t="s">
        <v>85</v>
      </c>
    </row>
    <row r="911" spans="1:22">
      <c r="A911" t="s">
        <v>4</v>
      </c>
      <c r="B911" s="4" t="s">
        <v>5</v>
      </c>
      <c r="C911" s="4" t="s">
        <v>10</v>
      </c>
    </row>
    <row r="912" spans="1:22">
      <c r="A912" t="n">
        <v>9623</v>
      </c>
      <c r="B912" s="31" t="n">
        <v>16</v>
      </c>
      <c r="C912" s="7" t="n">
        <v>0</v>
      </c>
    </row>
    <row r="913" spans="1:6">
      <c r="A913" t="s">
        <v>4</v>
      </c>
      <c r="B913" s="4" t="s">
        <v>5</v>
      </c>
      <c r="C913" s="4" t="s">
        <v>10</v>
      </c>
      <c r="D913" s="4" t="s">
        <v>13</v>
      </c>
      <c r="E913" s="4" t="s">
        <v>13</v>
      </c>
      <c r="F913" s="4" t="s">
        <v>6</v>
      </c>
    </row>
    <row r="914" spans="1:6">
      <c r="A914" t="n">
        <v>9626</v>
      </c>
      <c r="B914" s="13" t="n">
        <v>20</v>
      </c>
      <c r="C914" s="7" t="n">
        <v>8</v>
      </c>
      <c r="D914" s="7" t="n">
        <v>3</v>
      </c>
      <c r="E914" s="7" t="n">
        <v>10</v>
      </c>
      <c r="F914" s="7" t="s">
        <v>85</v>
      </c>
    </row>
    <row r="915" spans="1:6">
      <c r="A915" t="s">
        <v>4</v>
      </c>
      <c r="B915" s="4" t="s">
        <v>5</v>
      </c>
      <c r="C915" s="4" t="s">
        <v>10</v>
      </c>
    </row>
    <row r="916" spans="1:6">
      <c r="A916" t="n">
        <v>9644</v>
      </c>
      <c r="B916" s="31" t="n">
        <v>16</v>
      </c>
      <c r="C916" s="7" t="n">
        <v>0</v>
      </c>
    </row>
    <row r="917" spans="1:6">
      <c r="A917" t="s">
        <v>4</v>
      </c>
      <c r="B917" s="4" t="s">
        <v>5</v>
      </c>
      <c r="C917" s="4" t="s">
        <v>10</v>
      </c>
      <c r="D917" s="4" t="s">
        <v>13</v>
      </c>
      <c r="E917" s="4" t="s">
        <v>13</v>
      </c>
      <c r="F917" s="4" t="s">
        <v>6</v>
      </c>
    </row>
    <row r="918" spans="1:6">
      <c r="A918" t="n">
        <v>9647</v>
      </c>
      <c r="B918" s="13" t="n">
        <v>20</v>
      </c>
      <c r="C918" s="7" t="n">
        <v>64</v>
      </c>
      <c r="D918" s="7" t="n">
        <v>3</v>
      </c>
      <c r="E918" s="7" t="n">
        <v>10</v>
      </c>
      <c r="F918" s="7" t="s">
        <v>85</v>
      </c>
    </row>
    <row r="919" spans="1:6">
      <c r="A919" t="s">
        <v>4</v>
      </c>
      <c r="B919" s="4" t="s">
        <v>5</v>
      </c>
      <c r="C919" s="4" t="s">
        <v>10</v>
      </c>
    </row>
    <row r="920" spans="1:6">
      <c r="A920" t="n">
        <v>9665</v>
      </c>
      <c r="B920" s="31" t="n">
        <v>16</v>
      </c>
      <c r="C920" s="7" t="n">
        <v>0</v>
      </c>
    </row>
    <row r="921" spans="1:6">
      <c r="A921" t="s">
        <v>4</v>
      </c>
      <c r="B921" s="4" t="s">
        <v>5</v>
      </c>
      <c r="C921" s="4" t="s">
        <v>10</v>
      </c>
      <c r="D921" s="4" t="s">
        <v>13</v>
      </c>
      <c r="E921" s="4" t="s">
        <v>13</v>
      </c>
      <c r="F921" s="4" t="s">
        <v>6</v>
      </c>
    </row>
    <row r="922" spans="1:6">
      <c r="A922" t="n">
        <v>9668</v>
      </c>
      <c r="B922" s="13" t="n">
        <v>20</v>
      </c>
      <c r="C922" s="7" t="n">
        <v>66</v>
      </c>
      <c r="D922" s="7" t="n">
        <v>3</v>
      </c>
      <c r="E922" s="7" t="n">
        <v>10</v>
      </c>
      <c r="F922" s="7" t="s">
        <v>85</v>
      </c>
    </row>
    <row r="923" spans="1:6">
      <c r="A923" t="s">
        <v>4</v>
      </c>
      <c r="B923" s="4" t="s">
        <v>5</v>
      </c>
      <c r="C923" s="4" t="s">
        <v>10</v>
      </c>
    </row>
    <row r="924" spans="1:6">
      <c r="A924" t="n">
        <v>9686</v>
      </c>
      <c r="B924" s="31" t="n">
        <v>16</v>
      </c>
      <c r="C924" s="7" t="n">
        <v>0</v>
      </c>
    </row>
    <row r="925" spans="1:6">
      <c r="A925" t="s">
        <v>4</v>
      </c>
      <c r="B925" s="4" t="s">
        <v>5</v>
      </c>
      <c r="C925" s="4" t="s">
        <v>10</v>
      </c>
      <c r="D925" s="4" t="s">
        <v>13</v>
      </c>
      <c r="E925" s="4" t="s">
        <v>13</v>
      </c>
      <c r="F925" s="4" t="s">
        <v>6</v>
      </c>
    </row>
    <row r="926" spans="1:6">
      <c r="A926" t="n">
        <v>9689</v>
      </c>
      <c r="B926" s="13" t="n">
        <v>20</v>
      </c>
      <c r="C926" s="7" t="n">
        <v>67</v>
      </c>
      <c r="D926" s="7" t="n">
        <v>3</v>
      </c>
      <c r="E926" s="7" t="n">
        <v>10</v>
      </c>
      <c r="F926" s="7" t="s">
        <v>85</v>
      </c>
    </row>
    <row r="927" spans="1:6">
      <c r="A927" t="s">
        <v>4</v>
      </c>
      <c r="B927" s="4" t="s">
        <v>5</v>
      </c>
      <c r="C927" s="4" t="s">
        <v>10</v>
      </c>
    </row>
    <row r="928" spans="1:6">
      <c r="A928" t="n">
        <v>9707</v>
      </c>
      <c r="B928" s="31" t="n">
        <v>16</v>
      </c>
      <c r="C928" s="7" t="n">
        <v>0</v>
      </c>
    </row>
    <row r="929" spans="1:6">
      <c r="A929" t="s">
        <v>4</v>
      </c>
      <c r="B929" s="4" t="s">
        <v>5</v>
      </c>
      <c r="C929" s="4" t="s">
        <v>10</v>
      </c>
      <c r="D929" s="4" t="s">
        <v>13</v>
      </c>
      <c r="E929" s="4" t="s">
        <v>13</v>
      </c>
      <c r="F929" s="4" t="s">
        <v>6</v>
      </c>
    </row>
    <row r="930" spans="1:6">
      <c r="A930" t="n">
        <v>9710</v>
      </c>
      <c r="B930" s="13" t="n">
        <v>20</v>
      </c>
      <c r="C930" s="7" t="n">
        <v>1</v>
      </c>
      <c r="D930" s="7" t="n">
        <v>3</v>
      </c>
      <c r="E930" s="7" t="n">
        <v>10</v>
      </c>
      <c r="F930" s="7" t="s">
        <v>85</v>
      </c>
    </row>
    <row r="931" spans="1:6">
      <c r="A931" t="s">
        <v>4</v>
      </c>
      <c r="B931" s="4" t="s">
        <v>5</v>
      </c>
      <c r="C931" s="4" t="s">
        <v>10</v>
      </c>
    </row>
    <row r="932" spans="1:6">
      <c r="A932" t="n">
        <v>9728</v>
      </c>
      <c r="B932" s="31" t="n">
        <v>16</v>
      </c>
      <c r="C932" s="7" t="n">
        <v>0</v>
      </c>
    </row>
    <row r="933" spans="1:6">
      <c r="A933" t="s">
        <v>4</v>
      </c>
      <c r="B933" s="4" t="s">
        <v>5</v>
      </c>
      <c r="C933" s="4" t="s">
        <v>10</v>
      </c>
      <c r="D933" s="4" t="s">
        <v>13</v>
      </c>
      <c r="E933" s="4" t="s">
        <v>13</v>
      </c>
      <c r="F933" s="4" t="s">
        <v>6</v>
      </c>
    </row>
    <row r="934" spans="1:6">
      <c r="A934" t="n">
        <v>9731</v>
      </c>
      <c r="B934" s="13" t="n">
        <v>20</v>
      </c>
      <c r="C934" s="7" t="n">
        <v>9</v>
      </c>
      <c r="D934" s="7" t="n">
        <v>3</v>
      </c>
      <c r="E934" s="7" t="n">
        <v>10</v>
      </c>
      <c r="F934" s="7" t="s">
        <v>85</v>
      </c>
    </row>
    <row r="935" spans="1:6">
      <c r="A935" t="s">
        <v>4</v>
      </c>
      <c r="B935" s="4" t="s">
        <v>5</v>
      </c>
      <c r="C935" s="4" t="s">
        <v>10</v>
      </c>
    </row>
    <row r="936" spans="1:6">
      <c r="A936" t="n">
        <v>9749</v>
      </c>
      <c r="B936" s="31" t="n">
        <v>16</v>
      </c>
      <c r="C936" s="7" t="n">
        <v>0</v>
      </c>
    </row>
    <row r="937" spans="1:6">
      <c r="A937" t="s">
        <v>4</v>
      </c>
      <c r="B937" s="4" t="s">
        <v>5</v>
      </c>
      <c r="C937" s="4" t="s">
        <v>10</v>
      </c>
      <c r="D937" s="4" t="s">
        <v>13</v>
      </c>
      <c r="E937" s="4" t="s">
        <v>13</v>
      </c>
      <c r="F937" s="4" t="s">
        <v>6</v>
      </c>
    </row>
    <row r="938" spans="1:6">
      <c r="A938" t="n">
        <v>9752</v>
      </c>
      <c r="B938" s="13" t="n">
        <v>20</v>
      </c>
      <c r="C938" s="7" t="n">
        <v>7030</v>
      </c>
      <c r="D938" s="7" t="n">
        <v>3</v>
      </c>
      <c r="E938" s="7" t="n">
        <v>10</v>
      </c>
      <c r="F938" s="7" t="s">
        <v>85</v>
      </c>
    </row>
    <row r="939" spans="1:6">
      <c r="A939" t="s">
        <v>4</v>
      </c>
      <c r="B939" s="4" t="s">
        <v>5</v>
      </c>
      <c r="C939" s="4" t="s">
        <v>10</v>
      </c>
    </row>
    <row r="940" spans="1:6">
      <c r="A940" t="n">
        <v>9770</v>
      </c>
      <c r="B940" s="31" t="n">
        <v>16</v>
      </c>
      <c r="C940" s="7" t="n">
        <v>0</v>
      </c>
    </row>
    <row r="941" spans="1:6">
      <c r="A941" t="s">
        <v>4</v>
      </c>
      <c r="B941" s="4" t="s">
        <v>5</v>
      </c>
      <c r="C941" s="4" t="s">
        <v>10</v>
      </c>
      <c r="D941" s="4" t="s">
        <v>13</v>
      </c>
      <c r="E941" s="4" t="s">
        <v>13</v>
      </c>
      <c r="F941" s="4" t="s">
        <v>6</v>
      </c>
    </row>
    <row r="942" spans="1:6">
      <c r="A942" t="n">
        <v>9773</v>
      </c>
      <c r="B942" s="13" t="n">
        <v>20</v>
      </c>
      <c r="C942" s="7" t="n">
        <v>7020</v>
      </c>
      <c r="D942" s="7" t="n">
        <v>3</v>
      </c>
      <c r="E942" s="7" t="n">
        <v>10</v>
      </c>
      <c r="F942" s="7" t="s">
        <v>85</v>
      </c>
    </row>
    <row r="943" spans="1:6">
      <c r="A943" t="s">
        <v>4</v>
      </c>
      <c r="B943" s="4" t="s">
        <v>5</v>
      </c>
      <c r="C943" s="4" t="s">
        <v>10</v>
      </c>
    </row>
    <row r="944" spans="1:6">
      <c r="A944" t="n">
        <v>9791</v>
      </c>
      <c r="B944" s="31" t="n">
        <v>16</v>
      </c>
      <c r="C944" s="7" t="n">
        <v>0</v>
      </c>
    </row>
    <row r="945" spans="1:6">
      <c r="A945" t="s">
        <v>4</v>
      </c>
      <c r="B945" s="4" t="s">
        <v>5</v>
      </c>
      <c r="C945" s="4" t="s">
        <v>10</v>
      </c>
      <c r="D945" s="4" t="s">
        <v>13</v>
      </c>
      <c r="E945" s="4" t="s">
        <v>13</v>
      </c>
      <c r="F945" s="4" t="s">
        <v>6</v>
      </c>
    </row>
    <row r="946" spans="1:6">
      <c r="A946" t="n">
        <v>9794</v>
      </c>
      <c r="B946" s="13" t="n">
        <v>20</v>
      </c>
      <c r="C946" s="7" t="n">
        <v>1660</v>
      </c>
      <c r="D946" s="7" t="n">
        <v>3</v>
      </c>
      <c r="E946" s="7" t="n">
        <v>10</v>
      </c>
      <c r="F946" s="7" t="s">
        <v>85</v>
      </c>
    </row>
    <row r="947" spans="1:6">
      <c r="A947" t="s">
        <v>4</v>
      </c>
      <c r="B947" s="4" t="s">
        <v>5</v>
      </c>
      <c r="C947" s="4" t="s">
        <v>10</v>
      </c>
    </row>
    <row r="948" spans="1:6">
      <c r="A948" t="n">
        <v>9812</v>
      </c>
      <c r="B948" s="31" t="n">
        <v>16</v>
      </c>
      <c r="C948" s="7" t="n">
        <v>0</v>
      </c>
    </row>
    <row r="949" spans="1:6">
      <c r="A949" t="s">
        <v>4</v>
      </c>
      <c r="B949" s="4" t="s">
        <v>5</v>
      </c>
      <c r="C949" s="4" t="s">
        <v>10</v>
      </c>
      <c r="D949" s="4" t="s">
        <v>13</v>
      </c>
      <c r="E949" s="4" t="s">
        <v>13</v>
      </c>
      <c r="F949" s="4" t="s">
        <v>6</v>
      </c>
    </row>
    <row r="950" spans="1:6">
      <c r="A950" t="n">
        <v>9815</v>
      </c>
      <c r="B950" s="13" t="n">
        <v>20</v>
      </c>
      <c r="C950" s="7" t="n">
        <v>1640</v>
      </c>
      <c r="D950" s="7" t="n">
        <v>3</v>
      </c>
      <c r="E950" s="7" t="n">
        <v>10</v>
      </c>
      <c r="F950" s="7" t="s">
        <v>85</v>
      </c>
    </row>
    <row r="951" spans="1:6">
      <c r="A951" t="s">
        <v>4</v>
      </c>
      <c r="B951" s="4" t="s">
        <v>5</v>
      </c>
      <c r="C951" s="4" t="s">
        <v>10</v>
      </c>
    </row>
    <row r="952" spans="1:6">
      <c r="A952" t="n">
        <v>9833</v>
      </c>
      <c r="B952" s="31" t="n">
        <v>16</v>
      </c>
      <c r="C952" s="7" t="n">
        <v>0</v>
      </c>
    </row>
    <row r="953" spans="1:6">
      <c r="A953" t="s">
        <v>4</v>
      </c>
      <c r="B953" s="4" t="s">
        <v>5</v>
      </c>
      <c r="C953" s="4" t="s">
        <v>6</v>
      </c>
      <c r="D953" s="4" t="s">
        <v>10</v>
      </c>
    </row>
    <row r="954" spans="1:6">
      <c r="A954" t="n">
        <v>9836</v>
      </c>
      <c r="B954" s="68" t="n">
        <v>29</v>
      </c>
      <c r="C954" s="7" t="s">
        <v>119</v>
      </c>
      <c r="D954" s="7" t="n">
        <v>7020</v>
      </c>
    </row>
    <row r="955" spans="1:6">
      <c r="A955" t="s">
        <v>4</v>
      </c>
      <c r="B955" s="4" t="s">
        <v>5</v>
      </c>
      <c r="C955" s="4" t="s">
        <v>6</v>
      </c>
      <c r="D955" s="4" t="s">
        <v>10</v>
      </c>
    </row>
    <row r="956" spans="1:6">
      <c r="A956" t="n">
        <v>9844</v>
      </c>
      <c r="B956" s="68" t="n">
        <v>29</v>
      </c>
      <c r="C956" s="7" t="s">
        <v>127</v>
      </c>
      <c r="D956" s="7" t="n">
        <v>1</v>
      </c>
    </row>
    <row r="957" spans="1:6">
      <c r="A957" t="s">
        <v>4</v>
      </c>
      <c r="B957" s="4" t="s">
        <v>5</v>
      </c>
      <c r="C957" s="4" t="s">
        <v>6</v>
      </c>
      <c r="D957" s="4" t="s">
        <v>10</v>
      </c>
    </row>
    <row r="958" spans="1:6">
      <c r="A958" t="n">
        <v>9853</v>
      </c>
      <c r="B958" s="68" t="n">
        <v>29</v>
      </c>
      <c r="C958" s="7" t="s">
        <v>128</v>
      </c>
      <c r="D958" s="7" t="n">
        <v>9</v>
      </c>
    </row>
    <row r="959" spans="1:6">
      <c r="A959" t="s">
        <v>4</v>
      </c>
      <c r="B959" s="4" t="s">
        <v>5</v>
      </c>
      <c r="C959" s="4" t="s">
        <v>13</v>
      </c>
      <c r="D959" s="4" t="s">
        <v>13</v>
      </c>
      <c r="E959" s="4" t="s">
        <v>13</v>
      </c>
      <c r="F959" s="4" t="s">
        <v>13</v>
      </c>
    </row>
    <row r="960" spans="1:6">
      <c r="A960" t="n">
        <v>9864</v>
      </c>
      <c r="B960" s="8" t="n">
        <v>14</v>
      </c>
      <c r="C960" s="7" t="n">
        <v>0</v>
      </c>
      <c r="D960" s="7" t="n">
        <v>0</v>
      </c>
      <c r="E960" s="7" t="n">
        <v>32</v>
      </c>
      <c r="F960" s="7" t="n">
        <v>0</v>
      </c>
    </row>
    <row r="961" spans="1:6">
      <c r="A961" t="s">
        <v>4</v>
      </c>
      <c r="B961" s="4" t="s">
        <v>5</v>
      </c>
      <c r="C961" s="4" t="s">
        <v>10</v>
      </c>
      <c r="D961" s="4" t="s">
        <v>13</v>
      </c>
    </row>
    <row r="962" spans="1:6">
      <c r="A962" t="n">
        <v>9869</v>
      </c>
      <c r="B962" s="69" t="n">
        <v>21</v>
      </c>
      <c r="C962" s="7" t="n">
        <v>65533</v>
      </c>
      <c r="D962" s="7" t="n">
        <v>1</v>
      </c>
    </row>
    <row r="963" spans="1:6">
      <c r="A963" t="s">
        <v>4</v>
      </c>
      <c r="B963" s="4" t="s">
        <v>5</v>
      </c>
      <c r="C963" s="4" t="s">
        <v>13</v>
      </c>
      <c r="D963" s="4" t="s">
        <v>10</v>
      </c>
      <c r="E963" s="4" t="s">
        <v>9</v>
      </c>
      <c r="F963" s="4" t="s">
        <v>10</v>
      </c>
    </row>
    <row r="964" spans="1:6">
      <c r="A964" t="n">
        <v>9873</v>
      </c>
      <c r="B964" s="14" t="n">
        <v>50</v>
      </c>
      <c r="C964" s="7" t="n">
        <v>3</v>
      </c>
      <c r="D964" s="7" t="n">
        <v>8060</v>
      </c>
      <c r="E964" s="7" t="n">
        <v>0</v>
      </c>
      <c r="F964" s="7" t="n">
        <v>0</v>
      </c>
    </row>
    <row r="965" spans="1:6">
      <c r="A965" t="s">
        <v>4</v>
      </c>
      <c r="B965" s="4" t="s">
        <v>5</v>
      </c>
      <c r="C965" s="4" t="s">
        <v>10</v>
      </c>
      <c r="D965" s="4" t="s">
        <v>25</v>
      </c>
      <c r="E965" s="4" t="s">
        <v>25</v>
      </c>
      <c r="F965" s="4" t="s">
        <v>25</v>
      </c>
      <c r="G965" s="4" t="s">
        <v>25</v>
      </c>
    </row>
    <row r="966" spans="1:6">
      <c r="A966" t="n">
        <v>9883</v>
      </c>
      <c r="B966" s="50" t="n">
        <v>46</v>
      </c>
      <c r="C966" s="7" t="n">
        <v>0</v>
      </c>
      <c r="D966" s="7" t="n">
        <v>22.7600002288818</v>
      </c>
      <c r="E966" s="7" t="n">
        <v>22.8500003814697</v>
      </c>
      <c r="F966" s="7" t="n">
        <v>168.320007324219</v>
      </c>
      <c r="G966" s="7" t="n">
        <v>180</v>
      </c>
    </row>
    <row r="967" spans="1:6">
      <c r="A967" t="s">
        <v>4</v>
      </c>
      <c r="B967" s="4" t="s">
        <v>5</v>
      </c>
      <c r="C967" s="4" t="s">
        <v>10</v>
      </c>
      <c r="D967" s="4" t="s">
        <v>25</v>
      </c>
      <c r="E967" s="4" t="s">
        <v>25</v>
      </c>
      <c r="F967" s="4" t="s">
        <v>25</v>
      </c>
      <c r="G967" s="4" t="s">
        <v>25</v>
      </c>
    </row>
    <row r="968" spans="1:6">
      <c r="A968" t="n">
        <v>9902</v>
      </c>
      <c r="B968" s="50" t="n">
        <v>46</v>
      </c>
      <c r="C968" s="7" t="n">
        <v>61489</v>
      </c>
      <c r="D968" s="7" t="n">
        <v>0</v>
      </c>
      <c r="E968" s="7" t="n">
        <v>0</v>
      </c>
      <c r="F968" s="7" t="n">
        <v>0</v>
      </c>
      <c r="G968" s="7" t="n">
        <v>0</v>
      </c>
    </row>
    <row r="969" spans="1:6">
      <c r="A969" t="s">
        <v>4</v>
      </c>
      <c r="B969" s="4" t="s">
        <v>5</v>
      </c>
      <c r="C969" s="4" t="s">
        <v>10</v>
      </c>
      <c r="D969" s="4" t="s">
        <v>25</v>
      </c>
      <c r="E969" s="4" t="s">
        <v>25</v>
      </c>
      <c r="F969" s="4" t="s">
        <v>25</v>
      </c>
      <c r="G969" s="4" t="s">
        <v>25</v>
      </c>
    </row>
    <row r="970" spans="1:6">
      <c r="A970" t="n">
        <v>9921</v>
      </c>
      <c r="B970" s="50" t="n">
        <v>46</v>
      </c>
      <c r="C970" s="7" t="n">
        <v>61490</v>
      </c>
      <c r="D970" s="7" t="n">
        <v>0</v>
      </c>
      <c r="E970" s="7" t="n">
        <v>0</v>
      </c>
      <c r="F970" s="7" t="n">
        <v>0</v>
      </c>
      <c r="G970" s="7" t="n">
        <v>0</v>
      </c>
    </row>
    <row r="971" spans="1:6">
      <c r="A971" t="s">
        <v>4</v>
      </c>
      <c r="B971" s="4" t="s">
        <v>5</v>
      </c>
      <c r="C971" s="4" t="s">
        <v>10</v>
      </c>
      <c r="D971" s="4" t="s">
        <v>25</v>
      </c>
      <c r="E971" s="4" t="s">
        <v>25</v>
      </c>
      <c r="F971" s="4" t="s">
        <v>25</v>
      </c>
      <c r="G971" s="4" t="s">
        <v>25</v>
      </c>
    </row>
    <row r="972" spans="1:6">
      <c r="A972" t="n">
        <v>9940</v>
      </c>
      <c r="B972" s="50" t="n">
        <v>46</v>
      </c>
      <c r="C972" s="7" t="n">
        <v>61488</v>
      </c>
      <c r="D972" s="7" t="n">
        <v>25.2800006866455</v>
      </c>
      <c r="E972" s="7" t="n">
        <v>22.4799995422363</v>
      </c>
      <c r="F972" s="7" t="n">
        <v>172.350006103516</v>
      </c>
      <c r="G972" s="7" t="n">
        <v>180</v>
      </c>
    </row>
    <row r="973" spans="1:6">
      <c r="A973" t="s">
        <v>4</v>
      </c>
      <c r="B973" s="4" t="s">
        <v>5</v>
      </c>
      <c r="C973" s="4" t="s">
        <v>10</v>
      </c>
      <c r="D973" s="4" t="s">
        <v>25</v>
      </c>
      <c r="E973" s="4" t="s">
        <v>25</v>
      </c>
      <c r="F973" s="4" t="s">
        <v>25</v>
      </c>
      <c r="G973" s="4" t="s">
        <v>25</v>
      </c>
    </row>
    <row r="974" spans="1:6">
      <c r="A974" t="n">
        <v>9959</v>
      </c>
      <c r="B974" s="50" t="n">
        <v>46</v>
      </c>
      <c r="C974" s="7" t="n">
        <v>8</v>
      </c>
      <c r="D974" s="7" t="n">
        <v>19.1200008392334</v>
      </c>
      <c r="E974" s="7" t="n">
        <v>24.2399997711182</v>
      </c>
      <c r="F974" s="7" t="n">
        <v>169.839996337891</v>
      </c>
      <c r="G974" s="7" t="n">
        <v>180</v>
      </c>
    </row>
    <row r="975" spans="1:6">
      <c r="A975" t="s">
        <v>4</v>
      </c>
      <c r="B975" s="4" t="s">
        <v>5</v>
      </c>
      <c r="C975" s="4" t="s">
        <v>10</v>
      </c>
      <c r="D975" s="4" t="s">
        <v>25</v>
      </c>
      <c r="E975" s="4" t="s">
        <v>25</v>
      </c>
      <c r="F975" s="4" t="s">
        <v>25</v>
      </c>
      <c r="G975" s="4" t="s">
        <v>25</v>
      </c>
    </row>
    <row r="976" spans="1:6">
      <c r="A976" t="n">
        <v>9978</v>
      </c>
      <c r="B976" s="50" t="n">
        <v>46</v>
      </c>
      <c r="C976" s="7" t="n">
        <v>64</v>
      </c>
      <c r="D976" s="7" t="n">
        <v>14.1700000762939</v>
      </c>
      <c r="E976" s="7" t="n">
        <v>18.3500003814697</v>
      </c>
      <c r="F976" s="7" t="n">
        <v>195.360000610352</v>
      </c>
      <c r="G976" s="7" t="n">
        <v>162.800003051758</v>
      </c>
    </row>
    <row r="977" spans="1:7">
      <c r="A977" t="s">
        <v>4</v>
      </c>
      <c r="B977" s="4" t="s">
        <v>5</v>
      </c>
      <c r="C977" s="4" t="s">
        <v>10</v>
      </c>
      <c r="D977" s="4" t="s">
        <v>25</v>
      </c>
      <c r="E977" s="4" t="s">
        <v>25</v>
      </c>
      <c r="F977" s="4" t="s">
        <v>25</v>
      </c>
      <c r="G977" s="4" t="s">
        <v>25</v>
      </c>
    </row>
    <row r="978" spans="1:7">
      <c r="A978" t="n">
        <v>9997</v>
      </c>
      <c r="B978" s="50" t="n">
        <v>46</v>
      </c>
      <c r="C978" s="7" t="n">
        <v>66</v>
      </c>
      <c r="D978" s="7" t="n">
        <v>16.2900009155273</v>
      </c>
      <c r="E978" s="7" t="n">
        <v>18.2399997711182</v>
      </c>
      <c r="F978" s="7" t="n">
        <v>197.509994506836</v>
      </c>
      <c r="G978" s="7" t="n">
        <v>159.899993896484</v>
      </c>
    </row>
    <row r="979" spans="1:7">
      <c r="A979" t="s">
        <v>4</v>
      </c>
      <c r="B979" s="4" t="s">
        <v>5</v>
      </c>
      <c r="C979" s="4" t="s">
        <v>10</v>
      </c>
      <c r="D979" s="4" t="s">
        <v>25</v>
      </c>
      <c r="E979" s="4" t="s">
        <v>25</v>
      </c>
      <c r="F979" s="4" t="s">
        <v>25</v>
      </c>
      <c r="G979" s="4" t="s">
        <v>25</v>
      </c>
    </row>
    <row r="980" spans="1:7">
      <c r="A980" t="n">
        <v>10016</v>
      </c>
      <c r="B980" s="50" t="n">
        <v>46</v>
      </c>
      <c r="C980" s="7" t="n">
        <v>67</v>
      </c>
      <c r="D980" s="7" t="n">
        <v>11.3800001144409</v>
      </c>
      <c r="E980" s="7" t="n">
        <v>17.8299999237061</v>
      </c>
      <c r="F980" s="7" t="n">
        <v>197.009994506836</v>
      </c>
      <c r="G980" s="7" t="n">
        <v>165.699996948242</v>
      </c>
    </row>
    <row r="981" spans="1:7">
      <c r="A981" t="s">
        <v>4</v>
      </c>
      <c r="B981" s="4" t="s">
        <v>5</v>
      </c>
      <c r="C981" s="4" t="s">
        <v>10</v>
      </c>
      <c r="D981" s="4" t="s">
        <v>25</v>
      </c>
      <c r="E981" s="4" t="s">
        <v>25</v>
      </c>
      <c r="F981" s="4" t="s">
        <v>25</v>
      </c>
      <c r="G981" s="4" t="s">
        <v>25</v>
      </c>
    </row>
    <row r="982" spans="1:7">
      <c r="A982" t="n">
        <v>10035</v>
      </c>
      <c r="B982" s="50" t="n">
        <v>46</v>
      </c>
      <c r="C982" s="7" t="n">
        <v>7032</v>
      </c>
      <c r="D982" s="7" t="n">
        <v>14.6599998474121</v>
      </c>
      <c r="E982" s="7" t="n">
        <v>17.8400001525879</v>
      </c>
      <c r="F982" s="7" t="n">
        <v>198.960006713867</v>
      </c>
      <c r="G982" s="7" t="n">
        <v>159.899993896484</v>
      </c>
    </row>
    <row r="983" spans="1:7">
      <c r="A983" t="s">
        <v>4</v>
      </c>
      <c r="B983" s="4" t="s">
        <v>5</v>
      </c>
      <c r="C983" s="4" t="s">
        <v>10</v>
      </c>
      <c r="D983" s="4" t="s">
        <v>25</v>
      </c>
      <c r="E983" s="4" t="s">
        <v>25</v>
      </c>
      <c r="F983" s="4" t="s">
        <v>25</v>
      </c>
      <c r="G983" s="4" t="s">
        <v>25</v>
      </c>
    </row>
    <row r="984" spans="1:7">
      <c r="A984" t="n">
        <v>10054</v>
      </c>
      <c r="B984" s="50" t="n">
        <v>46</v>
      </c>
      <c r="C984" s="7" t="n">
        <v>1</v>
      </c>
      <c r="D984" s="7" t="n">
        <v>118.629997253418</v>
      </c>
      <c r="E984" s="7" t="n">
        <v>21.5499992370605</v>
      </c>
      <c r="F984" s="7" t="n">
        <v>100.5</v>
      </c>
      <c r="G984" s="7" t="n">
        <v>191.5</v>
      </c>
    </row>
    <row r="985" spans="1:7">
      <c r="A985" t="s">
        <v>4</v>
      </c>
      <c r="B985" s="4" t="s">
        <v>5</v>
      </c>
      <c r="C985" s="4" t="s">
        <v>10</v>
      </c>
      <c r="D985" s="4" t="s">
        <v>25</v>
      </c>
      <c r="E985" s="4" t="s">
        <v>25</v>
      </c>
      <c r="F985" s="4" t="s">
        <v>25</v>
      </c>
      <c r="G985" s="4" t="s">
        <v>25</v>
      </c>
    </row>
    <row r="986" spans="1:7">
      <c r="A986" t="n">
        <v>10073</v>
      </c>
      <c r="B986" s="50" t="n">
        <v>46</v>
      </c>
      <c r="C986" s="7" t="n">
        <v>9</v>
      </c>
      <c r="D986" s="7" t="n">
        <v>119.690002441406</v>
      </c>
      <c r="E986" s="7" t="n">
        <v>21.5300006866455</v>
      </c>
      <c r="F986" s="7" t="n">
        <v>100.650001525879</v>
      </c>
      <c r="G986" s="7" t="n">
        <v>205.800003051758</v>
      </c>
    </row>
    <row r="987" spans="1:7">
      <c r="A987" t="s">
        <v>4</v>
      </c>
      <c r="B987" s="4" t="s">
        <v>5</v>
      </c>
      <c r="C987" s="4" t="s">
        <v>10</v>
      </c>
      <c r="D987" s="4" t="s">
        <v>25</v>
      </c>
      <c r="E987" s="4" t="s">
        <v>25</v>
      </c>
      <c r="F987" s="4" t="s">
        <v>25</v>
      </c>
      <c r="G987" s="4" t="s">
        <v>25</v>
      </c>
    </row>
    <row r="988" spans="1:7">
      <c r="A988" t="n">
        <v>10092</v>
      </c>
      <c r="B988" s="50" t="n">
        <v>46</v>
      </c>
      <c r="C988" s="7" t="n">
        <v>7020</v>
      </c>
      <c r="D988" s="7" t="n">
        <v>120.080001831055</v>
      </c>
      <c r="E988" s="7" t="n">
        <v>21.4099998474121</v>
      </c>
      <c r="F988" s="7" t="n">
        <v>101.860000610352</v>
      </c>
      <c r="G988" s="7" t="n">
        <v>200.100006103516</v>
      </c>
    </row>
    <row r="989" spans="1:7">
      <c r="A989" t="s">
        <v>4</v>
      </c>
      <c r="B989" s="4" t="s">
        <v>5</v>
      </c>
      <c r="C989" s="4" t="s">
        <v>10</v>
      </c>
      <c r="D989" s="4" t="s">
        <v>25</v>
      </c>
      <c r="E989" s="4" t="s">
        <v>25</v>
      </c>
      <c r="F989" s="4" t="s">
        <v>25</v>
      </c>
      <c r="G989" s="4" t="s">
        <v>25</v>
      </c>
    </row>
    <row r="990" spans="1:7">
      <c r="A990" t="n">
        <v>10111</v>
      </c>
      <c r="B990" s="50" t="n">
        <v>46</v>
      </c>
      <c r="C990" s="7" t="n">
        <v>7030</v>
      </c>
      <c r="D990" s="7" t="n">
        <v>120.629997253418</v>
      </c>
      <c r="E990" s="7" t="n">
        <v>22.8500003814697</v>
      </c>
      <c r="F990" s="7" t="n">
        <v>100.470001220703</v>
      </c>
      <c r="G990" s="7" t="n">
        <v>-135</v>
      </c>
    </row>
    <row r="991" spans="1:7">
      <c r="A991" t="s">
        <v>4</v>
      </c>
      <c r="B991" s="4" t="s">
        <v>5</v>
      </c>
      <c r="C991" s="4" t="s">
        <v>13</v>
      </c>
      <c r="D991" s="4" t="s">
        <v>6</v>
      </c>
      <c r="E991" s="4" t="s">
        <v>10</v>
      </c>
    </row>
    <row r="992" spans="1:7">
      <c r="A992" t="n">
        <v>10130</v>
      </c>
      <c r="B992" s="70" t="n">
        <v>94</v>
      </c>
      <c r="C992" s="7" t="n">
        <v>1</v>
      </c>
      <c r="D992" s="7" t="s">
        <v>38</v>
      </c>
      <c r="E992" s="7" t="n">
        <v>1</v>
      </c>
    </row>
    <row r="993" spans="1:7">
      <c r="A993" t="s">
        <v>4</v>
      </c>
      <c r="B993" s="4" t="s">
        <v>5</v>
      </c>
      <c r="C993" s="4" t="s">
        <v>13</v>
      </c>
      <c r="D993" s="4" t="s">
        <v>6</v>
      </c>
      <c r="E993" s="4" t="s">
        <v>10</v>
      </c>
    </row>
    <row r="994" spans="1:7">
      <c r="A994" t="n">
        <v>10141</v>
      </c>
      <c r="B994" s="70" t="n">
        <v>94</v>
      </c>
      <c r="C994" s="7" t="n">
        <v>1</v>
      </c>
      <c r="D994" s="7" t="s">
        <v>38</v>
      </c>
      <c r="E994" s="7" t="n">
        <v>2</v>
      </c>
    </row>
    <row r="995" spans="1:7">
      <c r="A995" t="s">
        <v>4</v>
      </c>
      <c r="B995" s="4" t="s">
        <v>5</v>
      </c>
      <c r="C995" s="4" t="s">
        <v>13</v>
      </c>
      <c r="D995" s="4" t="s">
        <v>6</v>
      </c>
      <c r="E995" s="4" t="s">
        <v>10</v>
      </c>
    </row>
    <row r="996" spans="1:7">
      <c r="A996" t="n">
        <v>10152</v>
      </c>
      <c r="B996" s="70" t="n">
        <v>94</v>
      </c>
      <c r="C996" s="7" t="n">
        <v>0</v>
      </c>
      <c r="D996" s="7" t="s">
        <v>38</v>
      </c>
      <c r="E996" s="7" t="n">
        <v>4</v>
      </c>
    </row>
    <row r="997" spans="1:7">
      <c r="A997" t="s">
        <v>4</v>
      </c>
      <c r="B997" s="4" t="s">
        <v>5</v>
      </c>
      <c r="C997" s="4" t="s">
        <v>10</v>
      </c>
      <c r="D997" s="4" t="s">
        <v>9</v>
      </c>
    </row>
    <row r="998" spans="1:7">
      <c r="A998" t="n">
        <v>10163</v>
      </c>
      <c r="B998" s="53" t="n">
        <v>43</v>
      </c>
      <c r="C998" s="7" t="n">
        <v>7032</v>
      </c>
      <c r="D998" s="7" t="n">
        <v>1</v>
      </c>
    </row>
    <row r="999" spans="1:7">
      <c r="A999" t="s">
        <v>4</v>
      </c>
      <c r="B999" s="4" t="s">
        <v>5</v>
      </c>
      <c r="C999" s="4" t="s">
        <v>10</v>
      </c>
      <c r="D999" s="4" t="s">
        <v>9</v>
      </c>
      <c r="E999" s="4" t="s">
        <v>9</v>
      </c>
      <c r="F999" s="4" t="s">
        <v>9</v>
      </c>
      <c r="G999" s="4" t="s">
        <v>9</v>
      </c>
      <c r="H999" s="4" t="s">
        <v>10</v>
      </c>
      <c r="I999" s="4" t="s">
        <v>13</v>
      </c>
    </row>
    <row r="1000" spans="1:7">
      <c r="A1000" t="n">
        <v>10170</v>
      </c>
      <c r="B1000" s="71" t="n">
        <v>66</v>
      </c>
      <c r="C1000" s="7" t="n">
        <v>7030</v>
      </c>
      <c r="D1000" s="7" t="n">
        <v>1065353216</v>
      </c>
      <c r="E1000" s="7" t="n">
        <v>1065353216</v>
      </c>
      <c r="F1000" s="7" t="n">
        <v>1065353216</v>
      </c>
      <c r="G1000" s="7" t="n">
        <v>0</v>
      </c>
      <c r="H1000" s="7" t="n">
        <v>0</v>
      </c>
      <c r="I1000" s="7" t="n">
        <v>3</v>
      </c>
    </row>
    <row r="1001" spans="1:7">
      <c r="A1001" t="s">
        <v>4</v>
      </c>
      <c r="B1001" s="4" t="s">
        <v>5</v>
      </c>
      <c r="C1001" s="4" t="s">
        <v>10</v>
      </c>
      <c r="D1001" s="4" t="s">
        <v>9</v>
      </c>
    </row>
    <row r="1002" spans="1:7">
      <c r="A1002" t="n">
        <v>10192</v>
      </c>
      <c r="B1002" s="53" t="n">
        <v>43</v>
      </c>
      <c r="C1002" s="7" t="n">
        <v>7030</v>
      </c>
      <c r="D1002" s="7" t="n">
        <v>128</v>
      </c>
    </row>
    <row r="1003" spans="1:7">
      <c r="A1003" t="s">
        <v>4</v>
      </c>
      <c r="B1003" s="4" t="s">
        <v>5</v>
      </c>
      <c r="C1003" s="4" t="s">
        <v>10</v>
      </c>
      <c r="D1003" s="4" t="s">
        <v>9</v>
      </c>
    </row>
    <row r="1004" spans="1:7">
      <c r="A1004" t="n">
        <v>10199</v>
      </c>
      <c r="B1004" s="53" t="n">
        <v>43</v>
      </c>
      <c r="C1004" s="7" t="n">
        <v>7030</v>
      </c>
      <c r="D1004" s="7" t="n">
        <v>512</v>
      </c>
    </row>
    <row r="1005" spans="1:7">
      <c r="A1005" t="s">
        <v>4</v>
      </c>
      <c r="B1005" s="4" t="s">
        <v>5</v>
      </c>
      <c r="C1005" s="4" t="s">
        <v>10</v>
      </c>
      <c r="D1005" s="4" t="s">
        <v>9</v>
      </c>
    </row>
    <row r="1006" spans="1:7">
      <c r="A1006" t="n">
        <v>10206</v>
      </c>
      <c r="B1006" s="53" t="n">
        <v>43</v>
      </c>
      <c r="C1006" s="7" t="n">
        <v>1640</v>
      </c>
      <c r="D1006" s="7" t="n">
        <v>2048</v>
      </c>
    </row>
    <row r="1007" spans="1:7">
      <c r="A1007" t="s">
        <v>4</v>
      </c>
      <c r="B1007" s="4" t="s">
        <v>5</v>
      </c>
      <c r="C1007" s="4" t="s">
        <v>10</v>
      </c>
      <c r="D1007" s="4" t="s">
        <v>13</v>
      </c>
      <c r="E1007" s="4" t="s">
        <v>25</v>
      </c>
      <c r="F1007" s="4" t="s">
        <v>25</v>
      </c>
    </row>
    <row r="1008" spans="1:7">
      <c r="A1008" t="n">
        <v>10213</v>
      </c>
      <c r="B1008" s="72" t="n">
        <v>180</v>
      </c>
      <c r="C1008" s="7" t="n">
        <v>1640</v>
      </c>
      <c r="D1008" s="7" t="n">
        <v>2</v>
      </c>
      <c r="E1008" s="7" t="n">
        <v>0.5</v>
      </c>
      <c r="F1008" s="7" t="n">
        <v>-0.5</v>
      </c>
    </row>
    <row r="1009" spans="1:9">
      <c r="A1009" t="s">
        <v>4</v>
      </c>
      <c r="B1009" s="4" t="s">
        <v>5</v>
      </c>
      <c r="C1009" s="4" t="s">
        <v>10</v>
      </c>
      <c r="D1009" s="4" t="s">
        <v>25</v>
      </c>
      <c r="E1009" s="4" t="s">
        <v>25</v>
      </c>
      <c r="F1009" s="4" t="s">
        <v>25</v>
      </c>
      <c r="G1009" s="4" t="s">
        <v>25</v>
      </c>
    </row>
    <row r="1010" spans="1:9">
      <c r="A1010" t="n">
        <v>10225</v>
      </c>
      <c r="B1010" s="50" t="n">
        <v>46</v>
      </c>
      <c r="C1010" s="7" t="n">
        <v>1640</v>
      </c>
      <c r="D1010" s="7" t="n">
        <v>124.199996948242</v>
      </c>
      <c r="E1010" s="7" t="n">
        <v>20.6700000762939</v>
      </c>
      <c r="F1010" s="7" t="n">
        <v>106.51000213623</v>
      </c>
      <c r="G1010" s="7" t="n">
        <v>192.5</v>
      </c>
    </row>
    <row r="1011" spans="1:9">
      <c r="A1011" t="s">
        <v>4</v>
      </c>
      <c r="B1011" s="4" t="s">
        <v>5</v>
      </c>
      <c r="C1011" s="4" t="s">
        <v>10</v>
      </c>
      <c r="D1011" s="4" t="s">
        <v>10</v>
      </c>
      <c r="E1011" s="4" t="s">
        <v>25</v>
      </c>
      <c r="F1011" s="4" t="s">
        <v>25</v>
      </c>
      <c r="G1011" s="4" t="s">
        <v>25</v>
      </c>
      <c r="H1011" s="4" t="s">
        <v>25</v>
      </c>
      <c r="I1011" s="4" t="s">
        <v>13</v>
      </c>
      <c r="J1011" s="4" t="s">
        <v>10</v>
      </c>
    </row>
    <row r="1012" spans="1:9">
      <c r="A1012" t="n">
        <v>10244</v>
      </c>
      <c r="B1012" s="59" t="n">
        <v>55</v>
      </c>
      <c r="C1012" s="7" t="n">
        <v>1640</v>
      </c>
      <c r="D1012" s="7" t="n">
        <v>65024</v>
      </c>
      <c r="E1012" s="7" t="n">
        <v>0</v>
      </c>
      <c r="F1012" s="7" t="n">
        <v>0</v>
      </c>
      <c r="G1012" s="7" t="n">
        <v>0.00999999977648258</v>
      </c>
      <c r="H1012" s="7" t="n">
        <v>0.00999999977648258</v>
      </c>
      <c r="I1012" s="7" t="n">
        <v>1</v>
      </c>
      <c r="J1012" s="7" t="n">
        <v>0</v>
      </c>
    </row>
    <row r="1013" spans="1:9">
      <c r="A1013" t="s">
        <v>4</v>
      </c>
      <c r="B1013" s="4" t="s">
        <v>5</v>
      </c>
      <c r="C1013" s="4" t="s">
        <v>10</v>
      </c>
      <c r="D1013" s="4" t="s">
        <v>9</v>
      </c>
    </row>
    <row r="1014" spans="1:9">
      <c r="A1014" t="n">
        <v>10268</v>
      </c>
      <c r="B1014" s="53" t="n">
        <v>43</v>
      </c>
      <c r="C1014" s="7" t="n">
        <v>1660</v>
      </c>
      <c r="D1014" s="7" t="n">
        <v>512</v>
      </c>
    </row>
    <row r="1015" spans="1:9">
      <c r="A1015" t="s">
        <v>4</v>
      </c>
      <c r="B1015" s="4" t="s">
        <v>5</v>
      </c>
      <c r="C1015" s="4" t="s">
        <v>10</v>
      </c>
      <c r="D1015" s="4" t="s">
        <v>9</v>
      </c>
    </row>
    <row r="1016" spans="1:9">
      <c r="A1016" t="n">
        <v>10275</v>
      </c>
      <c r="B1016" s="53" t="n">
        <v>43</v>
      </c>
      <c r="C1016" s="7" t="n">
        <v>1660</v>
      </c>
      <c r="D1016" s="7" t="n">
        <v>2048</v>
      </c>
    </row>
    <row r="1017" spans="1:9">
      <c r="A1017" t="s">
        <v>4</v>
      </c>
      <c r="B1017" s="4" t="s">
        <v>5</v>
      </c>
      <c r="C1017" s="4" t="s">
        <v>10</v>
      </c>
      <c r="D1017" s="4" t="s">
        <v>13</v>
      </c>
      <c r="E1017" s="4" t="s">
        <v>25</v>
      </c>
      <c r="F1017" s="4" t="s">
        <v>25</v>
      </c>
    </row>
    <row r="1018" spans="1:9">
      <c r="A1018" t="n">
        <v>10282</v>
      </c>
      <c r="B1018" s="72" t="n">
        <v>180</v>
      </c>
      <c r="C1018" s="7" t="n">
        <v>1660</v>
      </c>
      <c r="D1018" s="7" t="n">
        <v>2</v>
      </c>
      <c r="E1018" s="7" t="n">
        <v>0.5</v>
      </c>
      <c r="F1018" s="7" t="n">
        <v>-1.5</v>
      </c>
    </row>
    <row r="1019" spans="1:9">
      <c r="A1019" t="s">
        <v>4</v>
      </c>
      <c r="B1019" s="4" t="s">
        <v>5</v>
      </c>
      <c r="C1019" s="4" t="s">
        <v>10</v>
      </c>
      <c r="D1019" s="4" t="s">
        <v>25</v>
      </c>
      <c r="E1019" s="4" t="s">
        <v>25</v>
      </c>
      <c r="F1019" s="4" t="s">
        <v>25</v>
      </c>
      <c r="G1019" s="4" t="s">
        <v>25</v>
      </c>
    </row>
    <row r="1020" spans="1:9">
      <c r="A1020" t="n">
        <v>10294</v>
      </c>
      <c r="B1020" s="50" t="n">
        <v>46</v>
      </c>
      <c r="C1020" s="7" t="n">
        <v>1660</v>
      </c>
      <c r="D1020" s="7" t="n">
        <v>113.599998474121</v>
      </c>
      <c r="E1020" s="7" t="n">
        <v>22.9400005340576</v>
      </c>
      <c r="F1020" s="7" t="n">
        <v>87.3099975585938</v>
      </c>
      <c r="G1020" s="7" t="n">
        <v>22.5</v>
      </c>
    </row>
    <row r="1021" spans="1:9">
      <c r="A1021" t="s">
        <v>4</v>
      </c>
      <c r="B1021" s="4" t="s">
        <v>5</v>
      </c>
      <c r="C1021" s="4" t="s">
        <v>13</v>
      </c>
      <c r="D1021" s="4" t="s">
        <v>6</v>
      </c>
    </row>
    <row r="1022" spans="1:9">
      <c r="A1022" t="n">
        <v>10313</v>
      </c>
      <c r="B1022" s="9" t="n">
        <v>2</v>
      </c>
      <c r="C1022" s="7" t="n">
        <v>10</v>
      </c>
      <c r="D1022" s="7" t="s">
        <v>86</v>
      </c>
    </row>
    <row r="1023" spans="1:9">
      <c r="A1023" t="s">
        <v>4</v>
      </c>
      <c r="B1023" s="4" t="s">
        <v>5</v>
      </c>
      <c r="C1023" s="4" t="s">
        <v>13</v>
      </c>
      <c r="D1023" s="4" t="s">
        <v>10</v>
      </c>
      <c r="E1023" s="4" t="s">
        <v>13</v>
      </c>
      <c r="F1023" s="4" t="s">
        <v>6</v>
      </c>
      <c r="G1023" s="4" t="s">
        <v>6</v>
      </c>
      <c r="H1023" s="4" t="s">
        <v>6</v>
      </c>
      <c r="I1023" s="4" t="s">
        <v>6</v>
      </c>
      <c r="J1023" s="4" t="s">
        <v>6</v>
      </c>
      <c r="K1023" s="4" t="s">
        <v>6</v>
      </c>
      <c r="L1023" s="4" t="s">
        <v>6</v>
      </c>
      <c r="M1023" s="4" t="s">
        <v>6</v>
      </c>
      <c r="N1023" s="4" t="s">
        <v>6</v>
      </c>
      <c r="O1023" s="4" t="s">
        <v>6</v>
      </c>
      <c r="P1023" s="4" t="s">
        <v>6</v>
      </c>
      <c r="Q1023" s="4" t="s">
        <v>6</v>
      </c>
      <c r="R1023" s="4" t="s">
        <v>6</v>
      </c>
      <c r="S1023" s="4" t="s">
        <v>6</v>
      </c>
      <c r="T1023" s="4" t="s">
        <v>6</v>
      </c>
      <c r="U1023" s="4" t="s">
        <v>6</v>
      </c>
    </row>
    <row r="1024" spans="1:9">
      <c r="A1024" t="n">
        <v>10334</v>
      </c>
      <c r="B1024" s="51" t="n">
        <v>36</v>
      </c>
      <c r="C1024" s="7" t="n">
        <v>8</v>
      </c>
      <c r="D1024" s="7" t="n">
        <v>0</v>
      </c>
      <c r="E1024" s="7" t="n">
        <v>0</v>
      </c>
      <c r="F1024" s="7" t="s">
        <v>129</v>
      </c>
      <c r="G1024" s="7" t="s">
        <v>12</v>
      </c>
      <c r="H1024" s="7" t="s">
        <v>12</v>
      </c>
      <c r="I1024" s="7" t="s">
        <v>12</v>
      </c>
      <c r="J1024" s="7" t="s">
        <v>12</v>
      </c>
      <c r="K1024" s="7" t="s">
        <v>12</v>
      </c>
      <c r="L1024" s="7" t="s">
        <v>12</v>
      </c>
      <c r="M1024" s="7" t="s">
        <v>12</v>
      </c>
      <c r="N1024" s="7" t="s">
        <v>12</v>
      </c>
      <c r="O1024" s="7" t="s">
        <v>12</v>
      </c>
      <c r="P1024" s="7" t="s">
        <v>12</v>
      </c>
      <c r="Q1024" s="7" t="s">
        <v>12</v>
      </c>
      <c r="R1024" s="7" t="s">
        <v>12</v>
      </c>
      <c r="S1024" s="7" t="s">
        <v>12</v>
      </c>
      <c r="T1024" s="7" t="s">
        <v>12</v>
      </c>
      <c r="U1024" s="7" t="s">
        <v>12</v>
      </c>
    </row>
    <row r="1025" spans="1:21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13</v>
      </c>
      <c r="F1025" s="4" t="s">
        <v>6</v>
      </c>
      <c r="G1025" s="4" t="s">
        <v>6</v>
      </c>
      <c r="H1025" s="4" t="s">
        <v>6</v>
      </c>
      <c r="I1025" s="4" t="s">
        <v>6</v>
      </c>
      <c r="J1025" s="4" t="s">
        <v>6</v>
      </c>
      <c r="K1025" s="4" t="s">
        <v>6</v>
      </c>
      <c r="L1025" s="4" t="s">
        <v>6</v>
      </c>
      <c r="M1025" s="4" t="s">
        <v>6</v>
      </c>
      <c r="N1025" s="4" t="s">
        <v>6</v>
      </c>
      <c r="O1025" s="4" t="s">
        <v>6</v>
      </c>
      <c r="P1025" s="4" t="s">
        <v>6</v>
      </c>
      <c r="Q1025" s="4" t="s">
        <v>6</v>
      </c>
      <c r="R1025" s="4" t="s">
        <v>6</v>
      </c>
      <c r="S1025" s="4" t="s">
        <v>6</v>
      </c>
      <c r="T1025" s="4" t="s">
        <v>6</v>
      </c>
      <c r="U1025" s="4" t="s">
        <v>6</v>
      </c>
    </row>
    <row r="1026" spans="1:21">
      <c r="A1026" t="n">
        <v>10364</v>
      </c>
      <c r="B1026" s="51" t="n">
        <v>36</v>
      </c>
      <c r="C1026" s="7" t="n">
        <v>8</v>
      </c>
      <c r="D1026" s="7" t="n">
        <v>61489</v>
      </c>
      <c r="E1026" s="7" t="n">
        <v>0</v>
      </c>
      <c r="F1026" s="7" t="s">
        <v>129</v>
      </c>
      <c r="G1026" s="7" t="s">
        <v>12</v>
      </c>
      <c r="H1026" s="7" t="s">
        <v>12</v>
      </c>
      <c r="I1026" s="7" t="s">
        <v>12</v>
      </c>
      <c r="J1026" s="7" t="s">
        <v>12</v>
      </c>
      <c r="K1026" s="7" t="s">
        <v>12</v>
      </c>
      <c r="L1026" s="7" t="s">
        <v>12</v>
      </c>
      <c r="M1026" s="7" t="s">
        <v>12</v>
      </c>
      <c r="N1026" s="7" t="s">
        <v>12</v>
      </c>
      <c r="O1026" s="7" t="s">
        <v>12</v>
      </c>
      <c r="P1026" s="7" t="s">
        <v>12</v>
      </c>
      <c r="Q1026" s="7" t="s">
        <v>12</v>
      </c>
      <c r="R1026" s="7" t="s">
        <v>12</v>
      </c>
      <c r="S1026" s="7" t="s">
        <v>12</v>
      </c>
      <c r="T1026" s="7" t="s">
        <v>12</v>
      </c>
      <c r="U1026" s="7" t="s">
        <v>12</v>
      </c>
    </row>
    <row r="1027" spans="1:21">
      <c r="A1027" t="s">
        <v>4</v>
      </c>
      <c r="B1027" s="4" t="s">
        <v>5</v>
      </c>
      <c r="C1027" s="4" t="s">
        <v>13</v>
      </c>
      <c r="D1027" s="4" t="s">
        <v>10</v>
      </c>
      <c r="E1027" s="4" t="s">
        <v>13</v>
      </c>
      <c r="F1027" s="4" t="s">
        <v>6</v>
      </c>
      <c r="G1027" s="4" t="s">
        <v>6</v>
      </c>
      <c r="H1027" s="4" t="s">
        <v>6</v>
      </c>
      <c r="I1027" s="4" t="s">
        <v>6</v>
      </c>
      <c r="J1027" s="4" t="s">
        <v>6</v>
      </c>
      <c r="K1027" s="4" t="s">
        <v>6</v>
      </c>
      <c r="L1027" s="4" t="s">
        <v>6</v>
      </c>
      <c r="M1027" s="4" t="s">
        <v>6</v>
      </c>
      <c r="N1027" s="4" t="s">
        <v>6</v>
      </c>
      <c r="O1027" s="4" t="s">
        <v>6</v>
      </c>
      <c r="P1027" s="4" t="s">
        <v>6</v>
      </c>
      <c r="Q1027" s="4" t="s">
        <v>6</v>
      </c>
      <c r="R1027" s="4" t="s">
        <v>6</v>
      </c>
      <c r="S1027" s="4" t="s">
        <v>6</v>
      </c>
      <c r="T1027" s="4" t="s">
        <v>6</v>
      </c>
      <c r="U1027" s="4" t="s">
        <v>6</v>
      </c>
    </row>
    <row r="1028" spans="1:21">
      <c r="A1028" t="n">
        <v>10394</v>
      </c>
      <c r="B1028" s="51" t="n">
        <v>36</v>
      </c>
      <c r="C1028" s="7" t="n">
        <v>8</v>
      </c>
      <c r="D1028" s="7" t="n">
        <v>61490</v>
      </c>
      <c r="E1028" s="7" t="n">
        <v>0</v>
      </c>
      <c r="F1028" s="7" t="s">
        <v>129</v>
      </c>
      <c r="G1028" s="7" t="s">
        <v>12</v>
      </c>
      <c r="H1028" s="7" t="s">
        <v>12</v>
      </c>
      <c r="I1028" s="7" t="s">
        <v>12</v>
      </c>
      <c r="J1028" s="7" t="s">
        <v>12</v>
      </c>
      <c r="K1028" s="7" t="s">
        <v>12</v>
      </c>
      <c r="L1028" s="7" t="s">
        <v>12</v>
      </c>
      <c r="M1028" s="7" t="s">
        <v>12</v>
      </c>
      <c r="N1028" s="7" t="s">
        <v>12</v>
      </c>
      <c r="O1028" s="7" t="s">
        <v>12</v>
      </c>
      <c r="P1028" s="7" t="s">
        <v>12</v>
      </c>
      <c r="Q1028" s="7" t="s">
        <v>12</v>
      </c>
      <c r="R1028" s="7" t="s">
        <v>12</v>
      </c>
      <c r="S1028" s="7" t="s">
        <v>12</v>
      </c>
      <c r="T1028" s="7" t="s">
        <v>12</v>
      </c>
      <c r="U1028" s="7" t="s">
        <v>12</v>
      </c>
    </row>
    <row r="1029" spans="1:21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13</v>
      </c>
      <c r="F1029" s="4" t="s">
        <v>6</v>
      </c>
      <c r="G1029" s="4" t="s">
        <v>6</v>
      </c>
      <c r="H1029" s="4" t="s">
        <v>6</v>
      </c>
      <c r="I1029" s="4" t="s">
        <v>6</v>
      </c>
      <c r="J1029" s="4" t="s">
        <v>6</v>
      </c>
      <c r="K1029" s="4" t="s">
        <v>6</v>
      </c>
      <c r="L1029" s="4" t="s">
        <v>6</v>
      </c>
      <c r="M1029" s="4" t="s">
        <v>6</v>
      </c>
      <c r="N1029" s="4" t="s">
        <v>6</v>
      </c>
      <c r="O1029" s="4" t="s">
        <v>6</v>
      </c>
      <c r="P1029" s="4" t="s">
        <v>6</v>
      </c>
      <c r="Q1029" s="4" t="s">
        <v>6</v>
      </c>
      <c r="R1029" s="4" t="s">
        <v>6</v>
      </c>
      <c r="S1029" s="4" t="s">
        <v>6</v>
      </c>
      <c r="T1029" s="4" t="s">
        <v>6</v>
      </c>
      <c r="U1029" s="4" t="s">
        <v>6</v>
      </c>
    </row>
    <row r="1030" spans="1:21">
      <c r="A1030" t="n">
        <v>10424</v>
      </c>
      <c r="B1030" s="51" t="n">
        <v>36</v>
      </c>
      <c r="C1030" s="7" t="n">
        <v>8</v>
      </c>
      <c r="D1030" s="7" t="n">
        <v>61488</v>
      </c>
      <c r="E1030" s="7" t="n">
        <v>0</v>
      </c>
      <c r="F1030" s="7" t="s">
        <v>129</v>
      </c>
      <c r="G1030" s="7" t="s">
        <v>12</v>
      </c>
      <c r="H1030" s="7" t="s">
        <v>12</v>
      </c>
      <c r="I1030" s="7" t="s">
        <v>12</v>
      </c>
      <c r="J1030" s="7" t="s">
        <v>12</v>
      </c>
      <c r="K1030" s="7" t="s">
        <v>12</v>
      </c>
      <c r="L1030" s="7" t="s">
        <v>12</v>
      </c>
      <c r="M1030" s="7" t="s">
        <v>12</v>
      </c>
      <c r="N1030" s="7" t="s">
        <v>12</v>
      </c>
      <c r="O1030" s="7" t="s">
        <v>12</v>
      </c>
      <c r="P1030" s="7" t="s">
        <v>12</v>
      </c>
      <c r="Q1030" s="7" t="s">
        <v>12</v>
      </c>
      <c r="R1030" s="7" t="s">
        <v>12</v>
      </c>
      <c r="S1030" s="7" t="s">
        <v>12</v>
      </c>
      <c r="T1030" s="7" t="s">
        <v>12</v>
      </c>
      <c r="U1030" s="7" t="s">
        <v>12</v>
      </c>
    </row>
    <row r="1031" spans="1:21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13</v>
      </c>
      <c r="F1031" s="4" t="s">
        <v>6</v>
      </c>
      <c r="G1031" s="4" t="s">
        <v>6</v>
      </c>
      <c r="H1031" s="4" t="s">
        <v>6</v>
      </c>
      <c r="I1031" s="4" t="s">
        <v>6</v>
      </c>
      <c r="J1031" s="4" t="s">
        <v>6</v>
      </c>
      <c r="K1031" s="4" t="s">
        <v>6</v>
      </c>
      <c r="L1031" s="4" t="s">
        <v>6</v>
      </c>
      <c r="M1031" s="4" t="s">
        <v>6</v>
      </c>
      <c r="N1031" s="4" t="s">
        <v>6</v>
      </c>
      <c r="O1031" s="4" t="s">
        <v>6</v>
      </c>
      <c r="P1031" s="4" t="s">
        <v>6</v>
      </c>
      <c r="Q1031" s="4" t="s">
        <v>6</v>
      </c>
      <c r="R1031" s="4" t="s">
        <v>6</v>
      </c>
      <c r="S1031" s="4" t="s">
        <v>6</v>
      </c>
      <c r="T1031" s="4" t="s">
        <v>6</v>
      </c>
      <c r="U1031" s="4" t="s">
        <v>6</v>
      </c>
    </row>
    <row r="1032" spans="1:21">
      <c r="A1032" t="n">
        <v>10454</v>
      </c>
      <c r="B1032" s="51" t="n">
        <v>36</v>
      </c>
      <c r="C1032" s="7" t="n">
        <v>8</v>
      </c>
      <c r="D1032" s="7" t="n">
        <v>8</v>
      </c>
      <c r="E1032" s="7" t="n">
        <v>0</v>
      </c>
      <c r="F1032" s="7" t="s">
        <v>129</v>
      </c>
      <c r="G1032" s="7" t="s">
        <v>12</v>
      </c>
      <c r="H1032" s="7" t="s">
        <v>12</v>
      </c>
      <c r="I1032" s="7" t="s">
        <v>12</v>
      </c>
      <c r="J1032" s="7" t="s">
        <v>12</v>
      </c>
      <c r="K1032" s="7" t="s">
        <v>12</v>
      </c>
      <c r="L1032" s="7" t="s">
        <v>12</v>
      </c>
      <c r="M1032" s="7" t="s">
        <v>12</v>
      </c>
      <c r="N1032" s="7" t="s">
        <v>12</v>
      </c>
      <c r="O1032" s="7" t="s">
        <v>12</v>
      </c>
      <c r="P1032" s="7" t="s">
        <v>12</v>
      </c>
      <c r="Q1032" s="7" t="s">
        <v>12</v>
      </c>
      <c r="R1032" s="7" t="s">
        <v>12</v>
      </c>
      <c r="S1032" s="7" t="s">
        <v>12</v>
      </c>
      <c r="T1032" s="7" t="s">
        <v>12</v>
      </c>
      <c r="U1032" s="7" t="s">
        <v>12</v>
      </c>
    </row>
    <row r="1033" spans="1:21">
      <c r="A1033" t="s">
        <v>4</v>
      </c>
      <c r="B1033" s="4" t="s">
        <v>5</v>
      </c>
      <c r="C1033" s="4" t="s">
        <v>13</v>
      </c>
      <c r="D1033" s="20" t="s">
        <v>45</v>
      </c>
      <c r="E1033" s="4" t="s">
        <v>5</v>
      </c>
      <c r="F1033" s="4" t="s">
        <v>13</v>
      </c>
      <c r="G1033" s="4" t="s">
        <v>10</v>
      </c>
      <c r="H1033" s="20" t="s">
        <v>46</v>
      </c>
      <c r="I1033" s="4" t="s">
        <v>13</v>
      </c>
      <c r="J1033" s="4" t="s">
        <v>35</v>
      </c>
    </row>
    <row r="1034" spans="1:21">
      <c r="A1034" t="n">
        <v>10484</v>
      </c>
      <c r="B1034" s="15" t="n">
        <v>5</v>
      </c>
      <c r="C1034" s="7" t="n">
        <v>28</v>
      </c>
      <c r="D1034" s="20" t="s">
        <v>3</v>
      </c>
      <c r="E1034" s="40" t="n">
        <v>64</v>
      </c>
      <c r="F1034" s="7" t="n">
        <v>5</v>
      </c>
      <c r="G1034" s="7" t="n">
        <v>4</v>
      </c>
      <c r="H1034" s="20" t="s">
        <v>3</v>
      </c>
      <c r="I1034" s="7" t="n">
        <v>1</v>
      </c>
      <c r="J1034" s="16" t="n">
        <f t="normal" ca="1">A1038</f>
        <v>0</v>
      </c>
    </row>
    <row r="1035" spans="1:21">
      <c r="A1035" t="s">
        <v>4</v>
      </c>
      <c r="B1035" s="4" t="s">
        <v>5</v>
      </c>
      <c r="C1035" s="4" t="s">
        <v>13</v>
      </c>
      <c r="D1035" s="4" t="s">
        <v>10</v>
      </c>
      <c r="E1035" s="4" t="s">
        <v>13</v>
      </c>
      <c r="F1035" s="4" t="s">
        <v>6</v>
      </c>
      <c r="G1035" s="4" t="s">
        <v>6</v>
      </c>
      <c r="H1035" s="4" t="s">
        <v>6</v>
      </c>
      <c r="I1035" s="4" t="s">
        <v>6</v>
      </c>
      <c r="J1035" s="4" t="s">
        <v>6</v>
      </c>
      <c r="K1035" s="4" t="s">
        <v>6</v>
      </c>
      <c r="L1035" s="4" t="s">
        <v>6</v>
      </c>
      <c r="M1035" s="4" t="s">
        <v>6</v>
      </c>
      <c r="N1035" s="4" t="s">
        <v>6</v>
      </c>
      <c r="O1035" s="4" t="s">
        <v>6</v>
      </c>
      <c r="P1035" s="4" t="s">
        <v>6</v>
      </c>
      <c r="Q1035" s="4" t="s">
        <v>6</v>
      </c>
      <c r="R1035" s="4" t="s">
        <v>6</v>
      </c>
      <c r="S1035" s="4" t="s">
        <v>6</v>
      </c>
      <c r="T1035" s="4" t="s">
        <v>6</v>
      </c>
      <c r="U1035" s="4" t="s">
        <v>6</v>
      </c>
    </row>
    <row r="1036" spans="1:21">
      <c r="A1036" t="n">
        <v>10495</v>
      </c>
      <c r="B1036" s="51" t="n">
        <v>36</v>
      </c>
      <c r="C1036" s="7" t="n">
        <v>8</v>
      </c>
      <c r="D1036" s="7" t="n">
        <v>4</v>
      </c>
      <c r="E1036" s="7" t="n">
        <v>0</v>
      </c>
      <c r="F1036" s="7" t="s">
        <v>130</v>
      </c>
      <c r="G1036" s="7" t="s">
        <v>12</v>
      </c>
      <c r="H1036" s="7" t="s">
        <v>12</v>
      </c>
      <c r="I1036" s="7" t="s">
        <v>12</v>
      </c>
      <c r="J1036" s="7" t="s">
        <v>12</v>
      </c>
      <c r="K1036" s="7" t="s">
        <v>12</v>
      </c>
      <c r="L1036" s="7" t="s">
        <v>12</v>
      </c>
      <c r="M1036" s="7" t="s">
        <v>12</v>
      </c>
      <c r="N1036" s="7" t="s">
        <v>12</v>
      </c>
      <c r="O1036" s="7" t="s">
        <v>12</v>
      </c>
      <c r="P1036" s="7" t="s">
        <v>12</v>
      </c>
      <c r="Q1036" s="7" t="s">
        <v>12</v>
      </c>
      <c r="R1036" s="7" t="s">
        <v>12</v>
      </c>
      <c r="S1036" s="7" t="s">
        <v>12</v>
      </c>
      <c r="T1036" s="7" t="s">
        <v>12</v>
      </c>
      <c r="U1036" s="7" t="s">
        <v>12</v>
      </c>
    </row>
    <row r="1037" spans="1:21">
      <c r="A1037" t="s">
        <v>4</v>
      </c>
      <c r="B1037" s="4" t="s">
        <v>5</v>
      </c>
      <c r="C1037" s="4" t="s">
        <v>13</v>
      </c>
      <c r="D1037" s="4" t="s">
        <v>10</v>
      </c>
      <c r="E1037" s="4" t="s">
        <v>13</v>
      </c>
      <c r="F1037" s="4" t="s">
        <v>6</v>
      </c>
      <c r="G1037" s="4" t="s">
        <v>6</v>
      </c>
      <c r="H1037" s="4" t="s">
        <v>6</v>
      </c>
      <c r="I1037" s="4" t="s">
        <v>6</v>
      </c>
      <c r="J1037" s="4" t="s">
        <v>6</v>
      </c>
      <c r="K1037" s="4" t="s">
        <v>6</v>
      </c>
      <c r="L1037" s="4" t="s">
        <v>6</v>
      </c>
      <c r="M1037" s="4" t="s">
        <v>6</v>
      </c>
      <c r="N1037" s="4" t="s">
        <v>6</v>
      </c>
      <c r="O1037" s="4" t="s">
        <v>6</v>
      </c>
      <c r="P1037" s="4" t="s">
        <v>6</v>
      </c>
      <c r="Q1037" s="4" t="s">
        <v>6</v>
      </c>
      <c r="R1037" s="4" t="s">
        <v>6</v>
      </c>
      <c r="S1037" s="4" t="s">
        <v>6</v>
      </c>
      <c r="T1037" s="4" t="s">
        <v>6</v>
      </c>
      <c r="U1037" s="4" t="s">
        <v>6</v>
      </c>
    </row>
    <row r="1038" spans="1:21">
      <c r="A1038" t="n">
        <v>10525</v>
      </c>
      <c r="B1038" s="51" t="n">
        <v>36</v>
      </c>
      <c r="C1038" s="7" t="n">
        <v>8</v>
      </c>
      <c r="D1038" s="7" t="n">
        <v>1</v>
      </c>
      <c r="E1038" s="7" t="n">
        <v>0</v>
      </c>
      <c r="F1038" s="7" t="s">
        <v>129</v>
      </c>
      <c r="G1038" s="7" t="s">
        <v>131</v>
      </c>
      <c r="H1038" s="7" t="s">
        <v>132</v>
      </c>
      <c r="I1038" s="7" t="s">
        <v>133</v>
      </c>
      <c r="J1038" s="7" t="s">
        <v>134</v>
      </c>
      <c r="K1038" s="7" t="s">
        <v>135</v>
      </c>
      <c r="L1038" s="7" t="s">
        <v>12</v>
      </c>
      <c r="M1038" s="7" t="s">
        <v>12</v>
      </c>
      <c r="N1038" s="7" t="s">
        <v>12</v>
      </c>
      <c r="O1038" s="7" t="s">
        <v>12</v>
      </c>
      <c r="P1038" s="7" t="s">
        <v>12</v>
      </c>
      <c r="Q1038" s="7" t="s">
        <v>12</v>
      </c>
      <c r="R1038" s="7" t="s">
        <v>12</v>
      </c>
      <c r="S1038" s="7" t="s">
        <v>12</v>
      </c>
      <c r="T1038" s="7" t="s">
        <v>12</v>
      </c>
      <c r="U1038" s="7" t="s">
        <v>12</v>
      </c>
    </row>
    <row r="1039" spans="1:21">
      <c r="A1039" t="s">
        <v>4</v>
      </c>
      <c r="B1039" s="4" t="s">
        <v>5</v>
      </c>
      <c r="C1039" s="4" t="s">
        <v>13</v>
      </c>
      <c r="D1039" s="4" t="s">
        <v>10</v>
      </c>
      <c r="E1039" s="4" t="s">
        <v>13</v>
      </c>
      <c r="F1039" s="4" t="s">
        <v>6</v>
      </c>
      <c r="G1039" s="4" t="s">
        <v>6</v>
      </c>
      <c r="H1039" s="4" t="s">
        <v>6</v>
      </c>
      <c r="I1039" s="4" t="s">
        <v>6</v>
      </c>
      <c r="J1039" s="4" t="s">
        <v>6</v>
      </c>
      <c r="K1039" s="4" t="s">
        <v>6</v>
      </c>
      <c r="L1039" s="4" t="s">
        <v>6</v>
      </c>
      <c r="M1039" s="4" t="s">
        <v>6</v>
      </c>
      <c r="N1039" s="4" t="s">
        <v>6</v>
      </c>
      <c r="O1039" s="4" t="s">
        <v>6</v>
      </c>
      <c r="P1039" s="4" t="s">
        <v>6</v>
      </c>
      <c r="Q1039" s="4" t="s">
        <v>6</v>
      </c>
      <c r="R1039" s="4" t="s">
        <v>6</v>
      </c>
      <c r="S1039" s="4" t="s">
        <v>6</v>
      </c>
      <c r="T1039" s="4" t="s">
        <v>6</v>
      </c>
      <c r="U1039" s="4" t="s">
        <v>6</v>
      </c>
    </row>
    <row r="1040" spans="1:21">
      <c r="A1040" t="n">
        <v>10616</v>
      </c>
      <c r="B1040" s="51" t="n">
        <v>36</v>
      </c>
      <c r="C1040" s="7" t="n">
        <v>8</v>
      </c>
      <c r="D1040" s="7" t="n">
        <v>9</v>
      </c>
      <c r="E1040" s="7" t="n">
        <v>0</v>
      </c>
      <c r="F1040" s="7" t="s">
        <v>129</v>
      </c>
      <c r="G1040" s="7" t="s">
        <v>131</v>
      </c>
      <c r="H1040" s="7" t="s">
        <v>136</v>
      </c>
      <c r="I1040" s="7" t="s">
        <v>137</v>
      </c>
      <c r="J1040" s="7" t="s">
        <v>138</v>
      </c>
      <c r="K1040" s="7" t="s">
        <v>139</v>
      </c>
      <c r="L1040" s="7" t="s">
        <v>12</v>
      </c>
      <c r="M1040" s="7" t="s">
        <v>12</v>
      </c>
      <c r="N1040" s="7" t="s">
        <v>12</v>
      </c>
      <c r="O1040" s="7" t="s">
        <v>12</v>
      </c>
      <c r="P1040" s="7" t="s">
        <v>12</v>
      </c>
      <c r="Q1040" s="7" t="s">
        <v>12</v>
      </c>
      <c r="R1040" s="7" t="s">
        <v>12</v>
      </c>
      <c r="S1040" s="7" t="s">
        <v>12</v>
      </c>
      <c r="T1040" s="7" t="s">
        <v>12</v>
      </c>
      <c r="U1040" s="7" t="s">
        <v>12</v>
      </c>
    </row>
    <row r="1041" spans="1:21">
      <c r="A1041" t="s">
        <v>4</v>
      </c>
      <c r="B1041" s="4" t="s">
        <v>5</v>
      </c>
      <c r="C1041" s="4" t="s">
        <v>10</v>
      </c>
      <c r="D1041" s="4" t="s">
        <v>13</v>
      </c>
      <c r="E1041" s="4" t="s">
        <v>6</v>
      </c>
      <c r="F1041" s="4" t="s">
        <v>25</v>
      </c>
      <c r="G1041" s="4" t="s">
        <v>25</v>
      </c>
      <c r="H1041" s="4" t="s">
        <v>25</v>
      </c>
    </row>
    <row r="1042" spans="1:21">
      <c r="A1042" t="n">
        <v>10704</v>
      </c>
      <c r="B1042" s="52" t="n">
        <v>48</v>
      </c>
      <c r="C1042" s="7" t="n">
        <v>1</v>
      </c>
      <c r="D1042" s="7" t="n">
        <v>0</v>
      </c>
      <c r="E1042" s="7" t="s">
        <v>140</v>
      </c>
      <c r="F1042" s="7" t="n">
        <v>-1</v>
      </c>
      <c r="G1042" s="7" t="n">
        <v>1</v>
      </c>
      <c r="H1042" s="7" t="n">
        <v>1.40129846432482e-45</v>
      </c>
    </row>
    <row r="1043" spans="1:21">
      <c r="A1043" t="s">
        <v>4</v>
      </c>
      <c r="B1043" s="4" t="s">
        <v>5</v>
      </c>
      <c r="C1043" s="4" t="s">
        <v>10</v>
      </c>
      <c r="D1043" s="4" t="s">
        <v>13</v>
      </c>
      <c r="E1043" s="4" t="s">
        <v>6</v>
      </c>
      <c r="F1043" s="4" t="s">
        <v>25</v>
      </c>
      <c r="G1043" s="4" t="s">
        <v>25</v>
      </c>
      <c r="H1043" s="4" t="s">
        <v>25</v>
      </c>
    </row>
    <row r="1044" spans="1:21">
      <c r="A1044" t="n">
        <v>10737</v>
      </c>
      <c r="B1044" s="52" t="n">
        <v>48</v>
      </c>
      <c r="C1044" s="7" t="n">
        <v>1</v>
      </c>
      <c r="D1044" s="7" t="n">
        <v>0</v>
      </c>
      <c r="E1044" s="7" t="s">
        <v>131</v>
      </c>
      <c r="F1044" s="7" t="n">
        <v>-1</v>
      </c>
      <c r="G1044" s="7" t="n">
        <v>1</v>
      </c>
      <c r="H1044" s="7" t="n">
        <v>1.40129846432482e-45</v>
      </c>
    </row>
    <row r="1045" spans="1:21">
      <c r="A1045" t="s">
        <v>4</v>
      </c>
      <c r="B1045" s="4" t="s">
        <v>5</v>
      </c>
      <c r="C1045" s="4" t="s">
        <v>10</v>
      </c>
      <c r="D1045" s="4" t="s">
        <v>13</v>
      </c>
      <c r="E1045" s="4" t="s">
        <v>6</v>
      </c>
      <c r="F1045" s="4" t="s">
        <v>25</v>
      </c>
      <c r="G1045" s="4" t="s">
        <v>25</v>
      </c>
      <c r="H1045" s="4" t="s">
        <v>25</v>
      </c>
    </row>
    <row r="1046" spans="1:21">
      <c r="A1046" t="n">
        <v>10766</v>
      </c>
      <c r="B1046" s="52" t="n">
        <v>48</v>
      </c>
      <c r="C1046" s="7" t="n">
        <v>9</v>
      </c>
      <c r="D1046" s="7" t="n">
        <v>0</v>
      </c>
      <c r="E1046" s="7" t="s">
        <v>140</v>
      </c>
      <c r="F1046" s="7" t="n">
        <v>-1</v>
      </c>
      <c r="G1046" s="7" t="n">
        <v>1</v>
      </c>
      <c r="H1046" s="7" t="n">
        <v>1.40129846432482e-45</v>
      </c>
    </row>
    <row r="1047" spans="1:21">
      <c r="A1047" t="s">
        <v>4</v>
      </c>
      <c r="B1047" s="4" t="s">
        <v>5</v>
      </c>
      <c r="C1047" s="4" t="s">
        <v>10</v>
      </c>
      <c r="D1047" s="4" t="s">
        <v>13</v>
      </c>
      <c r="E1047" s="4" t="s">
        <v>6</v>
      </c>
      <c r="F1047" s="4" t="s">
        <v>25</v>
      </c>
      <c r="G1047" s="4" t="s">
        <v>25</v>
      </c>
      <c r="H1047" s="4" t="s">
        <v>25</v>
      </c>
    </row>
    <row r="1048" spans="1:21">
      <c r="A1048" t="n">
        <v>10799</v>
      </c>
      <c r="B1048" s="52" t="n">
        <v>48</v>
      </c>
      <c r="C1048" s="7" t="n">
        <v>9</v>
      </c>
      <c r="D1048" s="7" t="n">
        <v>0</v>
      </c>
      <c r="E1048" s="7" t="s">
        <v>131</v>
      </c>
      <c r="F1048" s="7" t="n">
        <v>-1</v>
      </c>
      <c r="G1048" s="7" t="n">
        <v>1</v>
      </c>
      <c r="H1048" s="7" t="n">
        <v>1.40129846432482e-45</v>
      </c>
    </row>
    <row r="1049" spans="1:21">
      <c r="A1049" t="s">
        <v>4</v>
      </c>
      <c r="B1049" s="4" t="s">
        <v>5</v>
      </c>
      <c r="C1049" s="4" t="s">
        <v>13</v>
      </c>
      <c r="D1049" s="4" t="s">
        <v>10</v>
      </c>
      <c r="E1049" s="4" t="s">
        <v>6</v>
      </c>
      <c r="F1049" s="4" t="s">
        <v>6</v>
      </c>
      <c r="G1049" s="4" t="s">
        <v>6</v>
      </c>
      <c r="H1049" s="4" t="s">
        <v>6</v>
      </c>
    </row>
    <row r="1050" spans="1:21">
      <c r="A1050" t="n">
        <v>10828</v>
      </c>
      <c r="B1050" s="61" t="n">
        <v>51</v>
      </c>
      <c r="C1050" s="7" t="n">
        <v>3</v>
      </c>
      <c r="D1050" s="7" t="n">
        <v>1</v>
      </c>
      <c r="E1050" s="7" t="s">
        <v>141</v>
      </c>
      <c r="F1050" s="7" t="s">
        <v>142</v>
      </c>
      <c r="G1050" s="7" t="s">
        <v>143</v>
      </c>
      <c r="H1050" s="7" t="s">
        <v>144</v>
      </c>
    </row>
    <row r="1051" spans="1:21">
      <c r="A1051" t="s">
        <v>4</v>
      </c>
      <c r="B1051" s="4" t="s">
        <v>5</v>
      </c>
      <c r="C1051" s="4" t="s">
        <v>13</v>
      </c>
      <c r="D1051" s="4" t="s">
        <v>10</v>
      </c>
      <c r="E1051" s="4" t="s">
        <v>6</v>
      </c>
      <c r="F1051" s="4" t="s">
        <v>6</v>
      </c>
      <c r="G1051" s="4" t="s">
        <v>6</v>
      </c>
      <c r="H1051" s="4" t="s">
        <v>6</v>
      </c>
    </row>
    <row r="1052" spans="1:21">
      <c r="A1052" t="n">
        <v>10857</v>
      </c>
      <c r="B1052" s="61" t="n">
        <v>51</v>
      </c>
      <c r="C1052" s="7" t="n">
        <v>3</v>
      </c>
      <c r="D1052" s="7" t="n">
        <v>9</v>
      </c>
      <c r="E1052" s="7" t="s">
        <v>141</v>
      </c>
      <c r="F1052" s="7" t="s">
        <v>142</v>
      </c>
      <c r="G1052" s="7" t="s">
        <v>143</v>
      </c>
      <c r="H1052" s="7" t="s">
        <v>144</v>
      </c>
    </row>
    <row r="1053" spans="1:21">
      <c r="A1053" t="s">
        <v>4</v>
      </c>
      <c r="B1053" s="4" t="s">
        <v>5</v>
      </c>
      <c r="C1053" s="4" t="s">
        <v>13</v>
      </c>
      <c r="D1053" s="4" t="s">
        <v>10</v>
      </c>
      <c r="E1053" s="4" t="s">
        <v>13</v>
      </c>
      <c r="F1053" s="4" t="s">
        <v>6</v>
      </c>
      <c r="G1053" s="4" t="s">
        <v>6</v>
      </c>
      <c r="H1053" s="4" t="s">
        <v>6</v>
      </c>
      <c r="I1053" s="4" t="s">
        <v>6</v>
      </c>
      <c r="J1053" s="4" t="s">
        <v>6</v>
      </c>
      <c r="K1053" s="4" t="s">
        <v>6</v>
      </c>
      <c r="L1053" s="4" t="s">
        <v>6</v>
      </c>
      <c r="M1053" s="4" t="s">
        <v>6</v>
      </c>
      <c r="N1053" s="4" t="s">
        <v>6</v>
      </c>
      <c r="O1053" s="4" t="s">
        <v>6</v>
      </c>
      <c r="P1053" s="4" t="s">
        <v>6</v>
      </c>
      <c r="Q1053" s="4" t="s">
        <v>6</v>
      </c>
      <c r="R1053" s="4" t="s">
        <v>6</v>
      </c>
      <c r="S1053" s="4" t="s">
        <v>6</v>
      </c>
      <c r="T1053" s="4" t="s">
        <v>6</v>
      </c>
      <c r="U1053" s="4" t="s">
        <v>6</v>
      </c>
    </row>
    <row r="1054" spans="1:21">
      <c r="A1054" t="n">
        <v>10886</v>
      </c>
      <c r="B1054" s="51" t="n">
        <v>36</v>
      </c>
      <c r="C1054" s="7" t="n">
        <v>8</v>
      </c>
      <c r="D1054" s="7" t="n">
        <v>7030</v>
      </c>
      <c r="E1054" s="7" t="n">
        <v>0</v>
      </c>
      <c r="F1054" s="7" t="s">
        <v>145</v>
      </c>
      <c r="G1054" s="7" t="s">
        <v>146</v>
      </c>
      <c r="H1054" s="7" t="s">
        <v>12</v>
      </c>
      <c r="I1054" s="7" t="s">
        <v>12</v>
      </c>
      <c r="J1054" s="7" t="s">
        <v>12</v>
      </c>
      <c r="K1054" s="7" t="s">
        <v>12</v>
      </c>
      <c r="L1054" s="7" t="s">
        <v>12</v>
      </c>
      <c r="M1054" s="7" t="s">
        <v>12</v>
      </c>
      <c r="N1054" s="7" t="s">
        <v>12</v>
      </c>
      <c r="O1054" s="7" t="s">
        <v>12</v>
      </c>
      <c r="P1054" s="7" t="s">
        <v>12</v>
      </c>
      <c r="Q1054" s="7" t="s">
        <v>12</v>
      </c>
      <c r="R1054" s="7" t="s">
        <v>12</v>
      </c>
      <c r="S1054" s="7" t="s">
        <v>12</v>
      </c>
      <c r="T1054" s="7" t="s">
        <v>12</v>
      </c>
      <c r="U1054" s="7" t="s">
        <v>12</v>
      </c>
    </row>
    <row r="1055" spans="1:21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13</v>
      </c>
      <c r="F1055" s="4" t="s">
        <v>6</v>
      </c>
      <c r="G1055" s="4" t="s">
        <v>6</v>
      </c>
      <c r="H1055" s="4" t="s">
        <v>6</v>
      </c>
      <c r="I1055" s="4" t="s">
        <v>6</v>
      </c>
      <c r="J1055" s="4" t="s">
        <v>6</v>
      </c>
      <c r="K1055" s="4" t="s">
        <v>6</v>
      </c>
      <c r="L1055" s="4" t="s">
        <v>6</v>
      </c>
      <c r="M1055" s="4" t="s">
        <v>6</v>
      </c>
      <c r="N1055" s="4" t="s">
        <v>6</v>
      </c>
      <c r="O1055" s="4" t="s">
        <v>6</v>
      </c>
      <c r="P1055" s="4" t="s">
        <v>6</v>
      </c>
      <c r="Q1055" s="4" t="s">
        <v>6</v>
      </c>
      <c r="R1055" s="4" t="s">
        <v>6</v>
      </c>
      <c r="S1055" s="4" t="s">
        <v>6</v>
      </c>
      <c r="T1055" s="4" t="s">
        <v>6</v>
      </c>
      <c r="U1055" s="4" t="s">
        <v>6</v>
      </c>
    </row>
    <row r="1056" spans="1:21">
      <c r="A1056" t="n">
        <v>10925</v>
      </c>
      <c r="B1056" s="51" t="n">
        <v>36</v>
      </c>
      <c r="C1056" s="7" t="n">
        <v>8</v>
      </c>
      <c r="D1056" s="7" t="n">
        <v>7020</v>
      </c>
      <c r="E1056" s="7" t="n">
        <v>0</v>
      </c>
      <c r="F1056" s="7" t="s">
        <v>139</v>
      </c>
      <c r="G1056" s="7" t="s">
        <v>147</v>
      </c>
      <c r="H1056" s="7" t="s">
        <v>148</v>
      </c>
      <c r="I1056" s="7" t="s">
        <v>149</v>
      </c>
      <c r="J1056" s="7" t="s">
        <v>12</v>
      </c>
      <c r="K1056" s="7" t="s">
        <v>12</v>
      </c>
      <c r="L1056" s="7" t="s">
        <v>12</v>
      </c>
      <c r="M1056" s="7" t="s">
        <v>12</v>
      </c>
      <c r="N1056" s="7" t="s">
        <v>12</v>
      </c>
      <c r="O1056" s="7" t="s">
        <v>12</v>
      </c>
      <c r="P1056" s="7" t="s">
        <v>12</v>
      </c>
      <c r="Q1056" s="7" t="s">
        <v>12</v>
      </c>
      <c r="R1056" s="7" t="s">
        <v>12</v>
      </c>
      <c r="S1056" s="7" t="s">
        <v>12</v>
      </c>
      <c r="T1056" s="7" t="s">
        <v>12</v>
      </c>
      <c r="U1056" s="7" t="s">
        <v>12</v>
      </c>
    </row>
    <row r="1057" spans="1:21">
      <c r="A1057" t="s">
        <v>4</v>
      </c>
      <c r="B1057" s="4" t="s">
        <v>5</v>
      </c>
      <c r="C1057" s="4" t="s">
        <v>10</v>
      </c>
      <c r="D1057" s="4" t="s">
        <v>13</v>
      </c>
      <c r="E1057" s="4" t="s">
        <v>6</v>
      </c>
      <c r="F1057" s="4" t="s">
        <v>25</v>
      </c>
      <c r="G1057" s="4" t="s">
        <v>25</v>
      </c>
      <c r="H1057" s="4" t="s">
        <v>25</v>
      </c>
    </row>
    <row r="1058" spans="1:21">
      <c r="A1058" t="n">
        <v>10999</v>
      </c>
      <c r="B1058" s="52" t="n">
        <v>48</v>
      </c>
      <c r="C1058" s="7" t="n">
        <v>7020</v>
      </c>
      <c r="D1058" s="7" t="n">
        <v>0</v>
      </c>
      <c r="E1058" s="7" t="s">
        <v>139</v>
      </c>
      <c r="F1058" s="7" t="n">
        <v>-1</v>
      </c>
      <c r="G1058" s="7" t="n">
        <v>1</v>
      </c>
      <c r="H1058" s="7" t="n">
        <v>1.40129846432482e-45</v>
      </c>
    </row>
    <row r="1059" spans="1:21">
      <c r="A1059" t="s">
        <v>4</v>
      </c>
      <c r="B1059" s="4" t="s">
        <v>5</v>
      </c>
      <c r="C1059" s="4" t="s">
        <v>13</v>
      </c>
      <c r="D1059" s="4" t="s">
        <v>10</v>
      </c>
      <c r="E1059" s="4" t="s">
        <v>13</v>
      </c>
      <c r="F1059" s="4" t="s">
        <v>6</v>
      </c>
      <c r="G1059" s="4" t="s">
        <v>6</v>
      </c>
      <c r="H1059" s="4" t="s">
        <v>6</v>
      </c>
      <c r="I1059" s="4" t="s">
        <v>6</v>
      </c>
      <c r="J1059" s="4" t="s">
        <v>6</v>
      </c>
      <c r="K1059" s="4" t="s">
        <v>6</v>
      </c>
      <c r="L1059" s="4" t="s">
        <v>6</v>
      </c>
      <c r="M1059" s="4" t="s">
        <v>6</v>
      </c>
      <c r="N1059" s="4" t="s">
        <v>6</v>
      </c>
      <c r="O1059" s="4" t="s">
        <v>6</v>
      </c>
      <c r="P1059" s="4" t="s">
        <v>6</v>
      </c>
      <c r="Q1059" s="4" t="s">
        <v>6</v>
      </c>
      <c r="R1059" s="4" t="s">
        <v>6</v>
      </c>
      <c r="S1059" s="4" t="s">
        <v>6</v>
      </c>
      <c r="T1059" s="4" t="s">
        <v>6</v>
      </c>
      <c r="U1059" s="4" t="s">
        <v>6</v>
      </c>
    </row>
    <row r="1060" spans="1:21">
      <c r="A1060" t="n">
        <v>11028</v>
      </c>
      <c r="B1060" s="51" t="n">
        <v>36</v>
      </c>
      <c r="C1060" s="7" t="n">
        <v>8</v>
      </c>
      <c r="D1060" s="7" t="n">
        <v>1660</v>
      </c>
      <c r="E1060" s="7" t="n">
        <v>0</v>
      </c>
      <c r="F1060" s="7" t="s">
        <v>150</v>
      </c>
      <c r="G1060" s="7" t="s">
        <v>136</v>
      </c>
      <c r="H1060" s="7" t="s">
        <v>151</v>
      </c>
      <c r="I1060" s="7" t="s">
        <v>152</v>
      </c>
      <c r="J1060" s="7" t="s">
        <v>153</v>
      </c>
      <c r="K1060" s="7" t="s">
        <v>12</v>
      </c>
      <c r="L1060" s="7" t="s">
        <v>12</v>
      </c>
      <c r="M1060" s="7" t="s">
        <v>12</v>
      </c>
      <c r="N1060" s="7" t="s">
        <v>12</v>
      </c>
      <c r="O1060" s="7" t="s">
        <v>12</v>
      </c>
      <c r="P1060" s="7" t="s">
        <v>12</v>
      </c>
      <c r="Q1060" s="7" t="s">
        <v>12</v>
      </c>
      <c r="R1060" s="7" t="s">
        <v>12</v>
      </c>
      <c r="S1060" s="7" t="s">
        <v>12</v>
      </c>
      <c r="T1060" s="7" t="s">
        <v>12</v>
      </c>
      <c r="U1060" s="7" t="s">
        <v>12</v>
      </c>
    </row>
    <row r="1061" spans="1:21">
      <c r="A1061" t="s">
        <v>4</v>
      </c>
      <c r="B1061" s="4" t="s">
        <v>5</v>
      </c>
      <c r="C1061" s="4" t="s">
        <v>10</v>
      </c>
      <c r="D1061" s="4" t="s">
        <v>13</v>
      </c>
      <c r="E1061" s="4" t="s">
        <v>6</v>
      </c>
      <c r="F1061" s="4" t="s">
        <v>25</v>
      </c>
      <c r="G1061" s="4" t="s">
        <v>25</v>
      </c>
      <c r="H1061" s="4" t="s">
        <v>25</v>
      </c>
    </row>
    <row r="1062" spans="1:21">
      <c r="A1062" t="n">
        <v>11101</v>
      </c>
      <c r="B1062" s="52" t="n">
        <v>48</v>
      </c>
      <c r="C1062" s="7" t="n">
        <v>1660</v>
      </c>
      <c r="D1062" s="7" t="n">
        <v>0</v>
      </c>
      <c r="E1062" s="7" t="s">
        <v>79</v>
      </c>
      <c r="F1062" s="7" t="n">
        <v>-1</v>
      </c>
      <c r="G1062" s="7" t="n">
        <v>1</v>
      </c>
      <c r="H1062" s="7" t="n">
        <v>0</v>
      </c>
    </row>
    <row r="1063" spans="1:21">
      <c r="A1063" t="s">
        <v>4</v>
      </c>
      <c r="B1063" s="4" t="s">
        <v>5</v>
      </c>
      <c r="C1063" s="4" t="s">
        <v>10</v>
      </c>
      <c r="D1063" s="4" t="s">
        <v>10</v>
      </c>
      <c r="E1063" s="4" t="s">
        <v>10</v>
      </c>
    </row>
    <row r="1064" spans="1:21">
      <c r="A1064" t="n">
        <v>11125</v>
      </c>
      <c r="B1064" s="42" t="n">
        <v>61</v>
      </c>
      <c r="C1064" s="7" t="n">
        <v>1</v>
      </c>
      <c r="D1064" s="7" t="n">
        <v>1660</v>
      </c>
      <c r="E1064" s="7" t="n">
        <v>1000</v>
      </c>
    </row>
    <row r="1065" spans="1:21">
      <c r="A1065" t="s">
        <v>4</v>
      </c>
      <c r="B1065" s="4" t="s">
        <v>5</v>
      </c>
      <c r="C1065" s="4" t="s">
        <v>10</v>
      </c>
      <c r="D1065" s="4" t="s">
        <v>10</v>
      </c>
      <c r="E1065" s="4" t="s">
        <v>10</v>
      </c>
    </row>
    <row r="1066" spans="1:21">
      <c r="A1066" t="n">
        <v>11132</v>
      </c>
      <c r="B1066" s="42" t="n">
        <v>61</v>
      </c>
      <c r="C1066" s="7" t="n">
        <v>9</v>
      </c>
      <c r="D1066" s="7" t="n">
        <v>1660</v>
      </c>
      <c r="E1066" s="7" t="n">
        <v>1000</v>
      </c>
    </row>
    <row r="1067" spans="1:21">
      <c r="A1067" t="s">
        <v>4</v>
      </c>
      <c r="B1067" s="4" t="s">
        <v>5</v>
      </c>
      <c r="C1067" s="4" t="s">
        <v>13</v>
      </c>
      <c r="D1067" s="4" t="s">
        <v>13</v>
      </c>
      <c r="E1067" s="4" t="s">
        <v>25</v>
      </c>
      <c r="F1067" s="4" t="s">
        <v>25</v>
      </c>
      <c r="G1067" s="4" t="s">
        <v>25</v>
      </c>
      <c r="H1067" s="4" t="s">
        <v>10</v>
      </c>
    </row>
    <row r="1068" spans="1:21">
      <c r="A1068" t="n">
        <v>11139</v>
      </c>
      <c r="B1068" s="45" t="n">
        <v>45</v>
      </c>
      <c r="C1068" s="7" t="n">
        <v>2</v>
      </c>
      <c r="D1068" s="7" t="n">
        <v>3</v>
      </c>
      <c r="E1068" s="7" t="n">
        <v>44.75</v>
      </c>
      <c r="F1068" s="7" t="n">
        <v>25.8999996185303</v>
      </c>
      <c r="G1068" s="7" t="n">
        <v>197.360000610352</v>
      </c>
      <c r="H1068" s="7" t="n">
        <v>0</v>
      </c>
    </row>
    <row r="1069" spans="1:21">
      <c r="A1069" t="s">
        <v>4</v>
      </c>
      <c r="B1069" s="4" t="s">
        <v>5</v>
      </c>
      <c r="C1069" s="4" t="s">
        <v>13</v>
      </c>
      <c r="D1069" s="4" t="s">
        <v>13</v>
      </c>
      <c r="E1069" s="4" t="s">
        <v>25</v>
      </c>
      <c r="F1069" s="4" t="s">
        <v>25</v>
      </c>
      <c r="G1069" s="4" t="s">
        <v>25</v>
      </c>
      <c r="H1069" s="4" t="s">
        <v>10</v>
      </c>
      <c r="I1069" s="4" t="s">
        <v>13</v>
      </c>
    </row>
    <row r="1070" spans="1:21">
      <c r="A1070" t="n">
        <v>11156</v>
      </c>
      <c r="B1070" s="45" t="n">
        <v>45</v>
      </c>
      <c r="C1070" s="7" t="n">
        <v>4</v>
      </c>
      <c r="D1070" s="7" t="n">
        <v>3</v>
      </c>
      <c r="E1070" s="7" t="n">
        <v>15.7799997329712</v>
      </c>
      <c r="F1070" s="7" t="n">
        <v>96.4499969482422</v>
      </c>
      <c r="G1070" s="7" t="n">
        <v>0</v>
      </c>
      <c r="H1070" s="7" t="n">
        <v>0</v>
      </c>
      <c r="I1070" s="7" t="n">
        <v>0</v>
      </c>
    </row>
    <row r="1071" spans="1:21">
      <c r="A1071" t="s">
        <v>4</v>
      </c>
      <c r="B1071" s="4" t="s">
        <v>5</v>
      </c>
      <c r="C1071" s="4" t="s">
        <v>13</v>
      </c>
      <c r="D1071" s="4" t="s">
        <v>13</v>
      </c>
      <c r="E1071" s="4" t="s">
        <v>25</v>
      </c>
      <c r="F1071" s="4" t="s">
        <v>10</v>
      </c>
    </row>
    <row r="1072" spans="1:21">
      <c r="A1072" t="n">
        <v>11174</v>
      </c>
      <c r="B1072" s="45" t="n">
        <v>45</v>
      </c>
      <c r="C1072" s="7" t="n">
        <v>5</v>
      </c>
      <c r="D1072" s="7" t="n">
        <v>3</v>
      </c>
      <c r="E1072" s="7" t="n">
        <v>45.2999992370605</v>
      </c>
      <c r="F1072" s="7" t="n">
        <v>0</v>
      </c>
    </row>
    <row r="1073" spans="1:21">
      <c r="A1073" t="s">
        <v>4</v>
      </c>
      <c r="B1073" s="4" t="s">
        <v>5</v>
      </c>
      <c r="C1073" s="4" t="s">
        <v>13</v>
      </c>
      <c r="D1073" s="4" t="s">
        <v>13</v>
      </c>
      <c r="E1073" s="4" t="s">
        <v>25</v>
      </c>
      <c r="F1073" s="4" t="s">
        <v>10</v>
      </c>
    </row>
    <row r="1074" spans="1:21">
      <c r="A1074" t="n">
        <v>11183</v>
      </c>
      <c r="B1074" s="45" t="n">
        <v>45</v>
      </c>
      <c r="C1074" s="7" t="n">
        <v>11</v>
      </c>
      <c r="D1074" s="7" t="n">
        <v>3</v>
      </c>
      <c r="E1074" s="7" t="n">
        <v>43</v>
      </c>
      <c r="F1074" s="7" t="n">
        <v>0</v>
      </c>
    </row>
    <row r="1075" spans="1:21">
      <c r="A1075" t="s">
        <v>4</v>
      </c>
      <c r="B1075" s="4" t="s">
        <v>5</v>
      </c>
      <c r="C1075" s="4" t="s">
        <v>13</v>
      </c>
      <c r="D1075" s="4" t="s">
        <v>13</v>
      </c>
      <c r="E1075" s="4" t="s">
        <v>25</v>
      </c>
      <c r="F1075" s="4" t="s">
        <v>25</v>
      </c>
      <c r="G1075" s="4" t="s">
        <v>25</v>
      </c>
      <c r="H1075" s="4" t="s">
        <v>10</v>
      </c>
    </row>
    <row r="1076" spans="1:21">
      <c r="A1076" t="n">
        <v>11192</v>
      </c>
      <c r="B1076" s="45" t="n">
        <v>45</v>
      </c>
      <c r="C1076" s="7" t="n">
        <v>2</v>
      </c>
      <c r="D1076" s="7" t="n">
        <v>3</v>
      </c>
      <c r="E1076" s="7" t="n">
        <v>51.8199996948242</v>
      </c>
      <c r="F1076" s="7" t="n">
        <v>21.0599994659424</v>
      </c>
      <c r="G1076" s="7" t="n">
        <v>203.479995727539</v>
      </c>
      <c r="H1076" s="7" t="n">
        <v>6000</v>
      </c>
    </row>
    <row r="1077" spans="1:21">
      <c r="A1077" t="s">
        <v>4</v>
      </c>
      <c r="B1077" s="4" t="s">
        <v>5</v>
      </c>
      <c r="C1077" s="4" t="s">
        <v>13</v>
      </c>
      <c r="D1077" s="4" t="s">
        <v>13</v>
      </c>
      <c r="E1077" s="4" t="s">
        <v>25</v>
      </c>
      <c r="F1077" s="4" t="s">
        <v>25</v>
      </c>
      <c r="G1077" s="4" t="s">
        <v>25</v>
      </c>
      <c r="H1077" s="4" t="s">
        <v>10</v>
      </c>
      <c r="I1077" s="4" t="s">
        <v>13</v>
      </c>
    </row>
    <row r="1078" spans="1:21">
      <c r="A1078" t="n">
        <v>11209</v>
      </c>
      <c r="B1078" s="45" t="n">
        <v>45</v>
      </c>
      <c r="C1078" s="7" t="n">
        <v>4</v>
      </c>
      <c r="D1078" s="7" t="n">
        <v>0</v>
      </c>
      <c r="E1078" s="7" t="n">
        <v>1.32000005245209</v>
      </c>
      <c r="F1078" s="7" t="n">
        <v>66.1699981689453</v>
      </c>
      <c r="G1078" s="7" t="n">
        <v>0</v>
      </c>
      <c r="H1078" s="7" t="n">
        <v>6000</v>
      </c>
      <c r="I1078" s="7" t="n">
        <v>1</v>
      </c>
    </row>
    <row r="1079" spans="1:21">
      <c r="A1079" t="s">
        <v>4</v>
      </c>
      <c r="B1079" s="4" t="s">
        <v>5</v>
      </c>
      <c r="C1079" s="4" t="s">
        <v>13</v>
      </c>
      <c r="D1079" s="4" t="s">
        <v>13</v>
      </c>
      <c r="E1079" s="4" t="s">
        <v>25</v>
      </c>
      <c r="F1079" s="4" t="s">
        <v>10</v>
      </c>
    </row>
    <row r="1080" spans="1:21">
      <c r="A1080" t="n">
        <v>11227</v>
      </c>
      <c r="B1080" s="45" t="n">
        <v>45</v>
      </c>
      <c r="C1080" s="7" t="n">
        <v>5</v>
      </c>
      <c r="D1080" s="7" t="n">
        <v>3</v>
      </c>
      <c r="E1080" s="7" t="n">
        <v>25.2999992370605</v>
      </c>
      <c r="F1080" s="7" t="n">
        <v>6000</v>
      </c>
    </row>
    <row r="1081" spans="1:21">
      <c r="A1081" t="s">
        <v>4</v>
      </c>
      <c r="B1081" s="4" t="s">
        <v>5</v>
      </c>
      <c r="C1081" s="4" t="s">
        <v>13</v>
      </c>
      <c r="D1081" s="4" t="s">
        <v>13</v>
      </c>
      <c r="E1081" s="4" t="s">
        <v>25</v>
      </c>
      <c r="F1081" s="4" t="s">
        <v>10</v>
      </c>
    </row>
    <row r="1082" spans="1:21">
      <c r="A1082" t="n">
        <v>11236</v>
      </c>
      <c r="B1082" s="45" t="n">
        <v>45</v>
      </c>
      <c r="C1082" s="7" t="n">
        <v>11</v>
      </c>
      <c r="D1082" s="7" t="n">
        <v>3</v>
      </c>
      <c r="E1082" s="7" t="n">
        <v>43</v>
      </c>
      <c r="F1082" s="7" t="n">
        <v>6000</v>
      </c>
    </row>
    <row r="1083" spans="1:21">
      <c r="A1083" t="s">
        <v>4</v>
      </c>
      <c r="B1083" s="4" t="s">
        <v>5</v>
      </c>
      <c r="C1083" s="4" t="s">
        <v>10</v>
      </c>
      <c r="D1083" s="4" t="s">
        <v>13</v>
      </c>
      <c r="E1083" s="4" t="s">
        <v>13</v>
      </c>
      <c r="F1083" s="4" t="s">
        <v>6</v>
      </c>
    </row>
    <row r="1084" spans="1:21">
      <c r="A1084" t="n">
        <v>11245</v>
      </c>
      <c r="B1084" s="13" t="n">
        <v>20</v>
      </c>
      <c r="C1084" s="7" t="n">
        <v>64</v>
      </c>
      <c r="D1084" s="7" t="n">
        <v>2</v>
      </c>
      <c r="E1084" s="7" t="n">
        <v>11</v>
      </c>
      <c r="F1084" s="7" t="s">
        <v>154</v>
      </c>
    </row>
    <row r="1085" spans="1:21">
      <c r="A1085" t="s">
        <v>4</v>
      </c>
      <c r="B1085" s="4" t="s">
        <v>5</v>
      </c>
      <c r="C1085" s="4" t="s">
        <v>10</v>
      </c>
      <c r="D1085" s="4" t="s">
        <v>13</v>
      </c>
      <c r="E1085" s="4" t="s">
        <v>13</v>
      </c>
      <c r="F1085" s="4" t="s">
        <v>6</v>
      </c>
    </row>
    <row r="1086" spans="1:21">
      <c r="A1086" t="n">
        <v>11270</v>
      </c>
      <c r="B1086" s="13" t="n">
        <v>20</v>
      </c>
      <c r="C1086" s="7" t="n">
        <v>66</v>
      </c>
      <c r="D1086" s="7" t="n">
        <v>2</v>
      </c>
      <c r="E1086" s="7" t="n">
        <v>11</v>
      </c>
      <c r="F1086" s="7" t="s">
        <v>155</v>
      </c>
    </row>
    <row r="1087" spans="1:21">
      <c r="A1087" t="s">
        <v>4</v>
      </c>
      <c r="B1087" s="4" t="s">
        <v>5</v>
      </c>
      <c r="C1087" s="4" t="s">
        <v>10</v>
      </c>
      <c r="D1087" s="4" t="s">
        <v>13</v>
      </c>
      <c r="E1087" s="4" t="s">
        <v>13</v>
      </c>
      <c r="F1087" s="4" t="s">
        <v>6</v>
      </c>
    </row>
    <row r="1088" spans="1:21">
      <c r="A1088" t="n">
        <v>11296</v>
      </c>
      <c r="B1088" s="13" t="n">
        <v>20</v>
      </c>
      <c r="C1088" s="7" t="n">
        <v>67</v>
      </c>
      <c r="D1088" s="7" t="n">
        <v>2</v>
      </c>
      <c r="E1088" s="7" t="n">
        <v>11</v>
      </c>
      <c r="F1088" s="7" t="s">
        <v>156</v>
      </c>
    </row>
    <row r="1089" spans="1:9">
      <c r="A1089" t="s">
        <v>4</v>
      </c>
      <c r="B1089" s="4" t="s">
        <v>5</v>
      </c>
      <c r="C1089" s="4" t="s">
        <v>10</v>
      </c>
      <c r="D1089" s="4" t="s">
        <v>13</v>
      </c>
      <c r="E1089" s="4" t="s">
        <v>13</v>
      </c>
      <c r="F1089" s="4" t="s">
        <v>6</v>
      </c>
    </row>
    <row r="1090" spans="1:9">
      <c r="A1090" t="n">
        <v>11322</v>
      </c>
      <c r="B1090" s="13" t="n">
        <v>20</v>
      </c>
      <c r="C1090" s="7" t="n">
        <v>7032</v>
      </c>
      <c r="D1090" s="7" t="n">
        <v>2</v>
      </c>
      <c r="E1090" s="7" t="n">
        <v>11</v>
      </c>
      <c r="F1090" s="7" t="s">
        <v>157</v>
      </c>
    </row>
    <row r="1091" spans="1:9">
      <c r="A1091" t="s">
        <v>4</v>
      </c>
      <c r="B1091" s="4" t="s">
        <v>5</v>
      </c>
      <c r="C1091" s="4" t="s">
        <v>13</v>
      </c>
      <c r="D1091" s="4" t="s">
        <v>10</v>
      </c>
      <c r="E1091" s="4" t="s">
        <v>10</v>
      </c>
      <c r="F1091" s="4" t="s">
        <v>9</v>
      </c>
    </row>
    <row r="1092" spans="1:9">
      <c r="A1092" t="n">
        <v>11349</v>
      </c>
      <c r="B1092" s="73" t="n">
        <v>84</v>
      </c>
      <c r="C1092" s="7" t="n">
        <v>0</v>
      </c>
      <c r="D1092" s="7" t="n">
        <v>0</v>
      </c>
      <c r="E1092" s="7" t="n">
        <v>0</v>
      </c>
      <c r="F1092" s="7" t="n">
        <v>1045220557</v>
      </c>
    </row>
    <row r="1093" spans="1:9">
      <c r="A1093" t="s">
        <v>4</v>
      </c>
      <c r="B1093" s="4" t="s">
        <v>5</v>
      </c>
      <c r="C1093" s="4" t="s">
        <v>13</v>
      </c>
      <c r="D1093" s="4" t="s">
        <v>10</v>
      </c>
      <c r="E1093" s="4" t="s">
        <v>25</v>
      </c>
    </row>
    <row r="1094" spans="1:9">
      <c r="A1094" t="n">
        <v>11359</v>
      </c>
      <c r="B1094" s="39" t="n">
        <v>58</v>
      </c>
      <c r="C1094" s="7" t="n">
        <v>100</v>
      </c>
      <c r="D1094" s="7" t="n">
        <v>1000</v>
      </c>
      <c r="E1094" s="7" t="n">
        <v>1</v>
      </c>
    </row>
    <row r="1095" spans="1:9">
      <c r="A1095" t="s">
        <v>4</v>
      </c>
      <c r="B1095" s="4" t="s">
        <v>5</v>
      </c>
      <c r="C1095" s="4" t="s">
        <v>13</v>
      </c>
      <c r="D1095" s="4" t="s">
        <v>10</v>
      </c>
      <c r="E1095" s="4" t="s">
        <v>9</v>
      </c>
      <c r="F1095" s="4" t="s">
        <v>10</v>
      </c>
    </row>
    <row r="1096" spans="1:9">
      <c r="A1096" t="n">
        <v>11367</v>
      </c>
      <c r="B1096" s="14" t="n">
        <v>50</v>
      </c>
      <c r="C1096" s="7" t="n">
        <v>3</v>
      </c>
      <c r="D1096" s="7" t="n">
        <v>8060</v>
      </c>
      <c r="E1096" s="7" t="n">
        <v>1063675494</v>
      </c>
      <c r="F1096" s="7" t="n">
        <v>1000</v>
      </c>
    </row>
    <row r="1097" spans="1:9">
      <c r="A1097" t="s">
        <v>4</v>
      </c>
      <c r="B1097" s="4" t="s">
        <v>5</v>
      </c>
      <c r="C1097" s="4" t="s">
        <v>13</v>
      </c>
      <c r="D1097" s="4" t="s">
        <v>10</v>
      </c>
    </row>
    <row r="1098" spans="1:9">
      <c r="A1098" t="n">
        <v>11377</v>
      </c>
      <c r="B1098" s="39" t="n">
        <v>58</v>
      </c>
      <c r="C1098" s="7" t="n">
        <v>255</v>
      </c>
      <c r="D1098" s="7" t="n">
        <v>0</v>
      </c>
    </row>
    <row r="1099" spans="1:9">
      <c r="A1099" t="s">
        <v>4</v>
      </c>
      <c r="B1099" s="4" t="s">
        <v>5</v>
      </c>
      <c r="C1099" s="4" t="s">
        <v>13</v>
      </c>
      <c r="D1099" s="4" t="s">
        <v>10</v>
      </c>
    </row>
    <row r="1100" spans="1:9">
      <c r="A1100" t="n">
        <v>11381</v>
      </c>
      <c r="B1100" s="45" t="n">
        <v>45</v>
      </c>
      <c r="C1100" s="7" t="n">
        <v>7</v>
      </c>
      <c r="D1100" s="7" t="n">
        <v>255</v>
      </c>
    </row>
    <row r="1101" spans="1:9">
      <c r="A1101" t="s">
        <v>4</v>
      </c>
      <c r="B1101" s="4" t="s">
        <v>5</v>
      </c>
      <c r="C1101" s="4" t="s">
        <v>13</v>
      </c>
      <c r="D1101" s="4" t="s">
        <v>10</v>
      </c>
      <c r="E1101" s="4" t="s">
        <v>25</v>
      </c>
    </row>
    <row r="1102" spans="1:9">
      <c r="A1102" t="n">
        <v>11385</v>
      </c>
      <c r="B1102" s="39" t="n">
        <v>58</v>
      </c>
      <c r="C1102" s="7" t="n">
        <v>101</v>
      </c>
      <c r="D1102" s="7" t="n">
        <v>500</v>
      </c>
      <c r="E1102" s="7" t="n">
        <v>1</v>
      </c>
    </row>
    <row r="1103" spans="1:9">
      <c r="A1103" t="s">
        <v>4</v>
      </c>
      <c r="B1103" s="4" t="s">
        <v>5</v>
      </c>
      <c r="C1103" s="4" t="s">
        <v>13</v>
      </c>
      <c r="D1103" s="4" t="s">
        <v>10</v>
      </c>
    </row>
    <row r="1104" spans="1:9">
      <c r="A1104" t="n">
        <v>11393</v>
      </c>
      <c r="B1104" s="39" t="n">
        <v>58</v>
      </c>
      <c r="C1104" s="7" t="n">
        <v>254</v>
      </c>
      <c r="D1104" s="7" t="n">
        <v>0</v>
      </c>
    </row>
    <row r="1105" spans="1:6">
      <c r="A1105" t="s">
        <v>4</v>
      </c>
      <c r="B1105" s="4" t="s">
        <v>5</v>
      </c>
      <c r="C1105" s="4" t="s">
        <v>13</v>
      </c>
      <c r="D1105" s="4" t="s">
        <v>13</v>
      </c>
      <c r="E1105" s="4" t="s">
        <v>25</v>
      </c>
      <c r="F1105" s="4" t="s">
        <v>25</v>
      </c>
      <c r="G1105" s="4" t="s">
        <v>25</v>
      </c>
      <c r="H1105" s="4" t="s">
        <v>10</v>
      </c>
    </row>
    <row r="1106" spans="1:6">
      <c r="A1106" t="n">
        <v>11397</v>
      </c>
      <c r="B1106" s="45" t="n">
        <v>45</v>
      </c>
      <c r="C1106" s="7" t="n">
        <v>2</v>
      </c>
      <c r="D1106" s="7" t="n">
        <v>3</v>
      </c>
      <c r="E1106" s="7" t="n">
        <v>18.9500007629395</v>
      </c>
      <c r="F1106" s="7" t="n">
        <v>25</v>
      </c>
      <c r="G1106" s="7" t="n">
        <v>169.399993896484</v>
      </c>
      <c r="H1106" s="7" t="n">
        <v>0</v>
      </c>
    </row>
    <row r="1107" spans="1:6">
      <c r="A1107" t="s">
        <v>4</v>
      </c>
      <c r="B1107" s="4" t="s">
        <v>5</v>
      </c>
      <c r="C1107" s="4" t="s">
        <v>13</v>
      </c>
      <c r="D1107" s="4" t="s">
        <v>13</v>
      </c>
      <c r="E1107" s="4" t="s">
        <v>25</v>
      </c>
      <c r="F1107" s="4" t="s">
        <v>25</v>
      </c>
      <c r="G1107" s="4" t="s">
        <v>25</v>
      </c>
      <c r="H1107" s="4" t="s">
        <v>10</v>
      </c>
      <c r="I1107" s="4" t="s">
        <v>13</v>
      </c>
    </row>
    <row r="1108" spans="1:6">
      <c r="A1108" t="n">
        <v>11414</v>
      </c>
      <c r="B1108" s="45" t="n">
        <v>45</v>
      </c>
      <c r="C1108" s="7" t="n">
        <v>4</v>
      </c>
      <c r="D1108" s="7" t="n">
        <v>3</v>
      </c>
      <c r="E1108" s="7" t="n">
        <v>27.4500007629395</v>
      </c>
      <c r="F1108" s="7" t="n">
        <v>181.289993286133</v>
      </c>
      <c r="G1108" s="7" t="n">
        <v>0</v>
      </c>
      <c r="H1108" s="7" t="n">
        <v>0</v>
      </c>
      <c r="I1108" s="7" t="n">
        <v>0</v>
      </c>
    </row>
    <row r="1109" spans="1:6">
      <c r="A1109" t="s">
        <v>4</v>
      </c>
      <c r="B1109" s="4" t="s">
        <v>5</v>
      </c>
      <c r="C1109" s="4" t="s">
        <v>13</v>
      </c>
      <c r="D1109" s="4" t="s">
        <v>13</v>
      </c>
      <c r="E1109" s="4" t="s">
        <v>25</v>
      </c>
      <c r="F1109" s="4" t="s">
        <v>10</v>
      </c>
    </row>
    <row r="1110" spans="1:6">
      <c r="A1110" t="n">
        <v>11432</v>
      </c>
      <c r="B1110" s="45" t="n">
        <v>45</v>
      </c>
      <c r="C1110" s="7" t="n">
        <v>5</v>
      </c>
      <c r="D1110" s="7" t="n">
        <v>3</v>
      </c>
      <c r="E1110" s="7" t="n">
        <v>6.69999980926514</v>
      </c>
      <c r="F1110" s="7" t="n">
        <v>0</v>
      </c>
    </row>
    <row r="1111" spans="1:6">
      <c r="A1111" t="s">
        <v>4</v>
      </c>
      <c r="B1111" s="4" t="s">
        <v>5</v>
      </c>
      <c r="C1111" s="4" t="s">
        <v>13</v>
      </c>
      <c r="D1111" s="4" t="s">
        <v>13</v>
      </c>
      <c r="E1111" s="4" t="s">
        <v>25</v>
      </c>
      <c r="F1111" s="4" t="s">
        <v>10</v>
      </c>
    </row>
    <row r="1112" spans="1:6">
      <c r="A1112" t="n">
        <v>11441</v>
      </c>
      <c r="B1112" s="45" t="n">
        <v>45</v>
      </c>
      <c r="C1112" s="7" t="n">
        <v>11</v>
      </c>
      <c r="D1112" s="7" t="n">
        <v>3</v>
      </c>
      <c r="E1112" s="7" t="n">
        <v>43</v>
      </c>
      <c r="F1112" s="7" t="n">
        <v>0</v>
      </c>
    </row>
    <row r="1113" spans="1:6">
      <c r="A1113" t="s">
        <v>4</v>
      </c>
      <c r="B1113" s="4" t="s">
        <v>5</v>
      </c>
      <c r="C1113" s="4" t="s">
        <v>13</v>
      </c>
      <c r="D1113" s="4" t="s">
        <v>13</v>
      </c>
      <c r="E1113" s="4" t="s">
        <v>25</v>
      </c>
      <c r="F1113" s="4" t="s">
        <v>25</v>
      </c>
      <c r="G1113" s="4" t="s">
        <v>25</v>
      </c>
      <c r="H1113" s="4" t="s">
        <v>10</v>
      </c>
    </row>
    <row r="1114" spans="1:6">
      <c r="A1114" t="n">
        <v>11450</v>
      </c>
      <c r="B1114" s="45" t="n">
        <v>45</v>
      </c>
      <c r="C1114" s="7" t="n">
        <v>2</v>
      </c>
      <c r="D1114" s="7" t="n">
        <v>3</v>
      </c>
      <c r="E1114" s="7" t="n">
        <v>22.1900005340576</v>
      </c>
      <c r="F1114" s="7" t="n">
        <v>24.75</v>
      </c>
      <c r="G1114" s="7" t="n">
        <v>167.570007324219</v>
      </c>
      <c r="H1114" s="7" t="n">
        <v>6000</v>
      </c>
    </row>
    <row r="1115" spans="1:6">
      <c r="A1115" t="s">
        <v>4</v>
      </c>
      <c r="B1115" s="4" t="s">
        <v>5</v>
      </c>
      <c r="C1115" s="4" t="s">
        <v>13</v>
      </c>
      <c r="D1115" s="4" t="s">
        <v>13</v>
      </c>
      <c r="E1115" s="4" t="s">
        <v>25</v>
      </c>
      <c r="F1115" s="4" t="s">
        <v>25</v>
      </c>
      <c r="G1115" s="4" t="s">
        <v>25</v>
      </c>
      <c r="H1115" s="4" t="s">
        <v>10</v>
      </c>
      <c r="I1115" s="4" t="s">
        <v>13</v>
      </c>
    </row>
    <row r="1116" spans="1:6">
      <c r="A1116" t="n">
        <v>11467</v>
      </c>
      <c r="B1116" s="45" t="n">
        <v>45</v>
      </c>
      <c r="C1116" s="7" t="n">
        <v>4</v>
      </c>
      <c r="D1116" s="7" t="n">
        <v>3</v>
      </c>
      <c r="E1116" s="7" t="n">
        <v>15.5299997329712</v>
      </c>
      <c r="F1116" s="7" t="n">
        <v>183.699996948242</v>
      </c>
      <c r="G1116" s="7" t="n">
        <v>0</v>
      </c>
      <c r="H1116" s="7" t="n">
        <v>6000</v>
      </c>
      <c r="I1116" s="7" t="n">
        <v>0</v>
      </c>
    </row>
    <row r="1117" spans="1:6">
      <c r="A1117" t="s">
        <v>4</v>
      </c>
      <c r="B1117" s="4" t="s">
        <v>5</v>
      </c>
      <c r="C1117" s="4" t="s">
        <v>13</v>
      </c>
      <c r="D1117" s="4" t="s">
        <v>13</v>
      </c>
      <c r="E1117" s="4" t="s">
        <v>25</v>
      </c>
      <c r="F1117" s="4" t="s">
        <v>10</v>
      </c>
    </row>
    <row r="1118" spans="1:6">
      <c r="A1118" t="n">
        <v>11485</v>
      </c>
      <c r="B1118" s="45" t="n">
        <v>45</v>
      </c>
      <c r="C1118" s="7" t="n">
        <v>5</v>
      </c>
      <c r="D1118" s="7" t="n">
        <v>3</v>
      </c>
      <c r="E1118" s="7" t="n">
        <v>5.5</v>
      </c>
      <c r="F1118" s="7" t="n">
        <v>6000</v>
      </c>
    </row>
    <row r="1119" spans="1:6">
      <c r="A1119" t="s">
        <v>4</v>
      </c>
      <c r="B1119" s="4" t="s">
        <v>5</v>
      </c>
      <c r="C1119" s="4" t="s">
        <v>13</v>
      </c>
      <c r="D1119" s="4" t="s">
        <v>10</v>
      </c>
    </row>
    <row r="1120" spans="1:6">
      <c r="A1120" t="n">
        <v>11494</v>
      </c>
      <c r="B1120" s="39" t="n">
        <v>58</v>
      </c>
      <c r="C1120" s="7" t="n">
        <v>255</v>
      </c>
      <c r="D1120" s="7" t="n">
        <v>0</v>
      </c>
    </row>
    <row r="1121" spans="1:9">
      <c r="A1121" t="s">
        <v>4</v>
      </c>
      <c r="B1121" s="4" t="s">
        <v>5</v>
      </c>
      <c r="C1121" s="4" t="s">
        <v>10</v>
      </c>
    </row>
    <row r="1122" spans="1:9">
      <c r="A1122" t="n">
        <v>11498</v>
      </c>
      <c r="B1122" s="31" t="n">
        <v>16</v>
      </c>
      <c r="C1122" s="7" t="n">
        <v>5000</v>
      </c>
    </row>
    <row r="1123" spans="1:9">
      <c r="A1123" t="s">
        <v>4</v>
      </c>
      <c r="B1123" s="4" t="s">
        <v>5</v>
      </c>
      <c r="C1123" s="4" t="s">
        <v>13</v>
      </c>
      <c r="D1123" s="4" t="s">
        <v>10</v>
      </c>
      <c r="E1123" s="4" t="s">
        <v>25</v>
      </c>
      <c r="F1123" s="4" t="s">
        <v>10</v>
      </c>
      <c r="G1123" s="4" t="s">
        <v>9</v>
      </c>
      <c r="H1123" s="4" t="s">
        <v>9</v>
      </c>
      <c r="I1123" s="4" t="s">
        <v>10</v>
      </c>
      <c r="J1123" s="4" t="s">
        <v>10</v>
      </c>
      <c r="K1123" s="4" t="s">
        <v>9</v>
      </c>
      <c r="L1123" s="4" t="s">
        <v>9</v>
      </c>
      <c r="M1123" s="4" t="s">
        <v>9</v>
      </c>
      <c r="N1123" s="4" t="s">
        <v>9</v>
      </c>
      <c r="O1123" s="4" t="s">
        <v>6</v>
      </c>
    </row>
    <row r="1124" spans="1:9">
      <c r="A1124" t="n">
        <v>11501</v>
      </c>
      <c r="B1124" s="14" t="n">
        <v>50</v>
      </c>
      <c r="C1124" s="7" t="n">
        <v>0</v>
      </c>
      <c r="D1124" s="7" t="n">
        <v>4221</v>
      </c>
      <c r="E1124" s="7" t="n">
        <v>0.800000011920929</v>
      </c>
      <c r="F1124" s="7" t="n">
        <v>200</v>
      </c>
      <c r="G1124" s="7" t="n">
        <v>0</v>
      </c>
      <c r="H1124" s="7" t="n">
        <v>-1082130432</v>
      </c>
      <c r="I1124" s="7" t="n">
        <v>0</v>
      </c>
      <c r="J1124" s="7" t="n">
        <v>65533</v>
      </c>
      <c r="K1124" s="7" t="n">
        <v>0</v>
      </c>
      <c r="L1124" s="7" t="n">
        <v>0</v>
      </c>
      <c r="M1124" s="7" t="n">
        <v>0</v>
      </c>
      <c r="N1124" s="7" t="n">
        <v>0</v>
      </c>
      <c r="O1124" s="7" t="s">
        <v>12</v>
      </c>
    </row>
    <row r="1125" spans="1:9">
      <c r="A1125" t="s">
        <v>4</v>
      </c>
      <c r="B1125" s="4" t="s">
        <v>5</v>
      </c>
      <c r="C1125" s="4" t="s">
        <v>13</v>
      </c>
      <c r="D1125" s="4" t="s">
        <v>10</v>
      </c>
      <c r="E1125" s="4" t="s">
        <v>25</v>
      </c>
      <c r="F1125" s="4" t="s">
        <v>10</v>
      </c>
      <c r="G1125" s="4" t="s">
        <v>9</v>
      </c>
      <c r="H1125" s="4" t="s">
        <v>9</v>
      </c>
      <c r="I1125" s="4" t="s">
        <v>10</v>
      </c>
      <c r="J1125" s="4" t="s">
        <v>10</v>
      </c>
      <c r="K1125" s="4" t="s">
        <v>9</v>
      </c>
      <c r="L1125" s="4" t="s">
        <v>9</v>
      </c>
      <c r="M1125" s="4" t="s">
        <v>9</v>
      </c>
      <c r="N1125" s="4" t="s">
        <v>9</v>
      </c>
      <c r="O1125" s="4" t="s">
        <v>6</v>
      </c>
    </row>
    <row r="1126" spans="1:9">
      <c r="A1126" t="n">
        <v>11540</v>
      </c>
      <c r="B1126" s="14" t="n">
        <v>50</v>
      </c>
      <c r="C1126" s="7" t="n">
        <v>0</v>
      </c>
      <c r="D1126" s="7" t="n">
        <v>4261</v>
      </c>
      <c r="E1126" s="7" t="n">
        <v>0.699999988079071</v>
      </c>
      <c r="F1126" s="7" t="n">
        <v>200</v>
      </c>
      <c r="G1126" s="7" t="n">
        <v>0</v>
      </c>
      <c r="H1126" s="7" t="n">
        <v>-1069547520</v>
      </c>
      <c r="I1126" s="7" t="n">
        <v>0</v>
      </c>
      <c r="J1126" s="7" t="n">
        <v>65533</v>
      </c>
      <c r="K1126" s="7" t="n">
        <v>0</v>
      </c>
      <c r="L1126" s="7" t="n">
        <v>0</v>
      </c>
      <c r="M1126" s="7" t="n">
        <v>0</v>
      </c>
      <c r="N1126" s="7" t="n">
        <v>0</v>
      </c>
      <c r="O1126" s="7" t="s">
        <v>12</v>
      </c>
    </row>
    <row r="1127" spans="1:9">
      <c r="A1127" t="s">
        <v>4</v>
      </c>
      <c r="B1127" s="4" t="s">
        <v>5</v>
      </c>
      <c r="C1127" s="4" t="s">
        <v>10</v>
      </c>
      <c r="D1127" s="4" t="s">
        <v>13</v>
      </c>
    </row>
    <row r="1128" spans="1:9">
      <c r="A1128" t="n">
        <v>11579</v>
      </c>
      <c r="B1128" s="60" t="n">
        <v>56</v>
      </c>
      <c r="C1128" s="7" t="n">
        <v>64</v>
      </c>
      <c r="D1128" s="7" t="n">
        <v>0</v>
      </c>
    </row>
    <row r="1129" spans="1:9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10</v>
      </c>
      <c r="F1129" s="4" t="s">
        <v>9</v>
      </c>
    </row>
    <row r="1130" spans="1:9">
      <c r="A1130" t="n">
        <v>11583</v>
      </c>
      <c r="B1130" s="73" t="n">
        <v>84</v>
      </c>
      <c r="C1130" s="7" t="n">
        <v>1</v>
      </c>
      <c r="D1130" s="7" t="n">
        <v>0</v>
      </c>
      <c r="E1130" s="7" t="n">
        <v>1000</v>
      </c>
      <c r="F1130" s="7" t="n">
        <v>0</v>
      </c>
    </row>
    <row r="1131" spans="1:9">
      <c r="A1131" t="s">
        <v>4</v>
      </c>
      <c r="B1131" s="4" t="s">
        <v>5</v>
      </c>
      <c r="C1131" s="4" t="s">
        <v>13</v>
      </c>
      <c r="D1131" s="4" t="s">
        <v>10</v>
      </c>
      <c r="E1131" s="4" t="s">
        <v>13</v>
      </c>
    </row>
    <row r="1132" spans="1:9">
      <c r="A1132" t="n">
        <v>11593</v>
      </c>
      <c r="B1132" s="17" t="n">
        <v>49</v>
      </c>
      <c r="C1132" s="7" t="n">
        <v>1</v>
      </c>
      <c r="D1132" s="7" t="n">
        <v>2000</v>
      </c>
      <c r="E1132" s="7" t="n">
        <v>0</v>
      </c>
    </row>
    <row r="1133" spans="1:9">
      <c r="A1133" t="s">
        <v>4</v>
      </c>
      <c r="B1133" s="4" t="s">
        <v>5</v>
      </c>
      <c r="C1133" s="4" t="s">
        <v>10</v>
      </c>
    </row>
    <row r="1134" spans="1:9">
      <c r="A1134" t="n">
        <v>11598</v>
      </c>
      <c r="B1134" s="31" t="n">
        <v>16</v>
      </c>
      <c r="C1134" s="7" t="n">
        <v>500</v>
      </c>
    </row>
    <row r="1135" spans="1:9">
      <c r="A1135" t="s">
        <v>4</v>
      </c>
      <c r="B1135" s="4" t="s">
        <v>5</v>
      </c>
      <c r="C1135" s="4" t="s">
        <v>10</v>
      </c>
      <c r="D1135" s="4" t="s">
        <v>13</v>
      </c>
      <c r="E1135" s="4" t="s">
        <v>25</v>
      </c>
      <c r="F1135" s="4" t="s">
        <v>10</v>
      </c>
    </row>
    <row r="1136" spans="1:9">
      <c r="A1136" t="n">
        <v>11601</v>
      </c>
      <c r="B1136" s="74" t="n">
        <v>59</v>
      </c>
      <c r="C1136" s="7" t="n">
        <v>0</v>
      </c>
      <c r="D1136" s="7" t="n">
        <v>1</v>
      </c>
      <c r="E1136" s="7" t="n">
        <v>0.150000005960464</v>
      </c>
      <c r="F1136" s="7" t="n">
        <v>0</v>
      </c>
    </row>
    <row r="1137" spans="1:15">
      <c r="A1137" t="s">
        <v>4</v>
      </c>
      <c r="B1137" s="4" t="s">
        <v>5</v>
      </c>
      <c r="C1137" s="4" t="s">
        <v>10</v>
      </c>
      <c r="D1137" s="4" t="s">
        <v>13</v>
      </c>
      <c r="E1137" s="4" t="s">
        <v>25</v>
      </c>
      <c r="F1137" s="4" t="s">
        <v>10</v>
      </c>
    </row>
    <row r="1138" spans="1:15">
      <c r="A1138" t="n">
        <v>11611</v>
      </c>
      <c r="B1138" s="74" t="n">
        <v>59</v>
      </c>
      <c r="C1138" s="7" t="n">
        <v>8</v>
      </c>
      <c r="D1138" s="7" t="n">
        <v>1</v>
      </c>
      <c r="E1138" s="7" t="n">
        <v>0.150000005960464</v>
      </c>
      <c r="F1138" s="7" t="n">
        <v>0</v>
      </c>
    </row>
    <row r="1139" spans="1:15">
      <c r="A1139" t="s">
        <v>4</v>
      </c>
      <c r="B1139" s="4" t="s">
        <v>5</v>
      </c>
      <c r="C1139" s="4" t="s">
        <v>10</v>
      </c>
    </row>
    <row r="1140" spans="1:15">
      <c r="A1140" t="n">
        <v>11621</v>
      </c>
      <c r="B1140" s="31" t="n">
        <v>16</v>
      </c>
      <c r="C1140" s="7" t="n">
        <v>50</v>
      </c>
    </row>
    <row r="1141" spans="1:15">
      <c r="A1141" t="s">
        <v>4</v>
      </c>
      <c r="B1141" s="4" t="s">
        <v>5</v>
      </c>
      <c r="C1141" s="4" t="s">
        <v>10</v>
      </c>
      <c r="D1141" s="4" t="s">
        <v>13</v>
      </c>
      <c r="E1141" s="4" t="s">
        <v>25</v>
      </c>
      <c r="F1141" s="4" t="s">
        <v>10</v>
      </c>
    </row>
    <row r="1142" spans="1:15">
      <c r="A1142" t="n">
        <v>11624</v>
      </c>
      <c r="B1142" s="74" t="n">
        <v>59</v>
      </c>
      <c r="C1142" s="7" t="n">
        <v>61489</v>
      </c>
      <c r="D1142" s="7" t="n">
        <v>1</v>
      </c>
      <c r="E1142" s="7" t="n">
        <v>0.150000005960464</v>
      </c>
      <c r="F1142" s="7" t="n">
        <v>0</v>
      </c>
    </row>
    <row r="1143" spans="1:15">
      <c r="A1143" t="s">
        <v>4</v>
      </c>
      <c r="B1143" s="4" t="s">
        <v>5</v>
      </c>
      <c r="C1143" s="4" t="s">
        <v>10</v>
      </c>
    </row>
    <row r="1144" spans="1:15">
      <c r="A1144" t="n">
        <v>11634</v>
      </c>
      <c r="B1144" s="31" t="n">
        <v>16</v>
      </c>
      <c r="C1144" s="7" t="n">
        <v>50</v>
      </c>
    </row>
    <row r="1145" spans="1:15">
      <c r="A1145" t="s">
        <v>4</v>
      </c>
      <c r="B1145" s="4" t="s">
        <v>5</v>
      </c>
      <c r="C1145" s="4" t="s">
        <v>10</v>
      </c>
      <c r="D1145" s="4" t="s">
        <v>13</v>
      </c>
      <c r="E1145" s="4" t="s">
        <v>25</v>
      </c>
      <c r="F1145" s="4" t="s">
        <v>10</v>
      </c>
    </row>
    <row r="1146" spans="1:15">
      <c r="A1146" t="n">
        <v>11637</v>
      </c>
      <c r="B1146" s="74" t="n">
        <v>59</v>
      </c>
      <c r="C1146" s="7" t="n">
        <v>61490</v>
      </c>
      <c r="D1146" s="7" t="n">
        <v>1</v>
      </c>
      <c r="E1146" s="7" t="n">
        <v>0.150000005960464</v>
      </c>
      <c r="F1146" s="7" t="n">
        <v>0</v>
      </c>
    </row>
    <row r="1147" spans="1:15">
      <c r="A1147" t="s">
        <v>4</v>
      </c>
      <c r="B1147" s="4" t="s">
        <v>5</v>
      </c>
      <c r="C1147" s="4" t="s">
        <v>10</v>
      </c>
    </row>
    <row r="1148" spans="1:15">
      <c r="A1148" t="n">
        <v>11647</v>
      </c>
      <c r="B1148" s="31" t="n">
        <v>16</v>
      </c>
      <c r="C1148" s="7" t="n">
        <v>50</v>
      </c>
    </row>
    <row r="1149" spans="1:15">
      <c r="A1149" t="s">
        <v>4</v>
      </c>
      <c r="B1149" s="4" t="s">
        <v>5</v>
      </c>
      <c r="C1149" s="4" t="s">
        <v>10</v>
      </c>
      <c r="D1149" s="4" t="s">
        <v>13</v>
      </c>
      <c r="E1149" s="4" t="s">
        <v>25</v>
      </c>
      <c r="F1149" s="4" t="s">
        <v>10</v>
      </c>
    </row>
    <row r="1150" spans="1:15">
      <c r="A1150" t="n">
        <v>11650</v>
      </c>
      <c r="B1150" s="74" t="n">
        <v>59</v>
      </c>
      <c r="C1150" s="7" t="n">
        <v>61488</v>
      </c>
      <c r="D1150" s="7" t="n">
        <v>1</v>
      </c>
      <c r="E1150" s="7" t="n">
        <v>0.150000005960464</v>
      </c>
      <c r="F1150" s="7" t="n">
        <v>0</v>
      </c>
    </row>
    <row r="1151" spans="1:15">
      <c r="A1151" t="s">
        <v>4</v>
      </c>
      <c r="B1151" s="4" t="s">
        <v>5</v>
      </c>
      <c r="C1151" s="4" t="s">
        <v>10</v>
      </c>
    </row>
    <row r="1152" spans="1:15">
      <c r="A1152" t="n">
        <v>11660</v>
      </c>
      <c r="B1152" s="31" t="n">
        <v>16</v>
      </c>
      <c r="C1152" s="7" t="n">
        <v>50</v>
      </c>
    </row>
    <row r="1153" spans="1:6">
      <c r="A1153" t="s">
        <v>4</v>
      </c>
      <c r="B1153" s="4" t="s">
        <v>5</v>
      </c>
      <c r="C1153" s="4" t="s">
        <v>10</v>
      </c>
      <c r="D1153" s="4" t="s">
        <v>13</v>
      </c>
      <c r="E1153" s="4" t="s">
        <v>25</v>
      </c>
      <c r="F1153" s="4" t="s">
        <v>10</v>
      </c>
    </row>
    <row r="1154" spans="1:6">
      <c r="A1154" t="n">
        <v>11663</v>
      </c>
      <c r="B1154" s="74" t="n">
        <v>59</v>
      </c>
      <c r="C1154" s="7" t="n">
        <v>7032</v>
      </c>
      <c r="D1154" s="7" t="n">
        <v>1</v>
      </c>
      <c r="E1154" s="7" t="n">
        <v>0.150000005960464</v>
      </c>
      <c r="F1154" s="7" t="n">
        <v>0</v>
      </c>
    </row>
    <row r="1155" spans="1:6">
      <c r="A1155" t="s">
        <v>4</v>
      </c>
      <c r="B1155" s="4" t="s">
        <v>5</v>
      </c>
      <c r="C1155" s="4" t="s">
        <v>10</v>
      </c>
    </row>
    <row r="1156" spans="1:6">
      <c r="A1156" t="n">
        <v>11673</v>
      </c>
      <c r="B1156" s="31" t="n">
        <v>16</v>
      </c>
      <c r="C1156" s="7" t="n">
        <v>1000</v>
      </c>
    </row>
    <row r="1157" spans="1:6">
      <c r="A1157" t="s">
        <v>4</v>
      </c>
      <c r="B1157" s="4" t="s">
        <v>5</v>
      </c>
      <c r="C1157" s="4" t="s">
        <v>10</v>
      </c>
    </row>
    <row r="1158" spans="1:6">
      <c r="A1158" t="n">
        <v>11676</v>
      </c>
      <c r="B1158" s="31" t="n">
        <v>16</v>
      </c>
      <c r="C1158" s="7" t="n">
        <v>500</v>
      </c>
    </row>
    <row r="1159" spans="1:6">
      <c r="A1159" t="s">
        <v>4</v>
      </c>
      <c r="B1159" s="4" t="s">
        <v>5</v>
      </c>
      <c r="C1159" s="4" t="s">
        <v>13</v>
      </c>
      <c r="D1159" s="4" t="s">
        <v>10</v>
      </c>
    </row>
    <row r="1160" spans="1:6">
      <c r="A1160" t="n">
        <v>11679</v>
      </c>
      <c r="B1160" s="45" t="n">
        <v>45</v>
      </c>
      <c r="C1160" s="7" t="n">
        <v>7</v>
      </c>
      <c r="D1160" s="7" t="n">
        <v>255</v>
      </c>
    </row>
    <row r="1161" spans="1:6">
      <c r="A1161" t="s">
        <v>4</v>
      </c>
      <c r="B1161" s="4" t="s">
        <v>5</v>
      </c>
      <c r="C1161" s="4" t="s">
        <v>13</v>
      </c>
      <c r="D1161" s="20" t="s">
        <v>45</v>
      </c>
      <c r="E1161" s="4" t="s">
        <v>5</v>
      </c>
      <c r="F1161" s="4" t="s">
        <v>13</v>
      </c>
      <c r="G1161" s="4" t="s">
        <v>10</v>
      </c>
      <c r="H1161" s="20" t="s">
        <v>46</v>
      </c>
      <c r="I1161" s="4" t="s">
        <v>13</v>
      </c>
      <c r="J1161" s="4" t="s">
        <v>35</v>
      </c>
    </row>
    <row r="1162" spans="1:6">
      <c r="A1162" t="n">
        <v>11683</v>
      </c>
      <c r="B1162" s="15" t="n">
        <v>5</v>
      </c>
      <c r="C1162" s="7" t="n">
        <v>28</v>
      </c>
      <c r="D1162" s="20" t="s">
        <v>3</v>
      </c>
      <c r="E1162" s="40" t="n">
        <v>64</v>
      </c>
      <c r="F1162" s="7" t="n">
        <v>5</v>
      </c>
      <c r="G1162" s="7" t="n">
        <v>2</v>
      </c>
      <c r="H1162" s="20" t="s">
        <v>3</v>
      </c>
      <c r="I1162" s="7" t="n">
        <v>1</v>
      </c>
      <c r="J1162" s="16" t="n">
        <f t="normal" ca="1">A1176</f>
        <v>0</v>
      </c>
    </row>
    <row r="1163" spans="1:6">
      <c r="A1163" t="s">
        <v>4</v>
      </c>
      <c r="B1163" s="4" t="s">
        <v>5</v>
      </c>
      <c r="C1163" s="4" t="s">
        <v>13</v>
      </c>
      <c r="D1163" s="4" t="s">
        <v>10</v>
      </c>
      <c r="E1163" s="4" t="s">
        <v>6</v>
      </c>
    </row>
    <row r="1164" spans="1:6">
      <c r="A1164" t="n">
        <v>11694</v>
      </c>
      <c r="B1164" s="61" t="n">
        <v>51</v>
      </c>
      <c r="C1164" s="7" t="n">
        <v>4</v>
      </c>
      <c r="D1164" s="7" t="n">
        <v>2</v>
      </c>
      <c r="E1164" s="7" t="s">
        <v>158</v>
      </c>
    </row>
    <row r="1165" spans="1:6">
      <c r="A1165" t="s">
        <v>4</v>
      </c>
      <c r="B1165" s="4" t="s">
        <v>5</v>
      </c>
      <c r="C1165" s="4" t="s">
        <v>10</v>
      </c>
    </row>
    <row r="1166" spans="1:6">
      <c r="A1166" t="n">
        <v>11708</v>
      </c>
      <c r="B1166" s="31" t="n">
        <v>16</v>
      </c>
      <c r="C1166" s="7" t="n">
        <v>0</v>
      </c>
    </row>
    <row r="1167" spans="1:6">
      <c r="A1167" t="s">
        <v>4</v>
      </c>
      <c r="B1167" s="4" t="s">
        <v>5</v>
      </c>
      <c r="C1167" s="4" t="s">
        <v>10</v>
      </c>
      <c r="D1167" s="4" t="s">
        <v>13</v>
      </c>
      <c r="E1167" s="4" t="s">
        <v>9</v>
      </c>
      <c r="F1167" s="4" t="s">
        <v>55</v>
      </c>
      <c r="G1167" s="4" t="s">
        <v>13</v>
      </c>
      <c r="H1167" s="4" t="s">
        <v>13</v>
      </c>
    </row>
    <row r="1168" spans="1:6">
      <c r="A1168" t="n">
        <v>11711</v>
      </c>
      <c r="B1168" s="62" t="n">
        <v>26</v>
      </c>
      <c r="C1168" s="7" t="n">
        <v>2</v>
      </c>
      <c r="D1168" s="7" t="n">
        <v>17</v>
      </c>
      <c r="E1168" s="7" t="n">
        <v>6359</v>
      </c>
      <c r="F1168" s="7" t="s">
        <v>159</v>
      </c>
      <c r="G1168" s="7" t="n">
        <v>2</v>
      </c>
      <c r="H1168" s="7" t="n">
        <v>0</v>
      </c>
    </row>
    <row r="1169" spans="1:10">
      <c r="A1169" t="s">
        <v>4</v>
      </c>
      <c r="B1169" s="4" t="s">
        <v>5</v>
      </c>
    </row>
    <row r="1170" spans="1:10">
      <c r="A1170" t="n">
        <v>11741</v>
      </c>
      <c r="B1170" s="34" t="n">
        <v>28</v>
      </c>
    </row>
    <row r="1171" spans="1:10">
      <c r="A1171" t="s">
        <v>4</v>
      </c>
      <c r="B1171" s="4" t="s">
        <v>5</v>
      </c>
      <c r="C1171" s="4" t="s">
        <v>10</v>
      </c>
      <c r="D1171" s="4" t="s">
        <v>13</v>
      </c>
    </row>
    <row r="1172" spans="1:10">
      <c r="A1172" t="n">
        <v>11742</v>
      </c>
      <c r="B1172" s="63" t="n">
        <v>89</v>
      </c>
      <c r="C1172" s="7" t="n">
        <v>65533</v>
      </c>
      <c r="D1172" s="7" t="n">
        <v>1</v>
      </c>
    </row>
    <row r="1173" spans="1:10">
      <c r="A1173" t="s">
        <v>4</v>
      </c>
      <c r="B1173" s="4" t="s">
        <v>5</v>
      </c>
      <c r="C1173" s="4" t="s">
        <v>35</v>
      </c>
    </row>
    <row r="1174" spans="1:10">
      <c r="A1174" t="n">
        <v>11746</v>
      </c>
      <c r="B1174" s="26" t="n">
        <v>3</v>
      </c>
      <c r="C1174" s="16" t="n">
        <f t="normal" ca="1">A1188</f>
        <v>0</v>
      </c>
    </row>
    <row r="1175" spans="1:10">
      <c r="A1175" t="s">
        <v>4</v>
      </c>
      <c r="B1175" s="4" t="s">
        <v>5</v>
      </c>
      <c r="C1175" s="4" t="s">
        <v>13</v>
      </c>
      <c r="D1175" s="20" t="s">
        <v>45</v>
      </c>
      <c r="E1175" s="4" t="s">
        <v>5</v>
      </c>
      <c r="F1175" s="4" t="s">
        <v>13</v>
      </c>
      <c r="G1175" s="4" t="s">
        <v>10</v>
      </c>
      <c r="H1175" s="20" t="s">
        <v>46</v>
      </c>
      <c r="I1175" s="4" t="s">
        <v>13</v>
      </c>
      <c r="J1175" s="4" t="s">
        <v>35</v>
      </c>
    </row>
    <row r="1176" spans="1:10">
      <c r="A1176" t="n">
        <v>11751</v>
      </c>
      <c r="B1176" s="15" t="n">
        <v>5</v>
      </c>
      <c r="C1176" s="7" t="n">
        <v>28</v>
      </c>
      <c r="D1176" s="20" t="s">
        <v>3</v>
      </c>
      <c r="E1176" s="40" t="n">
        <v>64</v>
      </c>
      <c r="F1176" s="7" t="n">
        <v>5</v>
      </c>
      <c r="G1176" s="7" t="n">
        <v>4</v>
      </c>
      <c r="H1176" s="20" t="s">
        <v>3</v>
      </c>
      <c r="I1176" s="7" t="n">
        <v>1</v>
      </c>
      <c r="J1176" s="16" t="n">
        <f t="normal" ca="1">A1188</f>
        <v>0</v>
      </c>
    </row>
    <row r="1177" spans="1:10">
      <c r="A1177" t="s">
        <v>4</v>
      </c>
      <c r="B1177" s="4" t="s">
        <v>5</v>
      </c>
      <c r="C1177" s="4" t="s">
        <v>13</v>
      </c>
      <c r="D1177" s="4" t="s">
        <v>10</v>
      </c>
      <c r="E1177" s="4" t="s">
        <v>6</v>
      </c>
    </row>
    <row r="1178" spans="1:10">
      <c r="A1178" t="n">
        <v>11762</v>
      </c>
      <c r="B1178" s="61" t="n">
        <v>51</v>
      </c>
      <c r="C1178" s="7" t="n">
        <v>4</v>
      </c>
      <c r="D1178" s="7" t="n">
        <v>4</v>
      </c>
      <c r="E1178" s="7" t="s">
        <v>97</v>
      </c>
    </row>
    <row r="1179" spans="1:10">
      <c r="A1179" t="s">
        <v>4</v>
      </c>
      <c r="B1179" s="4" t="s">
        <v>5</v>
      </c>
      <c r="C1179" s="4" t="s">
        <v>10</v>
      </c>
    </row>
    <row r="1180" spans="1:10">
      <c r="A1180" t="n">
        <v>11775</v>
      </c>
      <c r="B1180" s="31" t="n">
        <v>16</v>
      </c>
      <c r="C1180" s="7" t="n">
        <v>0</v>
      </c>
    </row>
    <row r="1181" spans="1:10">
      <c r="A1181" t="s">
        <v>4</v>
      </c>
      <c r="B1181" s="4" t="s">
        <v>5</v>
      </c>
      <c r="C1181" s="4" t="s">
        <v>10</v>
      </c>
      <c r="D1181" s="4" t="s">
        <v>13</v>
      </c>
      <c r="E1181" s="4" t="s">
        <v>9</v>
      </c>
      <c r="F1181" s="4" t="s">
        <v>55</v>
      </c>
      <c r="G1181" s="4" t="s">
        <v>13</v>
      </c>
      <c r="H1181" s="4" t="s">
        <v>13</v>
      </c>
    </row>
    <row r="1182" spans="1:10">
      <c r="A1182" t="n">
        <v>11778</v>
      </c>
      <c r="B1182" s="62" t="n">
        <v>26</v>
      </c>
      <c r="C1182" s="7" t="n">
        <v>4</v>
      </c>
      <c r="D1182" s="7" t="n">
        <v>17</v>
      </c>
      <c r="E1182" s="7" t="n">
        <v>7350</v>
      </c>
      <c r="F1182" s="7" t="s">
        <v>159</v>
      </c>
      <c r="G1182" s="7" t="n">
        <v>2</v>
      </c>
      <c r="H1182" s="7" t="n">
        <v>0</v>
      </c>
    </row>
    <row r="1183" spans="1:10">
      <c r="A1183" t="s">
        <v>4</v>
      </c>
      <c r="B1183" s="4" t="s">
        <v>5</v>
      </c>
    </row>
    <row r="1184" spans="1:10">
      <c r="A1184" t="n">
        <v>11808</v>
      </c>
      <c r="B1184" s="34" t="n">
        <v>28</v>
      </c>
    </row>
    <row r="1185" spans="1:10">
      <c r="A1185" t="s">
        <v>4</v>
      </c>
      <c r="B1185" s="4" t="s">
        <v>5</v>
      </c>
      <c r="C1185" s="4" t="s">
        <v>10</v>
      </c>
      <c r="D1185" s="4" t="s">
        <v>13</v>
      </c>
    </row>
    <row r="1186" spans="1:10">
      <c r="A1186" t="n">
        <v>11809</v>
      </c>
      <c r="B1186" s="63" t="n">
        <v>89</v>
      </c>
      <c r="C1186" s="7" t="n">
        <v>65533</v>
      </c>
      <c r="D1186" s="7" t="n">
        <v>1</v>
      </c>
    </row>
    <row r="1187" spans="1:10">
      <c r="A1187" t="s">
        <v>4</v>
      </c>
      <c r="B1187" s="4" t="s">
        <v>5</v>
      </c>
      <c r="C1187" s="4" t="s">
        <v>13</v>
      </c>
      <c r="D1187" s="4" t="s">
        <v>10</v>
      </c>
      <c r="E1187" s="4" t="s">
        <v>25</v>
      </c>
    </row>
    <row r="1188" spans="1:10">
      <c r="A1188" t="n">
        <v>11813</v>
      </c>
      <c r="B1188" s="39" t="n">
        <v>58</v>
      </c>
      <c r="C1188" s="7" t="n">
        <v>101</v>
      </c>
      <c r="D1188" s="7" t="n">
        <v>500</v>
      </c>
      <c r="E1188" s="7" t="n">
        <v>1</v>
      </c>
    </row>
    <row r="1189" spans="1:10">
      <c r="A1189" t="s">
        <v>4</v>
      </c>
      <c r="B1189" s="4" t="s">
        <v>5</v>
      </c>
      <c r="C1189" s="4" t="s">
        <v>13</v>
      </c>
      <c r="D1189" s="4" t="s">
        <v>10</v>
      </c>
    </row>
    <row r="1190" spans="1:10">
      <c r="A1190" t="n">
        <v>11821</v>
      </c>
      <c r="B1190" s="39" t="n">
        <v>58</v>
      </c>
      <c r="C1190" s="7" t="n">
        <v>254</v>
      </c>
      <c r="D1190" s="7" t="n">
        <v>0</v>
      </c>
    </row>
    <row r="1191" spans="1:10">
      <c r="A1191" t="s">
        <v>4</v>
      </c>
      <c r="B1191" s="4" t="s">
        <v>5</v>
      </c>
      <c r="C1191" s="4" t="s">
        <v>10</v>
      </c>
      <c r="D1191" s="4" t="s">
        <v>13</v>
      </c>
      <c r="E1191" s="4" t="s">
        <v>13</v>
      </c>
      <c r="F1191" s="4" t="s">
        <v>6</v>
      </c>
    </row>
    <row r="1192" spans="1:10">
      <c r="A1192" t="n">
        <v>11825</v>
      </c>
      <c r="B1192" s="13" t="n">
        <v>20</v>
      </c>
      <c r="C1192" s="7" t="n">
        <v>1660</v>
      </c>
      <c r="D1192" s="7" t="n">
        <v>3</v>
      </c>
      <c r="E1192" s="7" t="n">
        <v>11</v>
      </c>
      <c r="F1192" s="7" t="s">
        <v>160</v>
      </c>
    </row>
    <row r="1193" spans="1:10">
      <c r="A1193" t="s">
        <v>4</v>
      </c>
      <c r="B1193" s="4" t="s">
        <v>5</v>
      </c>
      <c r="C1193" s="4" t="s">
        <v>13</v>
      </c>
      <c r="D1193" s="4" t="s">
        <v>13</v>
      </c>
      <c r="E1193" s="4" t="s">
        <v>9</v>
      </c>
    </row>
    <row r="1194" spans="1:10">
      <c r="A1194" t="n">
        <v>11857</v>
      </c>
      <c r="B1194" s="12" t="n">
        <v>74</v>
      </c>
      <c r="C1194" s="7" t="n">
        <v>23</v>
      </c>
      <c r="D1194" s="7" t="n">
        <v>0</v>
      </c>
      <c r="E1194" s="7" t="n">
        <v>200</v>
      </c>
    </row>
    <row r="1195" spans="1:10">
      <c r="A1195" t="s">
        <v>4</v>
      </c>
      <c r="B1195" s="4" t="s">
        <v>5</v>
      </c>
      <c r="C1195" s="4" t="s">
        <v>13</v>
      </c>
      <c r="D1195" s="4" t="s">
        <v>10</v>
      </c>
      <c r="E1195" s="4" t="s">
        <v>10</v>
      </c>
      <c r="F1195" s="4" t="s">
        <v>9</v>
      </c>
    </row>
    <row r="1196" spans="1:10">
      <c r="A1196" t="n">
        <v>11864</v>
      </c>
      <c r="B1196" s="73" t="n">
        <v>84</v>
      </c>
      <c r="C1196" s="7" t="n">
        <v>0</v>
      </c>
      <c r="D1196" s="7" t="n">
        <v>0</v>
      </c>
      <c r="E1196" s="7" t="n">
        <v>0</v>
      </c>
      <c r="F1196" s="7" t="n">
        <v>1050253722</v>
      </c>
    </row>
    <row r="1197" spans="1:10">
      <c r="A1197" t="s">
        <v>4</v>
      </c>
      <c r="B1197" s="4" t="s">
        <v>5</v>
      </c>
      <c r="C1197" s="4" t="s">
        <v>13</v>
      </c>
      <c r="D1197" s="4" t="s">
        <v>6</v>
      </c>
    </row>
    <row r="1198" spans="1:10">
      <c r="A1198" t="n">
        <v>11874</v>
      </c>
      <c r="B1198" s="9" t="n">
        <v>2</v>
      </c>
      <c r="C1198" s="7" t="n">
        <v>10</v>
      </c>
      <c r="D1198" s="7" t="s">
        <v>104</v>
      </c>
    </row>
    <row r="1199" spans="1:10">
      <c r="A1199" t="s">
        <v>4</v>
      </c>
      <c r="B1199" s="4" t="s">
        <v>5</v>
      </c>
      <c r="C1199" s="4" t="s">
        <v>10</v>
      </c>
      <c r="D1199" s="4" t="s">
        <v>9</v>
      </c>
    </row>
    <row r="1200" spans="1:10">
      <c r="A1200" t="n">
        <v>11893</v>
      </c>
      <c r="B1200" s="75" t="n">
        <v>44</v>
      </c>
      <c r="C1200" s="7" t="n">
        <v>64</v>
      </c>
      <c r="D1200" s="7" t="n">
        <v>1</v>
      </c>
    </row>
    <row r="1201" spans="1:6">
      <c r="A1201" t="s">
        <v>4</v>
      </c>
      <c r="B1201" s="4" t="s">
        <v>5</v>
      </c>
      <c r="C1201" s="4" t="s">
        <v>10</v>
      </c>
      <c r="D1201" s="4" t="s">
        <v>9</v>
      </c>
    </row>
    <row r="1202" spans="1:6">
      <c r="A1202" t="n">
        <v>11900</v>
      </c>
      <c r="B1202" s="75" t="n">
        <v>44</v>
      </c>
      <c r="C1202" s="7" t="n">
        <v>66</v>
      </c>
      <c r="D1202" s="7" t="n">
        <v>1</v>
      </c>
    </row>
    <row r="1203" spans="1:6">
      <c r="A1203" t="s">
        <v>4</v>
      </c>
      <c r="B1203" s="4" t="s">
        <v>5</v>
      </c>
      <c r="C1203" s="4" t="s">
        <v>10</v>
      </c>
      <c r="D1203" s="4" t="s">
        <v>9</v>
      </c>
    </row>
    <row r="1204" spans="1:6">
      <c r="A1204" t="n">
        <v>11907</v>
      </c>
      <c r="B1204" s="75" t="n">
        <v>44</v>
      </c>
      <c r="C1204" s="7" t="n">
        <v>67</v>
      </c>
      <c r="D1204" s="7" t="n">
        <v>1</v>
      </c>
    </row>
    <row r="1205" spans="1:6">
      <c r="A1205" t="s">
        <v>4</v>
      </c>
      <c r="B1205" s="4" t="s">
        <v>5</v>
      </c>
      <c r="C1205" s="4" t="s">
        <v>10</v>
      </c>
      <c r="D1205" s="4" t="s">
        <v>25</v>
      </c>
      <c r="E1205" s="4" t="s">
        <v>25</v>
      </c>
      <c r="F1205" s="4" t="s">
        <v>25</v>
      </c>
      <c r="G1205" s="4" t="s">
        <v>25</v>
      </c>
    </row>
    <row r="1206" spans="1:6">
      <c r="A1206" t="n">
        <v>11914</v>
      </c>
      <c r="B1206" s="50" t="n">
        <v>46</v>
      </c>
      <c r="C1206" s="7" t="n">
        <v>64</v>
      </c>
      <c r="D1206" s="7" t="n">
        <v>85.370002746582</v>
      </c>
      <c r="E1206" s="7" t="n">
        <v>23.7800006866455</v>
      </c>
      <c r="F1206" s="7" t="n">
        <v>66.4199981689453</v>
      </c>
      <c r="G1206" s="7" t="n">
        <v>33.7000007629395</v>
      </c>
    </row>
    <row r="1207" spans="1:6">
      <c r="A1207" t="s">
        <v>4</v>
      </c>
      <c r="B1207" s="4" t="s">
        <v>5</v>
      </c>
      <c r="C1207" s="4" t="s">
        <v>10</v>
      </c>
      <c r="D1207" s="4" t="s">
        <v>25</v>
      </c>
      <c r="E1207" s="4" t="s">
        <v>25</v>
      </c>
      <c r="F1207" s="4" t="s">
        <v>25</v>
      </c>
      <c r="G1207" s="4" t="s">
        <v>25</v>
      </c>
    </row>
    <row r="1208" spans="1:6">
      <c r="A1208" t="n">
        <v>11933</v>
      </c>
      <c r="B1208" s="50" t="n">
        <v>46</v>
      </c>
      <c r="C1208" s="7" t="n">
        <v>66</v>
      </c>
      <c r="D1208" s="7" t="n">
        <v>87.0699996948242</v>
      </c>
      <c r="E1208" s="7" t="n">
        <v>24.6700000762939</v>
      </c>
      <c r="F1208" s="7" t="n">
        <v>60.1100006103516</v>
      </c>
      <c r="G1208" s="7" t="n">
        <v>343.399993896484</v>
      </c>
    </row>
    <row r="1209" spans="1:6">
      <c r="A1209" t="s">
        <v>4</v>
      </c>
      <c r="B1209" s="4" t="s">
        <v>5</v>
      </c>
      <c r="C1209" s="4" t="s">
        <v>10</v>
      </c>
      <c r="D1209" s="4" t="s">
        <v>25</v>
      </c>
      <c r="E1209" s="4" t="s">
        <v>25</v>
      </c>
      <c r="F1209" s="4" t="s">
        <v>25</v>
      </c>
      <c r="G1209" s="4" t="s">
        <v>25</v>
      </c>
    </row>
    <row r="1210" spans="1:6">
      <c r="A1210" t="n">
        <v>11952</v>
      </c>
      <c r="B1210" s="50" t="n">
        <v>46</v>
      </c>
      <c r="C1210" s="7" t="n">
        <v>67</v>
      </c>
      <c r="D1210" s="7" t="n">
        <v>86.0400009155273</v>
      </c>
      <c r="E1210" s="7" t="n">
        <v>24.1599998474121</v>
      </c>
      <c r="F1210" s="7" t="n">
        <v>63.8499984741211</v>
      </c>
      <c r="G1210" s="7" t="n">
        <v>22.2999992370605</v>
      </c>
    </row>
    <row r="1211" spans="1:6">
      <c r="A1211" t="s">
        <v>4</v>
      </c>
      <c r="B1211" s="4" t="s">
        <v>5</v>
      </c>
      <c r="C1211" s="4" t="s">
        <v>10</v>
      </c>
      <c r="D1211" s="4" t="s">
        <v>10</v>
      </c>
      <c r="E1211" s="4" t="s">
        <v>25</v>
      </c>
      <c r="F1211" s="4" t="s">
        <v>25</v>
      </c>
      <c r="G1211" s="4" t="s">
        <v>25</v>
      </c>
      <c r="H1211" s="4" t="s">
        <v>25</v>
      </c>
      <c r="I1211" s="4" t="s">
        <v>13</v>
      </c>
      <c r="J1211" s="4" t="s">
        <v>10</v>
      </c>
    </row>
    <row r="1212" spans="1:6">
      <c r="A1212" t="n">
        <v>11971</v>
      </c>
      <c r="B1212" s="59" t="n">
        <v>55</v>
      </c>
      <c r="C1212" s="7" t="n">
        <v>1660</v>
      </c>
      <c r="D1212" s="7" t="n">
        <v>65533</v>
      </c>
      <c r="E1212" s="7" t="n">
        <v>116.419998168945</v>
      </c>
      <c r="F1212" s="7" t="n">
        <v>21.9699993133545</v>
      </c>
      <c r="G1212" s="7" t="n">
        <v>94.1100006103516</v>
      </c>
      <c r="H1212" s="7" t="n">
        <v>1.20000004768372</v>
      </c>
      <c r="I1212" s="7" t="n">
        <v>1</v>
      </c>
      <c r="J1212" s="7" t="n">
        <v>0</v>
      </c>
    </row>
    <row r="1213" spans="1:6">
      <c r="A1213" t="s">
        <v>4</v>
      </c>
      <c r="B1213" s="4" t="s">
        <v>5</v>
      </c>
      <c r="C1213" s="4" t="s">
        <v>10</v>
      </c>
      <c r="D1213" s="4" t="s">
        <v>9</v>
      </c>
    </row>
    <row r="1214" spans="1:6">
      <c r="A1214" t="n">
        <v>11995</v>
      </c>
      <c r="B1214" s="53" t="n">
        <v>43</v>
      </c>
      <c r="C1214" s="7" t="n">
        <v>0</v>
      </c>
      <c r="D1214" s="7" t="n">
        <v>128</v>
      </c>
    </row>
    <row r="1215" spans="1:6">
      <c r="A1215" t="s">
        <v>4</v>
      </c>
      <c r="B1215" s="4" t="s">
        <v>5</v>
      </c>
      <c r="C1215" s="4" t="s">
        <v>10</v>
      </c>
      <c r="D1215" s="4" t="s">
        <v>9</v>
      </c>
    </row>
    <row r="1216" spans="1:6">
      <c r="A1216" t="n">
        <v>12002</v>
      </c>
      <c r="B1216" s="53" t="n">
        <v>43</v>
      </c>
      <c r="C1216" s="7" t="n">
        <v>61489</v>
      </c>
      <c r="D1216" s="7" t="n">
        <v>128</v>
      </c>
    </row>
    <row r="1217" spans="1:10">
      <c r="A1217" t="s">
        <v>4</v>
      </c>
      <c r="B1217" s="4" t="s">
        <v>5</v>
      </c>
      <c r="C1217" s="4" t="s">
        <v>10</v>
      </c>
      <c r="D1217" s="4" t="s">
        <v>9</v>
      </c>
    </row>
    <row r="1218" spans="1:10">
      <c r="A1218" t="n">
        <v>12009</v>
      </c>
      <c r="B1218" s="53" t="n">
        <v>43</v>
      </c>
      <c r="C1218" s="7" t="n">
        <v>61490</v>
      </c>
      <c r="D1218" s="7" t="n">
        <v>128</v>
      </c>
    </row>
    <row r="1219" spans="1:10">
      <c r="A1219" t="s">
        <v>4</v>
      </c>
      <c r="B1219" s="4" t="s">
        <v>5</v>
      </c>
      <c r="C1219" s="4" t="s">
        <v>10</v>
      </c>
      <c r="D1219" s="4" t="s">
        <v>9</v>
      </c>
    </row>
    <row r="1220" spans="1:10">
      <c r="A1220" t="n">
        <v>12016</v>
      </c>
      <c r="B1220" s="53" t="n">
        <v>43</v>
      </c>
      <c r="C1220" s="7" t="n">
        <v>61488</v>
      </c>
      <c r="D1220" s="7" t="n">
        <v>128</v>
      </c>
    </row>
    <row r="1221" spans="1:10">
      <c r="A1221" t="s">
        <v>4</v>
      </c>
      <c r="B1221" s="4" t="s">
        <v>5</v>
      </c>
      <c r="C1221" s="4" t="s">
        <v>10</v>
      </c>
      <c r="D1221" s="4" t="s">
        <v>9</v>
      </c>
    </row>
    <row r="1222" spans="1:10">
      <c r="A1222" t="n">
        <v>12023</v>
      </c>
      <c r="B1222" s="53" t="n">
        <v>43</v>
      </c>
      <c r="C1222" s="7" t="n">
        <v>7032</v>
      </c>
      <c r="D1222" s="7" t="n">
        <v>128</v>
      </c>
    </row>
    <row r="1223" spans="1:10">
      <c r="A1223" t="s">
        <v>4</v>
      </c>
      <c r="B1223" s="4" t="s">
        <v>5</v>
      </c>
      <c r="C1223" s="4" t="s">
        <v>10</v>
      </c>
      <c r="D1223" s="4" t="s">
        <v>9</v>
      </c>
    </row>
    <row r="1224" spans="1:10">
      <c r="A1224" t="n">
        <v>12030</v>
      </c>
      <c r="B1224" s="53" t="n">
        <v>43</v>
      </c>
      <c r="C1224" s="7" t="n">
        <v>64</v>
      </c>
      <c r="D1224" s="7" t="n">
        <v>128</v>
      </c>
    </row>
    <row r="1225" spans="1:10">
      <c r="A1225" t="s">
        <v>4</v>
      </c>
      <c r="B1225" s="4" t="s">
        <v>5</v>
      </c>
      <c r="C1225" s="4" t="s">
        <v>10</v>
      </c>
      <c r="D1225" s="4" t="s">
        <v>9</v>
      </c>
    </row>
    <row r="1226" spans="1:10">
      <c r="A1226" t="n">
        <v>12037</v>
      </c>
      <c r="B1226" s="53" t="n">
        <v>43</v>
      </c>
      <c r="C1226" s="7" t="n">
        <v>66</v>
      </c>
      <c r="D1226" s="7" t="n">
        <v>128</v>
      </c>
    </row>
    <row r="1227" spans="1:10">
      <c r="A1227" t="s">
        <v>4</v>
      </c>
      <c r="B1227" s="4" t="s">
        <v>5</v>
      </c>
      <c r="C1227" s="4" t="s">
        <v>10</v>
      </c>
      <c r="D1227" s="4" t="s">
        <v>9</v>
      </c>
    </row>
    <row r="1228" spans="1:10">
      <c r="A1228" t="n">
        <v>12044</v>
      </c>
      <c r="B1228" s="53" t="n">
        <v>43</v>
      </c>
      <c r="C1228" s="7" t="n">
        <v>67</v>
      </c>
      <c r="D1228" s="7" t="n">
        <v>128</v>
      </c>
    </row>
    <row r="1229" spans="1:10">
      <c r="A1229" t="s">
        <v>4</v>
      </c>
      <c r="B1229" s="4" t="s">
        <v>5</v>
      </c>
      <c r="C1229" s="4" t="s">
        <v>10</v>
      </c>
      <c r="D1229" s="4" t="s">
        <v>9</v>
      </c>
    </row>
    <row r="1230" spans="1:10">
      <c r="A1230" t="n">
        <v>12051</v>
      </c>
      <c r="B1230" s="75" t="n">
        <v>44</v>
      </c>
      <c r="C1230" s="7" t="n">
        <v>7032</v>
      </c>
      <c r="D1230" s="7" t="n">
        <v>1</v>
      </c>
    </row>
    <row r="1231" spans="1:10">
      <c r="A1231" t="s">
        <v>4</v>
      </c>
      <c r="B1231" s="4" t="s">
        <v>5</v>
      </c>
      <c r="C1231" s="4" t="s">
        <v>13</v>
      </c>
      <c r="D1231" s="4" t="s">
        <v>13</v>
      </c>
      <c r="E1231" s="4" t="s">
        <v>25</v>
      </c>
      <c r="F1231" s="4" t="s">
        <v>25</v>
      </c>
      <c r="G1231" s="4" t="s">
        <v>25</v>
      </c>
      <c r="H1231" s="4" t="s">
        <v>10</v>
      </c>
    </row>
    <row r="1232" spans="1:10">
      <c r="A1232" t="n">
        <v>12058</v>
      </c>
      <c r="B1232" s="45" t="n">
        <v>45</v>
      </c>
      <c r="C1232" s="7" t="n">
        <v>2</v>
      </c>
      <c r="D1232" s="7" t="n">
        <v>3</v>
      </c>
      <c r="E1232" s="7" t="n">
        <v>100.620002746582</v>
      </c>
      <c r="F1232" s="7" t="n">
        <v>19.9599990844727</v>
      </c>
      <c r="G1232" s="7" t="n">
        <v>114.069999694824</v>
      </c>
      <c r="H1232" s="7" t="n">
        <v>0</v>
      </c>
    </row>
    <row r="1233" spans="1:8">
      <c r="A1233" t="s">
        <v>4</v>
      </c>
      <c r="B1233" s="4" t="s">
        <v>5</v>
      </c>
      <c r="C1233" s="4" t="s">
        <v>13</v>
      </c>
      <c r="D1233" s="4" t="s">
        <v>13</v>
      </c>
      <c r="E1233" s="4" t="s">
        <v>25</v>
      </c>
      <c r="F1233" s="4" t="s">
        <v>25</v>
      </c>
      <c r="G1233" s="4" t="s">
        <v>25</v>
      </c>
      <c r="H1233" s="4" t="s">
        <v>10</v>
      </c>
      <c r="I1233" s="4" t="s">
        <v>13</v>
      </c>
    </row>
    <row r="1234" spans="1:8">
      <c r="A1234" t="n">
        <v>12075</v>
      </c>
      <c r="B1234" s="45" t="n">
        <v>45</v>
      </c>
      <c r="C1234" s="7" t="n">
        <v>4</v>
      </c>
      <c r="D1234" s="7" t="n">
        <v>3</v>
      </c>
      <c r="E1234" s="7" t="n">
        <v>349.149993896484</v>
      </c>
      <c r="F1234" s="7" t="n">
        <v>307.380004882813</v>
      </c>
      <c r="G1234" s="7" t="n">
        <v>-4</v>
      </c>
      <c r="H1234" s="7" t="n">
        <v>0</v>
      </c>
      <c r="I1234" s="7" t="n">
        <v>0</v>
      </c>
    </row>
    <row r="1235" spans="1:8">
      <c r="A1235" t="s">
        <v>4</v>
      </c>
      <c r="B1235" s="4" t="s">
        <v>5</v>
      </c>
      <c r="C1235" s="4" t="s">
        <v>13</v>
      </c>
      <c r="D1235" s="4" t="s">
        <v>13</v>
      </c>
      <c r="E1235" s="4" t="s">
        <v>25</v>
      </c>
      <c r="F1235" s="4" t="s">
        <v>10</v>
      </c>
    </row>
    <row r="1236" spans="1:8">
      <c r="A1236" t="n">
        <v>12093</v>
      </c>
      <c r="B1236" s="45" t="n">
        <v>45</v>
      </c>
      <c r="C1236" s="7" t="n">
        <v>5</v>
      </c>
      <c r="D1236" s="7" t="n">
        <v>3</v>
      </c>
      <c r="E1236" s="7" t="n">
        <v>9.89999961853027</v>
      </c>
      <c r="F1236" s="7" t="n">
        <v>0</v>
      </c>
    </row>
    <row r="1237" spans="1:8">
      <c r="A1237" t="s">
        <v>4</v>
      </c>
      <c r="B1237" s="4" t="s">
        <v>5</v>
      </c>
      <c r="C1237" s="4" t="s">
        <v>13</v>
      </c>
      <c r="D1237" s="4" t="s">
        <v>13</v>
      </c>
      <c r="E1237" s="4" t="s">
        <v>25</v>
      </c>
      <c r="F1237" s="4" t="s">
        <v>10</v>
      </c>
    </row>
    <row r="1238" spans="1:8">
      <c r="A1238" t="n">
        <v>12102</v>
      </c>
      <c r="B1238" s="45" t="n">
        <v>45</v>
      </c>
      <c r="C1238" s="7" t="n">
        <v>11</v>
      </c>
      <c r="D1238" s="7" t="n">
        <v>3</v>
      </c>
      <c r="E1238" s="7" t="n">
        <v>37.9000015258789</v>
      </c>
      <c r="F1238" s="7" t="n">
        <v>0</v>
      </c>
    </row>
    <row r="1239" spans="1:8">
      <c r="A1239" t="s">
        <v>4</v>
      </c>
      <c r="B1239" s="4" t="s">
        <v>5</v>
      </c>
      <c r="C1239" s="4" t="s">
        <v>13</v>
      </c>
      <c r="D1239" s="4" t="s">
        <v>13</v>
      </c>
      <c r="E1239" s="4" t="s">
        <v>25</v>
      </c>
      <c r="F1239" s="4" t="s">
        <v>25</v>
      </c>
      <c r="G1239" s="4" t="s">
        <v>25</v>
      </c>
      <c r="H1239" s="4" t="s">
        <v>10</v>
      </c>
    </row>
    <row r="1240" spans="1:8">
      <c r="A1240" t="n">
        <v>12111</v>
      </c>
      <c r="B1240" s="45" t="n">
        <v>45</v>
      </c>
      <c r="C1240" s="7" t="n">
        <v>2</v>
      </c>
      <c r="D1240" s="7" t="n">
        <v>3</v>
      </c>
      <c r="E1240" s="7" t="n">
        <v>113.300003051758</v>
      </c>
      <c r="F1240" s="7" t="n">
        <v>24.4099998474121</v>
      </c>
      <c r="G1240" s="7" t="n">
        <v>103.930000305176</v>
      </c>
      <c r="H1240" s="7" t="n">
        <v>7000</v>
      </c>
    </row>
    <row r="1241" spans="1:8">
      <c r="A1241" t="s">
        <v>4</v>
      </c>
      <c r="B1241" s="4" t="s">
        <v>5</v>
      </c>
      <c r="C1241" s="4" t="s">
        <v>13</v>
      </c>
      <c r="D1241" s="4" t="s">
        <v>13</v>
      </c>
      <c r="E1241" s="4" t="s">
        <v>25</v>
      </c>
      <c r="F1241" s="4" t="s">
        <v>25</v>
      </c>
      <c r="G1241" s="4" t="s">
        <v>25</v>
      </c>
      <c r="H1241" s="4" t="s">
        <v>10</v>
      </c>
      <c r="I1241" s="4" t="s">
        <v>13</v>
      </c>
    </row>
    <row r="1242" spans="1:8">
      <c r="A1242" t="n">
        <v>12128</v>
      </c>
      <c r="B1242" s="45" t="n">
        <v>45</v>
      </c>
      <c r="C1242" s="7" t="n">
        <v>4</v>
      </c>
      <c r="D1242" s="7" t="n">
        <v>3</v>
      </c>
      <c r="E1242" s="7" t="n">
        <v>0.270000010728836</v>
      </c>
      <c r="F1242" s="7" t="n">
        <v>316.950012207031</v>
      </c>
      <c r="G1242" s="7" t="n">
        <v>4</v>
      </c>
      <c r="H1242" s="7" t="n">
        <v>7000</v>
      </c>
      <c r="I1242" s="7" t="n">
        <v>1</v>
      </c>
    </row>
    <row r="1243" spans="1:8">
      <c r="A1243" t="s">
        <v>4</v>
      </c>
      <c r="B1243" s="4" t="s">
        <v>5</v>
      </c>
      <c r="C1243" s="4" t="s">
        <v>13</v>
      </c>
      <c r="D1243" s="4" t="s">
        <v>13</v>
      </c>
      <c r="E1243" s="4" t="s">
        <v>25</v>
      </c>
      <c r="F1243" s="4" t="s">
        <v>10</v>
      </c>
    </row>
    <row r="1244" spans="1:8">
      <c r="A1244" t="n">
        <v>12146</v>
      </c>
      <c r="B1244" s="45" t="n">
        <v>45</v>
      </c>
      <c r="C1244" s="7" t="n">
        <v>5</v>
      </c>
      <c r="D1244" s="7" t="n">
        <v>3</v>
      </c>
      <c r="E1244" s="7" t="n">
        <v>9.19999980926514</v>
      </c>
      <c r="F1244" s="7" t="n">
        <v>7000</v>
      </c>
    </row>
    <row r="1245" spans="1:8">
      <c r="A1245" t="s">
        <v>4</v>
      </c>
      <c r="B1245" s="4" t="s">
        <v>5</v>
      </c>
      <c r="C1245" s="4" t="s">
        <v>13</v>
      </c>
      <c r="D1245" s="4" t="s">
        <v>10</v>
      </c>
    </row>
    <row r="1246" spans="1:8">
      <c r="A1246" t="n">
        <v>12155</v>
      </c>
      <c r="B1246" s="39" t="n">
        <v>58</v>
      </c>
      <c r="C1246" s="7" t="n">
        <v>255</v>
      </c>
      <c r="D1246" s="7" t="n">
        <v>0</v>
      </c>
    </row>
    <row r="1247" spans="1:8">
      <c r="A1247" t="s">
        <v>4</v>
      </c>
      <c r="B1247" s="4" t="s">
        <v>5</v>
      </c>
      <c r="C1247" s="4" t="s">
        <v>10</v>
      </c>
    </row>
    <row r="1248" spans="1:8">
      <c r="A1248" t="n">
        <v>12159</v>
      </c>
      <c r="B1248" s="31" t="n">
        <v>16</v>
      </c>
      <c r="C1248" s="7" t="n">
        <v>1000</v>
      </c>
    </row>
    <row r="1249" spans="1:9">
      <c r="A1249" t="s">
        <v>4</v>
      </c>
      <c r="B1249" s="4" t="s">
        <v>5</v>
      </c>
      <c r="C1249" s="4" t="s">
        <v>13</v>
      </c>
      <c r="D1249" s="4" t="s">
        <v>10</v>
      </c>
      <c r="E1249" s="4" t="s">
        <v>9</v>
      </c>
      <c r="F1249" s="4" t="s">
        <v>10</v>
      </c>
      <c r="G1249" s="4" t="s">
        <v>9</v>
      </c>
      <c r="H1249" s="4" t="s">
        <v>13</v>
      </c>
    </row>
    <row r="1250" spans="1:9">
      <c r="A1250" t="n">
        <v>12162</v>
      </c>
      <c r="B1250" s="17" t="n">
        <v>49</v>
      </c>
      <c r="C1250" s="7" t="n">
        <v>0</v>
      </c>
      <c r="D1250" s="7" t="n">
        <v>432</v>
      </c>
      <c r="E1250" s="7" t="n">
        <v>1065353216</v>
      </c>
      <c r="F1250" s="7" t="n">
        <v>0</v>
      </c>
      <c r="G1250" s="7" t="n">
        <v>0</v>
      </c>
      <c r="H1250" s="7" t="n">
        <v>0</v>
      </c>
    </row>
    <row r="1251" spans="1:9">
      <c r="A1251" t="s">
        <v>4</v>
      </c>
      <c r="B1251" s="4" t="s">
        <v>5</v>
      </c>
      <c r="C1251" s="4" t="s">
        <v>10</v>
      </c>
      <c r="D1251" s="4" t="s">
        <v>13</v>
      </c>
    </row>
    <row r="1252" spans="1:9">
      <c r="A1252" t="n">
        <v>12177</v>
      </c>
      <c r="B1252" s="60" t="n">
        <v>56</v>
      </c>
      <c r="C1252" s="7" t="n">
        <v>1660</v>
      </c>
      <c r="D1252" s="7" t="n">
        <v>0</v>
      </c>
    </row>
    <row r="1253" spans="1:9">
      <c r="A1253" t="s">
        <v>4</v>
      </c>
      <c r="B1253" s="4" t="s">
        <v>5</v>
      </c>
      <c r="C1253" s="4" t="s">
        <v>13</v>
      </c>
      <c r="D1253" s="4" t="s">
        <v>10</v>
      </c>
    </row>
    <row r="1254" spans="1:9">
      <c r="A1254" t="n">
        <v>12181</v>
      </c>
      <c r="B1254" s="45" t="n">
        <v>45</v>
      </c>
      <c r="C1254" s="7" t="n">
        <v>7</v>
      </c>
      <c r="D1254" s="7" t="n">
        <v>255</v>
      </c>
    </row>
    <row r="1255" spans="1:9">
      <c r="A1255" t="s">
        <v>4</v>
      </c>
      <c r="B1255" s="4" t="s">
        <v>5</v>
      </c>
      <c r="C1255" s="4" t="s">
        <v>13</v>
      </c>
      <c r="D1255" s="4" t="s">
        <v>10</v>
      </c>
      <c r="E1255" s="4" t="s">
        <v>25</v>
      </c>
    </row>
    <row r="1256" spans="1:9">
      <c r="A1256" t="n">
        <v>12185</v>
      </c>
      <c r="B1256" s="39" t="n">
        <v>58</v>
      </c>
      <c r="C1256" s="7" t="n">
        <v>101</v>
      </c>
      <c r="D1256" s="7" t="n">
        <v>500</v>
      </c>
      <c r="E1256" s="7" t="n">
        <v>1</v>
      </c>
    </row>
    <row r="1257" spans="1:9">
      <c r="A1257" t="s">
        <v>4</v>
      </c>
      <c r="B1257" s="4" t="s">
        <v>5</v>
      </c>
      <c r="C1257" s="4" t="s">
        <v>13</v>
      </c>
      <c r="D1257" s="4" t="s">
        <v>10</v>
      </c>
    </row>
    <row r="1258" spans="1:9">
      <c r="A1258" t="n">
        <v>12193</v>
      </c>
      <c r="B1258" s="39" t="n">
        <v>58</v>
      </c>
      <c r="C1258" s="7" t="n">
        <v>254</v>
      </c>
      <c r="D1258" s="7" t="n">
        <v>0</v>
      </c>
    </row>
    <row r="1259" spans="1:9">
      <c r="A1259" t="s">
        <v>4</v>
      </c>
      <c r="B1259" s="4" t="s">
        <v>5</v>
      </c>
      <c r="C1259" s="4" t="s">
        <v>13</v>
      </c>
      <c r="D1259" s="4" t="s">
        <v>13</v>
      </c>
      <c r="E1259" s="4" t="s">
        <v>25</v>
      </c>
      <c r="F1259" s="4" t="s">
        <v>25</v>
      </c>
      <c r="G1259" s="4" t="s">
        <v>25</v>
      </c>
      <c r="H1259" s="4" t="s">
        <v>10</v>
      </c>
    </row>
    <row r="1260" spans="1:9">
      <c r="A1260" t="n">
        <v>12197</v>
      </c>
      <c r="B1260" s="45" t="n">
        <v>45</v>
      </c>
      <c r="C1260" s="7" t="n">
        <v>2</v>
      </c>
      <c r="D1260" s="7" t="n">
        <v>3</v>
      </c>
      <c r="E1260" s="7" t="n">
        <v>116.809997558594</v>
      </c>
      <c r="F1260" s="7" t="n">
        <v>22.9699993133545</v>
      </c>
      <c r="G1260" s="7" t="n">
        <v>98.620002746582</v>
      </c>
      <c r="H1260" s="7" t="n">
        <v>0</v>
      </c>
    </row>
    <row r="1261" spans="1:9">
      <c r="A1261" t="s">
        <v>4</v>
      </c>
      <c r="B1261" s="4" t="s">
        <v>5</v>
      </c>
      <c r="C1261" s="4" t="s">
        <v>13</v>
      </c>
      <c r="D1261" s="4" t="s">
        <v>13</v>
      </c>
      <c r="E1261" s="4" t="s">
        <v>25</v>
      </c>
      <c r="F1261" s="4" t="s">
        <v>25</v>
      </c>
      <c r="G1261" s="4" t="s">
        <v>25</v>
      </c>
      <c r="H1261" s="4" t="s">
        <v>10</v>
      </c>
      <c r="I1261" s="4" t="s">
        <v>13</v>
      </c>
    </row>
    <row r="1262" spans="1:9">
      <c r="A1262" t="n">
        <v>12214</v>
      </c>
      <c r="B1262" s="45" t="n">
        <v>45</v>
      </c>
      <c r="C1262" s="7" t="n">
        <v>4</v>
      </c>
      <c r="D1262" s="7" t="n">
        <v>3</v>
      </c>
      <c r="E1262" s="7" t="n">
        <v>345.950012207031</v>
      </c>
      <c r="F1262" s="7" t="n">
        <v>349.089996337891</v>
      </c>
      <c r="G1262" s="7" t="n">
        <v>5</v>
      </c>
      <c r="H1262" s="7" t="n">
        <v>0</v>
      </c>
      <c r="I1262" s="7" t="n">
        <v>1</v>
      </c>
    </row>
    <row r="1263" spans="1:9">
      <c r="A1263" t="s">
        <v>4</v>
      </c>
      <c r="B1263" s="4" t="s">
        <v>5</v>
      </c>
      <c r="C1263" s="4" t="s">
        <v>13</v>
      </c>
      <c r="D1263" s="4" t="s">
        <v>13</v>
      </c>
      <c r="E1263" s="4" t="s">
        <v>25</v>
      </c>
      <c r="F1263" s="4" t="s">
        <v>10</v>
      </c>
    </row>
    <row r="1264" spans="1:9">
      <c r="A1264" t="n">
        <v>12232</v>
      </c>
      <c r="B1264" s="45" t="n">
        <v>45</v>
      </c>
      <c r="C1264" s="7" t="n">
        <v>5</v>
      </c>
      <c r="D1264" s="7" t="n">
        <v>3</v>
      </c>
      <c r="E1264" s="7" t="n">
        <v>2.70000004768372</v>
      </c>
      <c r="F1264" s="7" t="n">
        <v>0</v>
      </c>
    </row>
    <row r="1265" spans="1:9">
      <c r="A1265" t="s">
        <v>4</v>
      </c>
      <c r="B1265" s="4" t="s">
        <v>5</v>
      </c>
      <c r="C1265" s="4" t="s">
        <v>13</v>
      </c>
      <c r="D1265" s="4" t="s">
        <v>13</v>
      </c>
      <c r="E1265" s="4" t="s">
        <v>25</v>
      </c>
      <c r="F1265" s="4" t="s">
        <v>10</v>
      </c>
    </row>
    <row r="1266" spans="1:9">
      <c r="A1266" t="n">
        <v>12241</v>
      </c>
      <c r="B1266" s="45" t="n">
        <v>45</v>
      </c>
      <c r="C1266" s="7" t="n">
        <v>11</v>
      </c>
      <c r="D1266" s="7" t="n">
        <v>3</v>
      </c>
      <c r="E1266" s="7" t="n">
        <v>43.2999992370605</v>
      </c>
      <c r="F1266" s="7" t="n">
        <v>0</v>
      </c>
    </row>
    <row r="1267" spans="1:9">
      <c r="A1267" t="s">
        <v>4</v>
      </c>
      <c r="B1267" s="4" t="s">
        <v>5</v>
      </c>
      <c r="C1267" s="4" t="s">
        <v>13</v>
      </c>
      <c r="D1267" s="4" t="s">
        <v>13</v>
      </c>
      <c r="E1267" s="4" t="s">
        <v>25</v>
      </c>
      <c r="F1267" s="4" t="s">
        <v>25</v>
      </c>
      <c r="G1267" s="4" t="s">
        <v>25</v>
      </c>
      <c r="H1267" s="4" t="s">
        <v>10</v>
      </c>
    </row>
    <row r="1268" spans="1:9">
      <c r="A1268" t="n">
        <v>12250</v>
      </c>
      <c r="B1268" s="45" t="n">
        <v>45</v>
      </c>
      <c r="C1268" s="7" t="n">
        <v>2</v>
      </c>
      <c r="D1268" s="7" t="n">
        <v>3</v>
      </c>
      <c r="E1268" s="7" t="n">
        <v>120.019996643066</v>
      </c>
      <c r="F1268" s="7" t="n">
        <v>22.9699993133545</v>
      </c>
      <c r="G1268" s="7" t="n">
        <v>96.7699966430664</v>
      </c>
      <c r="H1268" s="7" t="n">
        <v>5500</v>
      </c>
    </row>
    <row r="1269" spans="1:9">
      <c r="A1269" t="s">
        <v>4</v>
      </c>
      <c r="B1269" s="4" t="s">
        <v>5</v>
      </c>
      <c r="C1269" s="4" t="s">
        <v>13</v>
      </c>
      <c r="D1269" s="4" t="s">
        <v>13</v>
      </c>
      <c r="E1269" s="4" t="s">
        <v>25</v>
      </c>
      <c r="F1269" s="4" t="s">
        <v>25</v>
      </c>
      <c r="G1269" s="4" t="s">
        <v>25</v>
      </c>
      <c r="H1269" s="4" t="s">
        <v>10</v>
      </c>
      <c r="I1269" s="4" t="s">
        <v>13</v>
      </c>
    </row>
    <row r="1270" spans="1:9">
      <c r="A1270" t="n">
        <v>12267</v>
      </c>
      <c r="B1270" s="45" t="n">
        <v>45</v>
      </c>
      <c r="C1270" s="7" t="n">
        <v>4</v>
      </c>
      <c r="D1270" s="7" t="n">
        <v>3</v>
      </c>
      <c r="E1270" s="7" t="n">
        <v>345.950012207031</v>
      </c>
      <c r="F1270" s="7" t="n">
        <v>66.1999969482422</v>
      </c>
      <c r="G1270" s="7" t="n">
        <v>5</v>
      </c>
      <c r="H1270" s="7" t="n">
        <v>5500</v>
      </c>
      <c r="I1270" s="7" t="n">
        <v>1</v>
      </c>
    </row>
    <row r="1271" spans="1:9">
      <c r="A1271" t="s">
        <v>4</v>
      </c>
      <c r="B1271" s="4" t="s">
        <v>5</v>
      </c>
      <c r="C1271" s="4" t="s">
        <v>13</v>
      </c>
      <c r="D1271" s="4" t="s">
        <v>13</v>
      </c>
      <c r="E1271" s="4" t="s">
        <v>25</v>
      </c>
      <c r="F1271" s="4" t="s">
        <v>10</v>
      </c>
    </row>
    <row r="1272" spans="1:9">
      <c r="A1272" t="n">
        <v>12285</v>
      </c>
      <c r="B1272" s="45" t="n">
        <v>45</v>
      </c>
      <c r="C1272" s="7" t="n">
        <v>5</v>
      </c>
      <c r="D1272" s="7" t="n">
        <v>3</v>
      </c>
      <c r="E1272" s="7" t="n">
        <v>2.70000004768372</v>
      </c>
      <c r="F1272" s="7" t="n">
        <v>5500</v>
      </c>
    </row>
    <row r="1273" spans="1:9">
      <c r="A1273" t="s">
        <v>4</v>
      </c>
      <c r="B1273" s="4" t="s">
        <v>5</v>
      </c>
      <c r="C1273" s="4" t="s">
        <v>13</v>
      </c>
      <c r="D1273" s="4" t="s">
        <v>13</v>
      </c>
      <c r="E1273" s="4" t="s">
        <v>25</v>
      </c>
      <c r="F1273" s="4" t="s">
        <v>10</v>
      </c>
    </row>
    <row r="1274" spans="1:9">
      <c r="A1274" t="n">
        <v>12294</v>
      </c>
      <c r="B1274" s="45" t="n">
        <v>45</v>
      </c>
      <c r="C1274" s="7" t="n">
        <v>11</v>
      </c>
      <c r="D1274" s="7" t="n">
        <v>3</v>
      </c>
      <c r="E1274" s="7" t="n">
        <v>43.2999992370605</v>
      </c>
      <c r="F1274" s="7" t="n">
        <v>5500</v>
      </c>
    </row>
    <row r="1275" spans="1:9">
      <c r="A1275" t="s">
        <v>4</v>
      </c>
      <c r="B1275" s="4" t="s">
        <v>5</v>
      </c>
      <c r="C1275" s="4" t="s">
        <v>10</v>
      </c>
    </row>
    <row r="1276" spans="1:9">
      <c r="A1276" t="n">
        <v>12303</v>
      </c>
      <c r="B1276" s="31" t="n">
        <v>16</v>
      </c>
      <c r="C1276" s="7" t="n">
        <v>1000</v>
      </c>
    </row>
    <row r="1277" spans="1:9">
      <c r="A1277" t="s">
        <v>4</v>
      </c>
      <c r="B1277" s="4" t="s">
        <v>5</v>
      </c>
      <c r="C1277" s="4" t="s">
        <v>10</v>
      </c>
      <c r="D1277" s="4" t="s">
        <v>10</v>
      </c>
      <c r="E1277" s="4" t="s">
        <v>6</v>
      </c>
      <c r="F1277" s="4" t="s">
        <v>13</v>
      </c>
      <c r="G1277" s="4" t="s">
        <v>10</v>
      </c>
    </row>
    <row r="1278" spans="1:9">
      <c r="A1278" t="n">
        <v>12306</v>
      </c>
      <c r="B1278" s="76" t="n">
        <v>80</v>
      </c>
      <c r="C1278" s="7" t="n">
        <v>744</v>
      </c>
      <c r="D1278" s="7" t="n">
        <v>508</v>
      </c>
      <c r="E1278" s="7" t="s">
        <v>161</v>
      </c>
      <c r="F1278" s="7" t="n">
        <v>1</v>
      </c>
      <c r="G1278" s="7" t="n">
        <v>0</v>
      </c>
    </row>
    <row r="1279" spans="1:9">
      <c r="A1279" t="s">
        <v>4</v>
      </c>
      <c r="B1279" s="4" t="s">
        <v>5</v>
      </c>
      <c r="C1279" s="4" t="s">
        <v>10</v>
      </c>
    </row>
    <row r="1280" spans="1:9">
      <c r="A1280" t="n">
        <v>12324</v>
      </c>
      <c r="B1280" s="31" t="n">
        <v>16</v>
      </c>
      <c r="C1280" s="7" t="n">
        <v>5000</v>
      </c>
    </row>
    <row r="1281" spans="1:9">
      <c r="A1281" t="s">
        <v>4</v>
      </c>
      <c r="B1281" s="4" t="s">
        <v>5</v>
      </c>
      <c r="C1281" s="4" t="s">
        <v>13</v>
      </c>
      <c r="D1281" s="4" t="s">
        <v>10</v>
      </c>
    </row>
    <row r="1282" spans="1:9">
      <c r="A1282" t="n">
        <v>12327</v>
      </c>
      <c r="B1282" s="45" t="n">
        <v>45</v>
      </c>
      <c r="C1282" s="7" t="n">
        <v>7</v>
      </c>
      <c r="D1282" s="7" t="n">
        <v>255</v>
      </c>
    </row>
    <row r="1283" spans="1:9">
      <c r="A1283" t="s">
        <v>4</v>
      </c>
      <c r="B1283" s="4" t="s">
        <v>5</v>
      </c>
      <c r="C1283" s="4" t="s">
        <v>13</v>
      </c>
      <c r="D1283" s="4" t="s">
        <v>10</v>
      </c>
      <c r="E1283" s="4" t="s">
        <v>25</v>
      </c>
    </row>
    <row r="1284" spans="1:9">
      <c r="A1284" t="n">
        <v>12331</v>
      </c>
      <c r="B1284" s="39" t="n">
        <v>58</v>
      </c>
      <c r="C1284" s="7" t="n">
        <v>101</v>
      </c>
      <c r="D1284" s="7" t="n">
        <v>500</v>
      </c>
      <c r="E1284" s="7" t="n">
        <v>1</v>
      </c>
    </row>
    <row r="1285" spans="1:9">
      <c r="A1285" t="s">
        <v>4</v>
      </c>
      <c r="B1285" s="4" t="s">
        <v>5</v>
      </c>
      <c r="C1285" s="4" t="s">
        <v>13</v>
      </c>
      <c r="D1285" s="4" t="s">
        <v>10</v>
      </c>
    </row>
    <row r="1286" spans="1:9">
      <c r="A1286" t="n">
        <v>12339</v>
      </c>
      <c r="B1286" s="39" t="n">
        <v>58</v>
      </c>
      <c r="C1286" s="7" t="n">
        <v>254</v>
      </c>
      <c r="D1286" s="7" t="n">
        <v>0</v>
      </c>
    </row>
    <row r="1287" spans="1:9">
      <c r="A1287" t="s">
        <v>4</v>
      </c>
      <c r="B1287" s="4" t="s">
        <v>5</v>
      </c>
      <c r="C1287" s="4" t="s">
        <v>13</v>
      </c>
      <c r="D1287" s="4" t="s">
        <v>13</v>
      </c>
      <c r="E1287" s="4" t="s">
        <v>25</v>
      </c>
      <c r="F1287" s="4" t="s">
        <v>25</v>
      </c>
      <c r="G1287" s="4" t="s">
        <v>25</v>
      </c>
      <c r="H1287" s="4" t="s">
        <v>10</v>
      </c>
    </row>
    <row r="1288" spans="1:9">
      <c r="A1288" t="n">
        <v>12343</v>
      </c>
      <c r="B1288" s="45" t="n">
        <v>45</v>
      </c>
      <c r="C1288" s="7" t="n">
        <v>2</v>
      </c>
      <c r="D1288" s="7" t="n">
        <v>3</v>
      </c>
      <c r="E1288" s="7" t="n">
        <v>118.379997253418</v>
      </c>
      <c r="F1288" s="7" t="n">
        <v>23.5900001525879</v>
      </c>
      <c r="G1288" s="7" t="n">
        <v>96.3199996948242</v>
      </c>
      <c r="H1288" s="7" t="n">
        <v>0</v>
      </c>
    </row>
    <row r="1289" spans="1:9">
      <c r="A1289" t="s">
        <v>4</v>
      </c>
      <c r="B1289" s="4" t="s">
        <v>5</v>
      </c>
      <c r="C1289" s="4" t="s">
        <v>13</v>
      </c>
      <c r="D1289" s="4" t="s">
        <v>13</v>
      </c>
      <c r="E1289" s="4" t="s">
        <v>25</v>
      </c>
      <c r="F1289" s="4" t="s">
        <v>25</v>
      </c>
      <c r="G1289" s="4" t="s">
        <v>25</v>
      </c>
      <c r="H1289" s="4" t="s">
        <v>10</v>
      </c>
      <c r="I1289" s="4" t="s">
        <v>13</v>
      </c>
    </row>
    <row r="1290" spans="1:9">
      <c r="A1290" t="n">
        <v>12360</v>
      </c>
      <c r="B1290" s="45" t="n">
        <v>45</v>
      </c>
      <c r="C1290" s="7" t="n">
        <v>4</v>
      </c>
      <c r="D1290" s="7" t="n">
        <v>3</v>
      </c>
      <c r="E1290" s="7" t="n">
        <v>356.920013427734</v>
      </c>
      <c r="F1290" s="7" t="n">
        <v>49.5299987792969</v>
      </c>
      <c r="G1290" s="7" t="n">
        <v>10</v>
      </c>
      <c r="H1290" s="7" t="n">
        <v>0</v>
      </c>
      <c r="I1290" s="7" t="n">
        <v>0</v>
      </c>
    </row>
    <row r="1291" spans="1:9">
      <c r="A1291" t="s">
        <v>4</v>
      </c>
      <c r="B1291" s="4" t="s">
        <v>5</v>
      </c>
      <c r="C1291" s="4" t="s">
        <v>13</v>
      </c>
      <c r="D1291" s="4" t="s">
        <v>13</v>
      </c>
      <c r="E1291" s="4" t="s">
        <v>25</v>
      </c>
      <c r="F1291" s="4" t="s">
        <v>10</v>
      </c>
    </row>
    <row r="1292" spans="1:9">
      <c r="A1292" t="n">
        <v>12378</v>
      </c>
      <c r="B1292" s="45" t="n">
        <v>45</v>
      </c>
      <c r="C1292" s="7" t="n">
        <v>5</v>
      </c>
      <c r="D1292" s="7" t="n">
        <v>3</v>
      </c>
      <c r="E1292" s="7" t="n">
        <v>2.70000004768372</v>
      </c>
      <c r="F1292" s="7" t="n">
        <v>0</v>
      </c>
    </row>
    <row r="1293" spans="1:9">
      <c r="A1293" t="s">
        <v>4</v>
      </c>
      <c r="B1293" s="4" t="s">
        <v>5</v>
      </c>
      <c r="C1293" s="4" t="s">
        <v>13</v>
      </c>
      <c r="D1293" s="4" t="s">
        <v>13</v>
      </c>
      <c r="E1293" s="4" t="s">
        <v>25</v>
      </c>
      <c r="F1293" s="4" t="s">
        <v>10</v>
      </c>
    </row>
    <row r="1294" spans="1:9">
      <c r="A1294" t="n">
        <v>12387</v>
      </c>
      <c r="B1294" s="45" t="n">
        <v>45</v>
      </c>
      <c r="C1294" s="7" t="n">
        <v>11</v>
      </c>
      <c r="D1294" s="7" t="n">
        <v>3</v>
      </c>
      <c r="E1294" s="7" t="n">
        <v>43.2999992370605</v>
      </c>
      <c r="F1294" s="7" t="n">
        <v>0</v>
      </c>
    </row>
    <row r="1295" spans="1:9">
      <c r="A1295" t="s">
        <v>4</v>
      </c>
      <c r="B1295" s="4" t="s">
        <v>5</v>
      </c>
      <c r="C1295" s="4" t="s">
        <v>13</v>
      </c>
      <c r="D1295" s="4" t="s">
        <v>13</v>
      </c>
      <c r="E1295" s="4" t="s">
        <v>25</v>
      </c>
      <c r="F1295" s="4" t="s">
        <v>25</v>
      </c>
      <c r="G1295" s="4" t="s">
        <v>25</v>
      </c>
      <c r="H1295" s="4" t="s">
        <v>10</v>
      </c>
    </row>
    <row r="1296" spans="1:9">
      <c r="A1296" t="n">
        <v>12396</v>
      </c>
      <c r="B1296" s="45" t="n">
        <v>45</v>
      </c>
      <c r="C1296" s="7" t="n">
        <v>2</v>
      </c>
      <c r="D1296" s="7" t="n">
        <v>3</v>
      </c>
      <c r="E1296" s="7" t="n">
        <v>120.5</v>
      </c>
      <c r="F1296" s="7" t="n">
        <v>22.4799995422363</v>
      </c>
      <c r="G1296" s="7" t="n">
        <v>101.069999694824</v>
      </c>
      <c r="H1296" s="7" t="n">
        <v>5000</v>
      </c>
    </row>
    <row r="1297" spans="1:9">
      <c r="A1297" t="s">
        <v>4</v>
      </c>
      <c r="B1297" s="4" t="s">
        <v>5</v>
      </c>
      <c r="C1297" s="4" t="s">
        <v>13</v>
      </c>
      <c r="D1297" s="4" t="s">
        <v>13</v>
      </c>
      <c r="E1297" s="4" t="s">
        <v>25</v>
      </c>
      <c r="F1297" s="4" t="s">
        <v>25</v>
      </c>
      <c r="G1297" s="4" t="s">
        <v>25</v>
      </c>
      <c r="H1297" s="4" t="s">
        <v>10</v>
      </c>
      <c r="I1297" s="4" t="s">
        <v>13</v>
      </c>
    </row>
    <row r="1298" spans="1:9">
      <c r="A1298" t="n">
        <v>12413</v>
      </c>
      <c r="B1298" s="45" t="n">
        <v>45</v>
      </c>
      <c r="C1298" s="7" t="n">
        <v>4</v>
      </c>
      <c r="D1298" s="7" t="n">
        <v>3</v>
      </c>
      <c r="E1298" s="7" t="n">
        <v>349.559997558594</v>
      </c>
      <c r="F1298" s="7" t="n">
        <v>49.310001373291</v>
      </c>
      <c r="G1298" s="7" t="n">
        <v>10</v>
      </c>
      <c r="H1298" s="7" t="n">
        <v>5000</v>
      </c>
      <c r="I1298" s="7" t="n">
        <v>0</v>
      </c>
    </row>
    <row r="1299" spans="1:9">
      <c r="A1299" t="s">
        <v>4</v>
      </c>
      <c r="B1299" s="4" t="s">
        <v>5</v>
      </c>
      <c r="C1299" s="4" t="s">
        <v>13</v>
      </c>
      <c r="D1299" s="4" t="s">
        <v>13</v>
      </c>
      <c r="E1299" s="4" t="s">
        <v>25</v>
      </c>
      <c r="F1299" s="4" t="s">
        <v>10</v>
      </c>
    </row>
    <row r="1300" spans="1:9">
      <c r="A1300" t="n">
        <v>12431</v>
      </c>
      <c r="B1300" s="45" t="n">
        <v>45</v>
      </c>
      <c r="C1300" s="7" t="n">
        <v>5</v>
      </c>
      <c r="D1300" s="7" t="n">
        <v>3</v>
      </c>
      <c r="E1300" s="7" t="n">
        <v>2.70000004768372</v>
      </c>
      <c r="F1300" s="7" t="n">
        <v>5000</v>
      </c>
    </row>
    <row r="1301" spans="1:9">
      <c r="A1301" t="s">
        <v>4</v>
      </c>
      <c r="B1301" s="4" t="s">
        <v>5</v>
      </c>
      <c r="C1301" s="4" t="s">
        <v>13</v>
      </c>
      <c r="D1301" s="4" t="s">
        <v>13</v>
      </c>
      <c r="E1301" s="4" t="s">
        <v>25</v>
      </c>
      <c r="F1301" s="4" t="s">
        <v>10</v>
      </c>
    </row>
    <row r="1302" spans="1:9">
      <c r="A1302" t="n">
        <v>12440</v>
      </c>
      <c r="B1302" s="45" t="n">
        <v>45</v>
      </c>
      <c r="C1302" s="7" t="n">
        <v>11</v>
      </c>
      <c r="D1302" s="7" t="n">
        <v>3</v>
      </c>
      <c r="E1302" s="7" t="n">
        <v>43.2999992370605</v>
      </c>
      <c r="F1302" s="7" t="n">
        <v>5000</v>
      </c>
    </row>
    <row r="1303" spans="1:9">
      <c r="A1303" t="s">
        <v>4</v>
      </c>
      <c r="B1303" s="4" t="s">
        <v>5</v>
      </c>
      <c r="C1303" s="4" t="s">
        <v>9</v>
      </c>
    </row>
    <row r="1304" spans="1:9">
      <c r="A1304" t="n">
        <v>12449</v>
      </c>
      <c r="B1304" s="65" t="n">
        <v>15</v>
      </c>
      <c r="C1304" s="7" t="n">
        <v>2097152</v>
      </c>
    </row>
    <row r="1305" spans="1:9">
      <c r="A1305" t="s">
        <v>4</v>
      </c>
      <c r="B1305" s="4" t="s">
        <v>5</v>
      </c>
      <c r="C1305" s="4" t="s">
        <v>13</v>
      </c>
      <c r="D1305" s="4" t="s">
        <v>10</v>
      </c>
    </row>
    <row r="1306" spans="1:9">
      <c r="A1306" t="n">
        <v>12454</v>
      </c>
      <c r="B1306" s="39" t="n">
        <v>58</v>
      </c>
      <c r="C1306" s="7" t="n">
        <v>255</v>
      </c>
      <c r="D1306" s="7" t="n">
        <v>0</v>
      </c>
    </row>
    <row r="1307" spans="1:9">
      <c r="A1307" t="s">
        <v>4</v>
      </c>
      <c r="B1307" s="4" t="s">
        <v>5</v>
      </c>
      <c r="C1307" s="4" t="s">
        <v>13</v>
      </c>
      <c r="D1307" s="4" t="s">
        <v>10</v>
      </c>
    </row>
    <row r="1308" spans="1:9">
      <c r="A1308" t="n">
        <v>12458</v>
      </c>
      <c r="B1308" s="45" t="n">
        <v>45</v>
      </c>
      <c r="C1308" s="7" t="n">
        <v>7</v>
      </c>
      <c r="D1308" s="7" t="n">
        <v>255</v>
      </c>
    </row>
    <row r="1309" spans="1:9">
      <c r="A1309" t="s">
        <v>4</v>
      </c>
      <c r="B1309" s="4" t="s">
        <v>5</v>
      </c>
      <c r="C1309" s="4" t="s">
        <v>13</v>
      </c>
      <c r="D1309" s="4" t="s">
        <v>10</v>
      </c>
      <c r="E1309" s="4" t="s">
        <v>10</v>
      </c>
      <c r="F1309" s="4" t="s">
        <v>9</v>
      </c>
    </row>
    <row r="1310" spans="1:9">
      <c r="A1310" t="n">
        <v>12462</v>
      </c>
      <c r="B1310" s="73" t="n">
        <v>84</v>
      </c>
      <c r="C1310" s="7" t="n">
        <v>1</v>
      </c>
      <c r="D1310" s="7" t="n">
        <v>0</v>
      </c>
      <c r="E1310" s="7" t="n">
        <v>500</v>
      </c>
      <c r="F1310" s="7" t="n">
        <v>0</v>
      </c>
    </row>
    <row r="1311" spans="1:9">
      <c r="A1311" t="s">
        <v>4</v>
      </c>
      <c r="B1311" s="4" t="s">
        <v>5</v>
      </c>
      <c r="C1311" s="4" t="s">
        <v>13</v>
      </c>
      <c r="D1311" s="4" t="s">
        <v>25</v>
      </c>
      <c r="E1311" s="4" t="s">
        <v>10</v>
      </c>
      <c r="F1311" s="4" t="s">
        <v>13</v>
      </c>
    </row>
    <row r="1312" spans="1:9">
      <c r="A1312" t="n">
        <v>12472</v>
      </c>
      <c r="B1312" s="17" t="n">
        <v>49</v>
      </c>
      <c r="C1312" s="7" t="n">
        <v>3</v>
      </c>
      <c r="D1312" s="7" t="n">
        <v>0.800000011920929</v>
      </c>
      <c r="E1312" s="7" t="n">
        <v>500</v>
      </c>
      <c r="F1312" s="7" t="n">
        <v>0</v>
      </c>
    </row>
    <row r="1313" spans="1:9">
      <c r="A1313" t="s">
        <v>4</v>
      </c>
      <c r="B1313" s="4" t="s">
        <v>5</v>
      </c>
      <c r="C1313" s="4" t="s">
        <v>13</v>
      </c>
      <c r="D1313" s="4" t="s">
        <v>10</v>
      </c>
      <c r="E1313" s="4" t="s">
        <v>6</v>
      </c>
    </row>
    <row r="1314" spans="1:9">
      <c r="A1314" t="n">
        <v>12481</v>
      </c>
      <c r="B1314" s="61" t="n">
        <v>51</v>
      </c>
      <c r="C1314" s="7" t="n">
        <v>4</v>
      </c>
      <c r="D1314" s="7" t="n">
        <v>7020</v>
      </c>
      <c r="E1314" s="7" t="s">
        <v>162</v>
      </c>
    </row>
    <row r="1315" spans="1:9">
      <c r="A1315" t="s">
        <v>4</v>
      </c>
      <c r="B1315" s="4" t="s">
        <v>5</v>
      </c>
      <c r="C1315" s="4" t="s">
        <v>10</v>
      </c>
    </row>
    <row r="1316" spans="1:9">
      <c r="A1316" t="n">
        <v>12494</v>
      </c>
      <c r="B1316" s="31" t="n">
        <v>16</v>
      </c>
      <c r="C1316" s="7" t="n">
        <v>0</v>
      </c>
    </row>
    <row r="1317" spans="1:9">
      <c r="A1317" t="s">
        <v>4</v>
      </c>
      <c r="B1317" s="4" t="s">
        <v>5</v>
      </c>
      <c r="C1317" s="4" t="s">
        <v>10</v>
      </c>
      <c r="D1317" s="4" t="s">
        <v>13</v>
      </c>
      <c r="E1317" s="4" t="s">
        <v>9</v>
      </c>
      <c r="F1317" s="4" t="s">
        <v>55</v>
      </c>
      <c r="G1317" s="4" t="s">
        <v>13</v>
      </c>
      <c r="H1317" s="4" t="s">
        <v>13</v>
      </c>
    </row>
    <row r="1318" spans="1:9">
      <c r="A1318" t="n">
        <v>12497</v>
      </c>
      <c r="B1318" s="62" t="n">
        <v>26</v>
      </c>
      <c r="C1318" s="7" t="n">
        <v>7020</v>
      </c>
      <c r="D1318" s="7" t="n">
        <v>17</v>
      </c>
      <c r="E1318" s="7" t="n">
        <v>61382</v>
      </c>
      <c r="F1318" s="7" t="s">
        <v>163</v>
      </c>
      <c r="G1318" s="7" t="n">
        <v>2</v>
      </c>
      <c r="H1318" s="7" t="n">
        <v>0</v>
      </c>
    </row>
    <row r="1319" spans="1:9">
      <c r="A1319" t="s">
        <v>4</v>
      </c>
      <c r="B1319" s="4" t="s">
        <v>5</v>
      </c>
    </row>
    <row r="1320" spans="1:9">
      <c r="A1320" t="n">
        <v>12554</v>
      </c>
      <c r="B1320" s="34" t="n">
        <v>28</v>
      </c>
    </row>
    <row r="1321" spans="1:9">
      <c r="A1321" t="s">
        <v>4</v>
      </c>
      <c r="B1321" s="4" t="s">
        <v>5</v>
      </c>
      <c r="C1321" s="4" t="s">
        <v>13</v>
      </c>
      <c r="D1321" s="4" t="s">
        <v>10</v>
      </c>
      <c r="E1321" s="4" t="s">
        <v>6</v>
      </c>
    </row>
    <row r="1322" spans="1:9">
      <c r="A1322" t="n">
        <v>12555</v>
      </c>
      <c r="B1322" s="61" t="n">
        <v>51</v>
      </c>
      <c r="C1322" s="7" t="n">
        <v>4</v>
      </c>
      <c r="D1322" s="7" t="n">
        <v>1</v>
      </c>
      <c r="E1322" s="7" t="s">
        <v>92</v>
      </c>
    </row>
    <row r="1323" spans="1:9">
      <c r="A1323" t="s">
        <v>4</v>
      </c>
      <c r="B1323" s="4" t="s">
        <v>5</v>
      </c>
      <c r="C1323" s="4" t="s">
        <v>10</v>
      </c>
    </row>
    <row r="1324" spans="1:9">
      <c r="A1324" t="n">
        <v>12568</v>
      </c>
      <c r="B1324" s="31" t="n">
        <v>16</v>
      </c>
      <c r="C1324" s="7" t="n">
        <v>0</v>
      </c>
    </row>
    <row r="1325" spans="1:9">
      <c r="A1325" t="s">
        <v>4</v>
      </c>
      <c r="B1325" s="4" t="s">
        <v>5</v>
      </c>
      <c r="C1325" s="4" t="s">
        <v>10</v>
      </c>
      <c r="D1325" s="4" t="s">
        <v>13</v>
      </c>
      <c r="E1325" s="4" t="s">
        <v>9</v>
      </c>
      <c r="F1325" s="4" t="s">
        <v>55</v>
      </c>
      <c r="G1325" s="4" t="s">
        <v>13</v>
      </c>
      <c r="H1325" s="4" t="s">
        <v>13</v>
      </c>
    </row>
    <row r="1326" spans="1:9">
      <c r="A1326" t="n">
        <v>12571</v>
      </c>
      <c r="B1326" s="62" t="n">
        <v>26</v>
      </c>
      <c r="C1326" s="7" t="n">
        <v>1</v>
      </c>
      <c r="D1326" s="7" t="n">
        <v>17</v>
      </c>
      <c r="E1326" s="7" t="n">
        <v>1300</v>
      </c>
      <c r="F1326" s="7" t="s">
        <v>164</v>
      </c>
      <c r="G1326" s="7" t="n">
        <v>2</v>
      </c>
      <c r="H1326" s="7" t="n">
        <v>0</v>
      </c>
    </row>
    <row r="1327" spans="1:9">
      <c r="A1327" t="s">
        <v>4</v>
      </c>
      <c r="B1327" s="4" t="s">
        <v>5</v>
      </c>
    </row>
    <row r="1328" spans="1:9">
      <c r="A1328" t="n">
        <v>12645</v>
      </c>
      <c r="B1328" s="34" t="n">
        <v>28</v>
      </c>
    </row>
    <row r="1329" spans="1:8">
      <c r="A1329" t="s">
        <v>4</v>
      </c>
      <c r="B1329" s="4" t="s">
        <v>5</v>
      </c>
      <c r="C1329" s="4" t="s">
        <v>10</v>
      </c>
      <c r="D1329" s="4" t="s">
        <v>13</v>
      </c>
    </row>
    <row r="1330" spans="1:8">
      <c r="A1330" t="n">
        <v>12646</v>
      </c>
      <c r="B1330" s="63" t="n">
        <v>89</v>
      </c>
      <c r="C1330" s="7" t="n">
        <v>65533</v>
      </c>
      <c r="D1330" s="7" t="n">
        <v>1</v>
      </c>
    </row>
    <row r="1331" spans="1:8">
      <c r="A1331" t="s">
        <v>4</v>
      </c>
      <c r="B1331" s="4" t="s">
        <v>5</v>
      </c>
      <c r="C1331" s="4" t="s">
        <v>13</v>
      </c>
      <c r="D1331" s="4" t="s">
        <v>10</v>
      </c>
      <c r="E1331" s="4" t="s">
        <v>25</v>
      </c>
    </row>
    <row r="1332" spans="1:8">
      <c r="A1332" t="n">
        <v>12650</v>
      </c>
      <c r="B1332" s="39" t="n">
        <v>58</v>
      </c>
      <c r="C1332" s="7" t="n">
        <v>101</v>
      </c>
      <c r="D1332" s="7" t="n">
        <v>300</v>
      </c>
      <c r="E1332" s="7" t="n">
        <v>1</v>
      </c>
    </row>
    <row r="1333" spans="1:8">
      <c r="A1333" t="s">
        <v>4</v>
      </c>
      <c r="B1333" s="4" t="s">
        <v>5</v>
      </c>
      <c r="C1333" s="4" t="s">
        <v>13</v>
      </c>
      <c r="D1333" s="4" t="s">
        <v>10</v>
      </c>
    </row>
    <row r="1334" spans="1:8">
      <c r="A1334" t="n">
        <v>12658</v>
      </c>
      <c r="B1334" s="39" t="n">
        <v>58</v>
      </c>
      <c r="C1334" s="7" t="n">
        <v>254</v>
      </c>
      <c r="D1334" s="7" t="n">
        <v>0</v>
      </c>
    </row>
    <row r="1335" spans="1:8">
      <c r="A1335" t="s">
        <v>4</v>
      </c>
      <c r="B1335" s="4" t="s">
        <v>5</v>
      </c>
      <c r="C1335" s="4" t="s">
        <v>13</v>
      </c>
      <c r="D1335" s="4" t="s">
        <v>10</v>
      </c>
      <c r="E1335" s="4" t="s">
        <v>10</v>
      </c>
      <c r="F1335" s="4" t="s">
        <v>9</v>
      </c>
    </row>
    <row r="1336" spans="1:8">
      <c r="A1336" t="n">
        <v>12662</v>
      </c>
      <c r="B1336" s="73" t="n">
        <v>84</v>
      </c>
      <c r="C1336" s="7" t="n">
        <v>0</v>
      </c>
      <c r="D1336" s="7" t="n">
        <v>0</v>
      </c>
      <c r="E1336" s="7" t="n">
        <v>0</v>
      </c>
      <c r="F1336" s="7" t="n">
        <v>1036831949</v>
      </c>
    </row>
    <row r="1337" spans="1:8">
      <c r="A1337" t="s">
        <v>4</v>
      </c>
      <c r="B1337" s="4" t="s">
        <v>5</v>
      </c>
      <c r="C1337" s="4" t="s">
        <v>13</v>
      </c>
      <c r="D1337" s="4" t="s">
        <v>13</v>
      </c>
      <c r="E1337" s="4" t="s">
        <v>25</v>
      </c>
      <c r="F1337" s="4" t="s">
        <v>25</v>
      </c>
      <c r="G1337" s="4" t="s">
        <v>25</v>
      </c>
      <c r="H1337" s="4" t="s">
        <v>10</v>
      </c>
    </row>
    <row r="1338" spans="1:8">
      <c r="A1338" t="n">
        <v>12672</v>
      </c>
      <c r="B1338" s="45" t="n">
        <v>45</v>
      </c>
      <c r="C1338" s="7" t="n">
        <v>2</v>
      </c>
      <c r="D1338" s="7" t="n">
        <v>3</v>
      </c>
      <c r="E1338" s="7" t="n">
        <v>118.75</v>
      </c>
      <c r="F1338" s="7" t="n">
        <v>22.7600002288818</v>
      </c>
      <c r="G1338" s="7" t="n">
        <v>100.51000213623</v>
      </c>
      <c r="H1338" s="7" t="n">
        <v>0</v>
      </c>
    </row>
    <row r="1339" spans="1:8">
      <c r="A1339" t="s">
        <v>4</v>
      </c>
      <c r="B1339" s="4" t="s">
        <v>5</v>
      </c>
      <c r="C1339" s="4" t="s">
        <v>13</v>
      </c>
      <c r="D1339" s="4" t="s">
        <v>13</v>
      </c>
      <c r="E1339" s="4" t="s">
        <v>25</v>
      </c>
      <c r="F1339" s="4" t="s">
        <v>25</v>
      </c>
      <c r="G1339" s="4" t="s">
        <v>25</v>
      </c>
      <c r="H1339" s="4" t="s">
        <v>10</v>
      </c>
      <c r="I1339" s="4" t="s">
        <v>13</v>
      </c>
    </row>
    <row r="1340" spans="1:8">
      <c r="A1340" t="n">
        <v>12689</v>
      </c>
      <c r="B1340" s="45" t="n">
        <v>45</v>
      </c>
      <c r="C1340" s="7" t="n">
        <v>4</v>
      </c>
      <c r="D1340" s="7" t="n">
        <v>3</v>
      </c>
      <c r="E1340" s="7" t="n">
        <v>9.88000011444092</v>
      </c>
      <c r="F1340" s="7" t="n">
        <v>255.25</v>
      </c>
      <c r="G1340" s="7" t="n">
        <v>12</v>
      </c>
      <c r="H1340" s="7" t="n">
        <v>0</v>
      </c>
      <c r="I1340" s="7" t="n">
        <v>0</v>
      </c>
    </row>
    <row r="1341" spans="1:8">
      <c r="A1341" t="s">
        <v>4</v>
      </c>
      <c r="B1341" s="4" t="s">
        <v>5</v>
      </c>
      <c r="C1341" s="4" t="s">
        <v>13</v>
      </c>
      <c r="D1341" s="4" t="s">
        <v>13</v>
      </c>
      <c r="E1341" s="4" t="s">
        <v>25</v>
      </c>
      <c r="F1341" s="4" t="s">
        <v>10</v>
      </c>
    </row>
    <row r="1342" spans="1:8">
      <c r="A1342" t="n">
        <v>12707</v>
      </c>
      <c r="B1342" s="45" t="n">
        <v>45</v>
      </c>
      <c r="C1342" s="7" t="n">
        <v>5</v>
      </c>
      <c r="D1342" s="7" t="n">
        <v>3</v>
      </c>
      <c r="E1342" s="7" t="n">
        <v>1.5</v>
      </c>
      <c r="F1342" s="7" t="n">
        <v>0</v>
      </c>
    </row>
    <row r="1343" spans="1:8">
      <c r="A1343" t="s">
        <v>4</v>
      </c>
      <c r="B1343" s="4" t="s">
        <v>5</v>
      </c>
      <c r="C1343" s="4" t="s">
        <v>13</v>
      </c>
      <c r="D1343" s="4" t="s">
        <v>13</v>
      </c>
      <c r="E1343" s="4" t="s">
        <v>25</v>
      </c>
      <c r="F1343" s="4" t="s">
        <v>10</v>
      </c>
    </row>
    <row r="1344" spans="1:8">
      <c r="A1344" t="n">
        <v>12716</v>
      </c>
      <c r="B1344" s="45" t="n">
        <v>45</v>
      </c>
      <c r="C1344" s="7" t="n">
        <v>11</v>
      </c>
      <c r="D1344" s="7" t="n">
        <v>3</v>
      </c>
      <c r="E1344" s="7" t="n">
        <v>43</v>
      </c>
      <c r="F1344" s="7" t="n">
        <v>0</v>
      </c>
    </row>
    <row r="1345" spans="1:9">
      <c r="A1345" t="s">
        <v>4</v>
      </c>
      <c r="B1345" s="4" t="s">
        <v>5</v>
      </c>
      <c r="C1345" s="4" t="s">
        <v>10</v>
      </c>
      <c r="D1345" s="4" t="s">
        <v>25</v>
      </c>
      <c r="E1345" s="4" t="s">
        <v>25</v>
      </c>
      <c r="F1345" s="4" t="s">
        <v>25</v>
      </c>
      <c r="G1345" s="4" t="s">
        <v>25</v>
      </c>
    </row>
    <row r="1346" spans="1:9">
      <c r="A1346" t="n">
        <v>12725</v>
      </c>
      <c r="B1346" s="50" t="n">
        <v>46</v>
      </c>
      <c r="C1346" s="7" t="n">
        <v>1</v>
      </c>
      <c r="D1346" s="7" t="n">
        <v>118.650001525879</v>
      </c>
      <c r="E1346" s="7" t="n">
        <v>21.5499992370605</v>
      </c>
      <c r="F1346" s="7" t="n">
        <v>100.5</v>
      </c>
      <c r="G1346" s="7" t="n">
        <v>191.5</v>
      </c>
    </row>
    <row r="1347" spans="1:9">
      <c r="A1347" t="s">
        <v>4</v>
      </c>
      <c r="B1347" s="4" t="s">
        <v>5</v>
      </c>
      <c r="C1347" s="4" t="s">
        <v>10</v>
      </c>
      <c r="D1347" s="4" t="s">
        <v>25</v>
      </c>
      <c r="E1347" s="4" t="s">
        <v>25</v>
      </c>
      <c r="F1347" s="4" t="s">
        <v>25</v>
      </c>
      <c r="G1347" s="4" t="s">
        <v>25</v>
      </c>
    </row>
    <row r="1348" spans="1:9">
      <c r="A1348" t="n">
        <v>12744</v>
      </c>
      <c r="B1348" s="50" t="n">
        <v>46</v>
      </c>
      <c r="C1348" s="7" t="n">
        <v>9</v>
      </c>
      <c r="D1348" s="7" t="n">
        <v>119.690002441406</v>
      </c>
      <c r="E1348" s="7" t="n">
        <v>21.5300006866455</v>
      </c>
      <c r="F1348" s="7" t="n">
        <v>100.650001525879</v>
      </c>
      <c r="G1348" s="7" t="n">
        <v>205.800003051758</v>
      </c>
    </row>
    <row r="1349" spans="1:9">
      <c r="A1349" t="s">
        <v>4</v>
      </c>
      <c r="B1349" s="4" t="s">
        <v>5</v>
      </c>
      <c r="C1349" s="4" t="s">
        <v>10</v>
      </c>
      <c r="D1349" s="4" t="s">
        <v>25</v>
      </c>
      <c r="E1349" s="4" t="s">
        <v>25</v>
      </c>
      <c r="F1349" s="4" t="s">
        <v>13</v>
      </c>
    </row>
    <row r="1350" spans="1:9">
      <c r="A1350" t="n">
        <v>12763</v>
      </c>
      <c r="B1350" s="77" t="n">
        <v>52</v>
      </c>
      <c r="C1350" s="7" t="n">
        <v>1660</v>
      </c>
      <c r="D1350" s="7" t="n">
        <v>19.6000003814697</v>
      </c>
      <c r="E1350" s="7" t="n">
        <v>0</v>
      </c>
      <c r="F1350" s="7" t="n">
        <v>0</v>
      </c>
    </row>
    <row r="1351" spans="1:9">
      <c r="A1351" t="s">
        <v>4</v>
      </c>
      <c r="B1351" s="4" t="s">
        <v>5</v>
      </c>
      <c r="C1351" s="4" t="s">
        <v>13</v>
      </c>
      <c r="D1351" s="4" t="s">
        <v>10</v>
      </c>
      <c r="E1351" s="4" t="s">
        <v>6</v>
      </c>
      <c r="F1351" s="4" t="s">
        <v>6</v>
      </c>
      <c r="G1351" s="4" t="s">
        <v>6</v>
      </c>
      <c r="H1351" s="4" t="s">
        <v>6</v>
      </c>
    </row>
    <row r="1352" spans="1:9">
      <c r="A1352" t="n">
        <v>12775</v>
      </c>
      <c r="B1352" s="61" t="n">
        <v>51</v>
      </c>
      <c r="C1352" s="7" t="n">
        <v>3</v>
      </c>
      <c r="D1352" s="7" t="n">
        <v>9</v>
      </c>
      <c r="E1352" s="7" t="s">
        <v>165</v>
      </c>
      <c r="F1352" s="7" t="s">
        <v>166</v>
      </c>
      <c r="G1352" s="7" t="s">
        <v>143</v>
      </c>
      <c r="H1352" s="7" t="s">
        <v>144</v>
      </c>
    </row>
    <row r="1353" spans="1:9">
      <c r="A1353" t="s">
        <v>4</v>
      </c>
      <c r="B1353" s="4" t="s">
        <v>5</v>
      </c>
      <c r="C1353" s="4" t="s">
        <v>13</v>
      </c>
      <c r="D1353" s="4" t="s">
        <v>10</v>
      </c>
      <c r="E1353" s="4" t="s">
        <v>6</v>
      </c>
      <c r="F1353" s="4" t="s">
        <v>6</v>
      </c>
      <c r="G1353" s="4" t="s">
        <v>6</v>
      </c>
      <c r="H1353" s="4" t="s">
        <v>6</v>
      </c>
    </row>
    <row r="1354" spans="1:9">
      <c r="A1354" t="n">
        <v>12788</v>
      </c>
      <c r="B1354" s="61" t="n">
        <v>51</v>
      </c>
      <c r="C1354" s="7" t="n">
        <v>3</v>
      </c>
      <c r="D1354" s="7" t="n">
        <v>1</v>
      </c>
      <c r="E1354" s="7" t="s">
        <v>167</v>
      </c>
      <c r="F1354" s="7" t="s">
        <v>168</v>
      </c>
      <c r="G1354" s="7" t="s">
        <v>143</v>
      </c>
      <c r="H1354" s="7" t="s">
        <v>144</v>
      </c>
    </row>
    <row r="1355" spans="1:9">
      <c r="A1355" t="s">
        <v>4</v>
      </c>
      <c r="B1355" s="4" t="s">
        <v>5</v>
      </c>
      <c r="C1355" s="4" t="s">
        <v>13</v>
      </c>
      <c r="D1355" s="4" t="s">
        <v>13</v>
      </c>
      <c r="E1355" s="4" t="s">
        <v>25</v>
      </c>
      <c r="F1355" s="4" t="s">
        <v>25</v>
      </c>
      <c r="G1355" s="4" t="s">
        <v>25</v>
      </c>
      <c r="H1355" s="4" t="s">
        <v>10</v>
      </c>
    </row>
    <row r="1356" spans="1:9">
      <c r="A1356" t="n">
        <v>12809</v>
      </c>
      <c r="B1356" s="45" t="n">
        <v>45</v>
      </c>
      <c r="C1356" s="7" t="n">
        <v>2</v>
      </c>
      <c r="D1356" s="7" t="n">
        <v>3</v>
      </c>
      <c r="E1356" s="7" t="n">
        <v>118.889999389648</v>
      </c>
      <c r="F1356" s="7" t="n">
        <v>22.7600002288818</v>
      </c>
      <c r="G1356" s="7" t="n">
        <v>100.309997558594</v>
      </c>
      <c r="H1356" s="7" t="n">
        <v>2500</v>
      </c>
    </row>
    <row r="1357" spans="1:9">
      <c r="A1357" t="s">
        <v>4</v>
      </c>
      <c r="B1357" s="4" t="s">
        <v>5</v>
      </c>
      <c r="C1357" s="4" t="s">
        <v>13</v>
      </c>
      <c r="D1357" s="4" t="s">
        <v>13</v>
      </c>
      <c r="E1357" s="4" t="s">
        <v>25</v>
      </c>
      <c r="F1357" s="4" t="s">
        <v>25</v>
      </c>
      <c r="G1357" s="4" t="s">
        <v>25</v>
      </c>
      <c r="H1357" s="4" t="s">
        <v>10</v>
      </c>
      <c r="I1357" s="4" t="s">
        <v>13</v>
      </c>
    </row>
    <row r="1358" spans="1:9">
      <c r="A1358" t="n">
        <v>12826</v>
      </c>
      <c r="B1358" s="45" t="n">
        <v>45</v>
      </c>
      <c r="C1358" s="7" t="n">
        <v>4</v>
      </c>
      <c r="D1358" s="7" t="n">
        <v>3</v>
      </c>
      <c r="E1358" s="7" t="n">
        <v>353.320007324219</v>
      </c>
      <c r="F1358" s="7" t="n">
        <v>211.660003662109</v>
      </c>
      <c r="G1358" s="7" t="n">
        <v>12</v>
      </c>
      <c r="H1358" s="7" t="n">
        <v>2500</v>
      </c>
      <c r="I1358" s="7" t="n">
        <v>1</v>
      </c>
    </row>
    <row r="1359" spans="1:9">
      <c r="A1359" t="s">
        <v>4</v>
      </c>
      <c r="B1359" s="4" t="s">
        <v>5</v>
      </c>
      <c r="C1359" s="4" t="s">
        <v>13</v>
      </c>
      <c r="D1359" s="4" t="s">
        <v>13</v>
      </c>
      <c r="E1359" s="4" t="s">
        <v>25</v>
      </c>
      <c r="F1359" s="4" t="s">
        <v>10</v>
      </c>
    </row>
    <row r="1360" spans="1:9">
      <c r="A1360" t="n">
        <v>12844</v>
      </c>
      <c r="B1360" s="45" t="n">
        <v>45</v>
      </c>
      <c r="C1360" s="7" t="n">
        <v>5</v>
      </c>
      <c r="D1360" s="7" t="n">
        <v>3</v>
      </c>
      <c r="E1360" s="7" t="n">
        <v>1.39999997615814</v>
      </c>
      <c r="F1360" s="7" t="n">
        <v>2500</v>
      </c>
    </row>
    <row r="1361" spans="1:9">
      <c r="A1361" t="s">
        <v>4</v>
      </c>
      <c r="B1361" s="4" t="s">
        <v>5</v>
      </c>
      <c r="C1361" s="4" t="s">
        <v>13</v>
      </c>
      <c r="D1361" s="4" t="s">
        <v>10</v>
      </c>
    </row>
    <row r="1362" spans="1:9">
      <c r="A1362" t="n">
        <v>12853</v>
      </c>
      <c r="B1362" s="39" t="n">
        <v>58</v>
      </c>
      <c r="C1362" s="7" t="n">
        <v>255</v>
      </c>
      <c r="D1362" s="7" t="n">
        <v>0</v>
      </c>
    </row>
    <row r="1363" spans="1:9">
      <c r="A1363" t="s">
        <v>4</v>
      </c>
      <c r="B1363" s="4" t="s">
        <v>5</v>
      </c>
      <c r="C1363" s="4" t="s">
        <v>10</v>
      </c>
    </row>
    <row r="1364" spans="1:9">
      <c r="A1364" t="n">
        <v>12857</v>
      </c>
      <c r="B1364" s="31" t="n">
        <v>16</v>
      </c>
      <c r="C1364" s="7" t="n">
        <v>300</v>
      </c>
    </row>
    <row r="1365" spans="1:9">
      <c r="A1365" t="s">
        <v>4</v>
      </c>
      <c r="B1365" s="4" t="s">
        <v>5</v>
      </c>
      <c r="C1365" s="4" t="s">
        <v>13</v>
      </c>
      <c r="D1365" s="4" t="s">
        <v>10</v>
      </c>
      <c r="E1365" s="4" t="s">
        <v>10</v>
      </c>
      <c r="F1365" s="4" t="s">
        <v>9</v>
      </c>
    </row>
    <row r="1366" spans="1:9">
      <c r="A1366" t="n">
        <v>12860</v>
      </c>
      <c r="B1366" s="73" t="n">
        <v>84</v>
      </c>
      <c r="C1366" s="7" t="n">
        <v>1</v>
      </c>
      <c r="D1366" s="7" t="n">
        <v>0</v>
      </c>
      <c r="E1366" s="7" t="n">
        <v>500</v>
      </c>
      <c r="F1366" s="7" t="n">
        <v>0</v>
      </c>
    </row>
    <row r="1367" spans="1:9">
      <c r="A1367" t="s">
        <v>4</v>
      </c>
      <c r="B1367" s="4" t="s">
        <v>5</v>
      </c>
      <c r="C1367" s="4" t="s">
        <v>10</v>
      </c>
      <c r="D1367" s="4" t="s">
        <v>13</v>
      </c>
      <c r="E1367" s="4" t="s">
        <v>6</v>
      </c>
      <c r="F1367" s="4" t="s">
        <v>25</v>
      </c>
      <c r="G1367" s="4" t="s">
        <v>25</v>
      </c>
      <c r="H1367" s="4" t="s">
        <v>25</v>
      </c>
    </row>
    <row r="1368" spans="1:9">
      <c r="A1368" t="n">
        <v>12870</v>
      </c>
      <c r="B1368" s="52" t="n">
        <v>48</v>
      </c>
      <c r="C1368" s="7" t="n">
        <v>1</v>
      </c>
      <c r="D1368" s="7" t="n">
        <v>0</v>
      </c>
      <c r="E1368" s="7" t="s">
        <v>133</v>
      </c>
      <c r="F1368" s="7" t="n">
        <v>-1</v>
      </c>
      <c r="G1368" s="7" t="n">
        <v>1</v>
      </c>
      <c r="H1368" s="7" t="n">
        <v>0</v>
      </c>
    </row>
    <row r="1369" spans="1:9">
      <c r="A1369" t="s">
        <v>4</v>
      </c>
      <c r="B1369" s="4" t="s">
        <v>5</v>
      </c>
      <c r="C1369" s="4" t="s">
        <v>10</v>
      </c>
    </row>
    <row r="1370" spans="1:9">
      <c r="A1370" t="n">
        <v>12897</v>
      </c>
      <c r="B1370" s="31" t="n">
        <v>16</v>
      </c>
      <c r="C1370" s="7" t="n">
        <v>500</v>
      </c>
    </row>
    <row r="1371" spans="1:9">
      <c r="A1371" t="s">
        <v>4</v>
      </c>
      <c r="B1371" s="4" t="s">
        <v>5</v>
      </c>
      <c r="C1371" s="4" t="s">
        <v>13</v>
      </c>
      <c r="D1371" s="4" t="s">
        <v>10</v>
      </c>
      <c r="E1371" s="4" t="s">
        <v>25</v>
      </c>
      <c r="F1371" s="4" t="s">
        <v>10</v>
      </c>
      <c r="G1371" s="4" t="s">
        <v>9</v>
      </c>
      <c r="H1371" s="4" t="s">
        <v>9</v>
      </c>
      <c r="I1371" s="4" t="s">
        <v>10</v>
      </c>
      <c r="J1371" s="4" t="s">
        <v>10</v>
      </c>
      <c r="K1371" s="4" t="s">
        <v>9</v>
      </c>
      <c r="L1371" s="4" t="s">
        <v>9</v>
      </c>
      <c r="M1371" s="4" t="s">
        <v>9</v>
      </c>
      <c r="N1371" s="4" t="s">
        <v>9</v>
      </c>
      <c r="O1371" s="4" t="s">
        <v>6</v>
      </c>
    </row>
    <row r="1372" spans="1:9">
      <c r="A1372" t="n">
        <v>12900</v>
      </c>
      <c r="B1372" s="14" t="n">
        <v>50</v>
      </c>
      <c r="C1372" s="7" t="n">
        <v>0</v>
      </c>
      <c r="D1372" s="7" t="n">
        <v>1904</v>
      </c>
      <c r="E1372" s="7" t="n">
        <v>1</v>
      </c>
      <c r="F1372" s="7" t="n">
        <v>0</v>
      </c>
      <c r="G1372" s="7" t="n">
        <v>0</v>
      </c>
      <c r="H1372" s="7" t="n">
        <v>0</v>
      </c>
      <c r="I1372" s="7" t="n">
        <v>0</v>
      </c>
      <c r="J1372" s="7" t="n">
        <v>65533</v>
      </c>
      <c r="K1372" s="7" t="n">
        <v>0</v>
      </c>
      <c r="L1372" s="7" t="n">
        <v>0</v>
      </c>
      <c r="M1372" s="7" t="n">
        <v>0</v>
      </c>
      <c r="N1372" s="7" t="n">
        <v>0</v>
      </c>
      <c r="O1372" s="7" t="s">
        <v>12</v>
      </c>
    </row>
    <row r="1373" spans="1:9">
      <c r="A1373" t="s">
        <v>4</v>
      </c>
      <c r="B1373" s="4" t="s">
        <v>5</v>
      </c>
      <c r="C1373" s="4" t="s">
        <v>10</v>
      </c>
    </row>
    <row r="1374" spans="1:9">
      <c r="A1374" t="n">
        <v>12939</v>
      </c>
      <c r="B1374" s="31" t="n">
        <v>16</v>
      </c>
      <c r="C1374" s="7" t="n">
        <v>500</v>
      </c>
    </row>
    <row r="1375" spans="1:9">
      <c r="A1375" t="s">
        <v>4</v>
      </c>
      <c r="B1375" s="4" t="s">
        <v>5</v>
      </c>
      <c r="C1375" s="4" t="s">
        <v>13</v>
      </c>
      <c r="D1375" s="4" t="s">
        <v>10</v>
      </c>
      <c r="E1375" s="4" t="s">
        <v>6</v>
      </c>
      <c r="F1375" s="4" t="s">
        <v>6</v>
      </c>
      <c r="G1375" s="4" t="s">
        <v>6</v>
      </c>
      <c r="H1375" s="4" t="s">
        <v>6</v>
      </c>
    </row>
    <row r="1376" spans="1:9">
      <c r="A1376" t="n">
        <v>12942</v>
      </c>
      <c r="B1376" s="61" t="n">
        <v>51</v>
      </c>
      <c r="C1376" s="7" t="n">
        <v>3</v>
      </c>
      <c r="D1376" s="7" t="n">
        <v>1</v>
      </c>
      <c r="E1376" s="7" t="s">
        <v>169</v>
      </c>
      <c r="F1376" s="7" t="s">
        <v>168</v>
      </c>
      <c r="G1376" s="7" t="s">
        <v>143</v>
      </c>
      <c r="H1376" s="7" t="s">
        <v>144</v>
      </c>
    </row>
    <row r="1377" spans="1:15">
      <c r="A1377" t="s">
        <v>4</v>
      </c>
      <c r="B1377" s="4" t="s">
        <v>5</v>
      </c>
      <c r="C1377" s="4" t="s">
        <v>10</v>
      </c>
      <c r="D1377" s="4" t="s">
        <v>13</v>
      </c>
      <c r="E1377" s="4" t="s">
        <v>6</v>
      </c>
    </row>
    <row r="1378" spans="1:15">
      <c r="A1378" t="n">
        <v>12963</v>
      </c>
      <c r="B1378" s="78" t="n">
        <v>86</v>
      </c>
      <c r="C1378" s="7" t="n">
        <v>1</v>
      </c>
      <c r="D1378" s="7" t="n">
        <v>0</v>
      </c>
      <c r="E1378" s="7" t="s">
        <v>12</v>
      </c>
    </row>
    <row r="1379" spans="1:15">
      <c r="A1379" t="s">
        <v>4</v>
      </c>
      <c r="B1379" s="4" t="s">
        <v>5</v>
      </c>
      <c r="C1379" s="4" t="s">
        <v>13</v>
      </c>
      <c r="D1379" s="4" t="s">
        <v>10</v>
      </c>
    </row>
    <row r="1380" spans="1:15">
      <c r="A1380" t="n">
        <v>12968</v>
      </c>
      <c r="B1380" s="45" t="n">
        <v>45</v>
      </c>
      <c r="C1380" s="7" t="n">
        <v>7</v>
      </c>
      <c r="D1380" s="7" t="n">
        <v>255</v>
      </c>
    </row>
    <row r="1381" spans="1:15">
      <c r="A1381" t="s">
        <v>4</v>
      </c>
      <c r="B1381" s="4" t="s">
        <v>5</v>
      </c>
      <c r="C1381" s="4" t="s">
        <v>13</v>
      </c>
      <c r="D1381" s="4" t="s">
        <v>10</v>
      </c>
      <c r="E1381" s="4" t="s">
        <v>6</v>
      </c>
    </row>
    <row r="1382" spans="1:15">
      <c r="A1382" t="n">
        <v>12972</v>
      </c>
      <c r="B1382" s="61" t="n">
        <v>51</v>
      </c>
      <c r="C1382" s="7" t="n">
        <v>4</v>
      </c>
      <c r="D1382" s="7" t="n">
        <v>1</v>
      </c>
      <c r="E1382" s="7" t="s">
        <v>162</v>
      </c>
    </row>
    <row r="1383" spans="1:15">
      <c r="A1383" t="s">
        <v>4</v>
      </c>
      <c r="B1383" s="4" t="s">
        <v>5</v>
      </c>
      <c r="C1383" s="4" t="s">
        <v>10</v>
      </c>
    </row>
    <row r="1384" spans="1:15">
      <c r="A1384" t="n">
        <v>12985</v>
      </c>
      <c r="B1384" s="31" t="n">
        <v>16</v>
      </c>
      <c r="C1384" s="7" t="n">
        <v>0</v>
      </c>
    </row>
    <row r="1385" spans="1:15">
      <c r="A1385" t="s">
        <v>4</v>
      </c>
      <c r="B1385" s="4" t="s">
        <v>5</v>
      </c>
      <c r="C1385" s="4" t="s">
        <v>10</v>
      </c>
      <c r="D1385" s="4" t="s">
        <v>13</v>
      </c>
      <c r="E1385" s="4" t="s">
        <v>9</v>
      </c>
      <c r="F1385" s="4" t="s">
        <v>55</v>
      </c>
      <c r="G1385" s="4" t="s">
        <v>13</v>
      </c>
      <c r="H1385" s="4" t="s">
        <v>13</v>
      </c>
    </row>
    <row r="1386" spans="1:15">
      <c r="A1386" t="n">
        <v>12988</v>
      </c>
      <c r="B1386" s="62" t="n">
        <v>26</v>
      </c>
      <c r="C1386" s="7" t="n">
        <v>1</v>
      </c>
      <c r="D1386" s="7" t="n">
        <v>17</v>
      </c>
      <c r="E1386" s="7" t="n">
        <v>1301</v>
      </c>
      <c r="F1386" s="7" t="s">
        <v>170</v>
      </c>
      <c r="G1386" s="7" t="n">
        <v>2</v>
      </c>
      <c r="H1386" s="7" t="n">
        <v>0</v>
      </c>
    </row>
    <row r="1387" spans="1:15">
      <c r="A1387" t="s">
        <v>4</v>
      </c>
      <c r="B1387" s="4" t="s">
        <v>5</v>
      </c>
    </row>
    <row r="1388" spans="1:15">
      <c r="A1388" t="n">
        <v>13058</v>
      </c>
      <c r="B1388" s="34" t="n">
        <v>28</v>
      </c>
    </row>
    <row r="1389" spans="1:15">
      <c r="A1389" t="s">
        <v>4</v>
      </c>
      <c r="B1389" s="4" t="s">
        <v>5</v>
      </c>
      <c r="C1389" s="4" t="s">
        <v>13</v>
      </c>
      <c r="D1389" s="4" t="s">
        <v>10</v>
      </c>
      <c r="E1389" s="4" t="s">
        <v>6</v>
      </c>
    </row>
    <row r="1390" spans="1:15">
      <c r="A1390" t="n">
        <v>13059</v>
      </c>
      <c r="B1390" s="61" t="n">
        <v>51</v>
      </c>
      <c r="C1390" s="7" t="n">
        <v>4</v>
      </c>
      <c r="D1390" s="7" t="n">
        <v>9</v>
      </c>
      <c r="E1390" s="7" t="s">
        <v>97</v>
      </c>
    </row>
    <row r="1391" spans="1:15">
      <c r="A1391" t="s">
        <v>4</v>
      </c>
      <c r="B1391" s="4" t="s">
        <v>5</v>
      </c>
      <c r="C1391" s="4" t="s">
        <v>10</v>
      </c>
    </row>
    <row r="1392" spans="1:15">
      <c r="A1392" t="n">
        <v>13072</v>
      </c>
      <c r="B1392" s="31" t="n">
        <v>16</v>
      </c>
      <c r="C1392" s="7" t="n">
        <v>0</v>
      </c>
    </row>
    <row r="1393" spans="1:8">
      <c r="A1393" t="s">
        <v>4</v>
      </c>
      <c r="B1393" s="4" t="s">
        <v>5</v>
      </c>
      <c r="C1393" s="4" t="s">
        <v>10</v>
      </c>
      <c r="D1393" s="4" t="s">
        <v>13</v>
      </c>
      <c r="E1393" s="4" t="s">
        <v>9</v>
      </c>
      <c r="F1393" s="4" t="s">
        <v>55</v>
      </c>
      <c r="G1393" s="4" t="s">
        <v>13</v>
      </c>
      <c r="H1393" s="4" t="s">
        <v>13</v>
      </c>
    </row>
    <row r="1394" spans="1:8">
      <c r="A1394" t="n">
        <v>13075</v>
      </c>
      <c r="B1394" s="62" t="n">
        <v>26</v>
      </c>
      <c r="C1394" s="7" t="n">
        <v>9</v>
      </c>
      <c r="D1394" s="7" t="n">
        <v>17</v>
      </c>
      <c r="E1394" s="7" t="n">
        <v>5300</v>
      </c>
      <c r="F1394" s="7" t="s">
        <v>171</v>
      </c>
      <c r="G1394" s="7" t="n">
        <v>2</v>
      </c>
      <c r="H1394" s="7" t="n">
        <v>0</v>
      </c>
    </row>
    <row r="1395" spans="1:8">
      <c r="A1395" t="s">
        <v>4</v>
      </c>
      <c r="B1395" s="4" t="s">
        <v>5</v>
      </c>
    </row>
    <row r="1396" spans="1:8">
      <c r="A1396" t="n">
        <v>13121</v>
      </c>
      <c r="B1396" s="34" t="n">
        <v>28</v>
      </c>
    </row>
    <row r="1397" spans="1:8">
      <c r="A1397" t="s">
        <v>4</v>
      </c>
      <c r="B1397" s="4" t="s">
        <v>5</v>
      </c>
      <c r="C1397" s="4" t="s">
        <v>10</v>
      </c>
      <c r="D1397" s="4" t="s">
        <v>13</v>
      </c>
    </row>
    <row r="1398" spans="1:8">
      <c r="A1398" t="n">
        <v>13122</v>
      </c>
      <c r="B1398" s="63" t="n">
        <v>89</v>
      </c>
      <c r="C1398" s="7" t="n">
        <v>65533</v>
      </c>
      <c r="D1398" s="7" t="n">
        <v>1</v>
      </c>
    </row>
    <row r="1399" spans="1:8">
      <c r="A1399" t="s">
        <v>4</v>
      </c>
      <c r="B1399" s="4" t="s">
        <v>5</v>
      </c>
      <c r="C1399" s="4" t="s">
        <v>13</v>
      </c>
      <c r="D1399" s="4" t="s">
        <v>10</v>
      </c>
      <c r="E1399" s="4" t="s">
        <v>10</v>
      </c>
      <c r="F1399" s="4" t="s">
        <v>9</v>
      </c>
    </row>
    <row r="1400" spans="1:8">
      <c r="A1400" t="n">
        <v>13126</v>
      </c>
      <c r="B1400" s="73" t="n">
        <v>84</v>
      </c>
      <c r="C1400" s="7" t="n">
        <v>0</v>
      </c>
      <c r="D1400" s="7" t="n">
        <v>0</v>
      </c>
      <c r="E1400" s="7" t="n">
        <v>0</v>
      </c>
      <c r="F1400" s="7" t="n">
        <v>1045220557</v>
      </c>
    </row>
    <row r="1401" spans="1:8">
      <c r="A1401" t="s">
        <v>4</v>
      </c>
      <c r="B1401" s="4" t="s">
        <v>5</v>
      </c>
      <c r="C1401" s="4" t="s">
        <v>13</v>
      </c>
      <c r="D1401" s="4" t="s">
        <v>13</v>
      </c>
      <c r="E1401" s="4" t="s">
        <v>25</v>
      </c>
      <c r="F1401" s="4" t="s">
        <v>25</v>
      </c>
      <c r="G1401" s="4" t="s">
        <v>25</v>
      </c>
      <c r="H1401" s="4" t="s">
        <v>10</v>
      </c>
    </row>
    <row r="1402" spans="1:8">
      <c r="A1402" t="n">
        <v>13136</v>
      </c>
      <c r="B1402" s="45" t="n">
        <v>45</v>
      </c>
      <c r="C1402" s="7" t="n">
        <v>2</v>
      </c>
      <c r="D1402" s="7" t="n">
        <v>3</v>
      </c>
      <c r="E1402" s="7" t="n">
        <v>120.370002746582</v>
      </c>
      <c r="F1402" s="7" t="n">
        <v>23.5400009155273</v>
      </c>
      <c r="G1402" s="7" t="n">
        <v>101</v>
      </c>
      <c r="H1402" s="7" t="n">
        <v>1500</v>
      </c>
    </row>
    <row r="1403" spans="1:8">
      <c r="A1403" t="s">
        <v>4</v>
      </c>
      <c r="B1403" s="4" t="s">
        <v>5</v>
      </c>
      <c r="C1403" s="4" t="s">
        <v>13</v>
      </c>
      <c r="D1403" s="4" t="s">
        <v>13</v>
      </c>
      <c r="E1403" s="4" t="s">
        <v>25</v>
      </c>
      <c r="F1403" s="4" t="s">
        <v>25</v>
      </c>
      <c r="G1403" s="4" t="s">
        <v>25</v>
      </c>
      <c r="H1403" s="4" t="s">
        <v>10</v>
      </c>
      <c r="I1403" s="4" t="s">
        <v>13</v>
      </c>
    </row>
    <row r="1404" spans="1:8">
      <c r="A1404" t="n">
        <v>13153</v>
      </c>
      <c r="B1404" s="45" t="n">
        <v>45</v>
      </c>
      <c r="C1404" s="7" t="n">
        <v>4</v>
      </c>
      <c r="D1404" s="7" t="n">
        <v>3</v>
      </c>
      <c r="E1404" s="7" t="n">
        <v>346.390014648438</v>
      </c>
      <c r="F1404" s="7" t="n">
        <v>224.850006103516</v>
      </c>
      <c r="G1404" s="7" t="n">
        <v>348</v>
      </c>
      <c r="H1404" s="7" t="n">
        <v>1500</v>
      </c>
      <c r="I1404" s="7" t="n">
        <v>1</v>
      </c>
    </row>
    <row r="1405" spans="1:8">
      <c r="A1405" t="s">
        <v>4</v>
      </c>
      <c r="B1405" s="4" t="s">
        <v>5</v>
      </c>
      <c r="C1405" s="4" t="s">
        <v>13</v>
      </c>
      <c r="D1405" s="4" t="s">
        <v>13</v>
      </c>
      <c r="E1405" s="4" t="s">
        <v>25</v>
      </c>
      <c r="F1405" s="4" t="s">
        <v>10</v>
      </c>
    </row>
    <row r="1406" spans="1:8">
      <c r="A1406" t="n">
        <v>13171</v>
      </c>
      <c r="B1406" s="45" t="n">
        <v>45</v>
      </c>
      <c r="C1406" s="7" t="n">
        <v>5</v>
      </c>
      <c r="D1406" s="7" t="n">
        <v>3</v>
      </c>
      <c r="E1406" s="7" t="n">
        <v>5.69999980926514</v>
      </c>
      <c r="F1406" s="7" t="n">
        <v>1500</v>
      </c>
    </row>
    <row r="1407" spans="1:8">
      <c r="A1407" t="s">
        <v>4</v>
      </c>
      <c r="B1407" s="4" t="s">
        <v>5</v>
      </c>
      <c r="C1407" s="4" t="s">
        <v>10</v>
      </c>
    </row>
    <row r="1408" spans="1:8">
      <c r="A1408" t="n">
        <v>13180</v>
      </c>
      <c r="B1408" s="31" t="n">
        <v>16</v>
      </c>
      <c r="C1408" s="7" t="n">
        <v>500</v>
      </c>
    </row>
    <row r="1409" spans="1:9">
      <c r="A1409" t="s">
        <v>4</v>
      </c>
      <c r="B1409" s="4" t="s">
        <v>5</v>
      </c>
      <c r="C1409" s="4" t="s">
        <v>13</v>
      </c>
      <c r="D1409" s="4" t="s">
        <v>10</v>
      </c>
      <c r="E1409" s="4" t="s">
        <v>6</v>
      </c>
      <c r="F1409" s="4" t="s">
        <v>6</v>
      </c>
      <c r="G1409" s="4" t="s">
        <v>6</v>
      </c>
      <c r="H1409" s="4" t="s">
        <v>6</v>
      </c>
    </row>
    <row r="1410" spans="1:9">
      <c r="A1410" t="n">
        <v>13183</v>
      </c>
      <c r="B1410" s="61" t="n">
        <v>51</v>
      </c>
      <c r="C1410" s="7" t="n">
        <v>3</v>
      </c>
      <c r="D1410" s="7" t="n">
        <v>9</v>
      </c>
      <c r="E1410" s="7" t="s">
        <v>167</v>
      </c>
      <c r="F1410" s="7" t="s">
        <v>144</v>
      </c>
      <c r="G1410" s="7" t="s">
        <v>143</v>
      </c>
      <c r="H1410" s="7" t="s">
        <v>144</v>
      </c>
    </row>
    <row r="1411" spans="1:9">
      <c r="A1411" t="s">
        <v>4</v>
      </c>
      <c r="B1411" s="4" t="s">
        <v>5</v>
      </c>
      <c r="C1411" s="4" t="s">
        <v>10</v>
      </c>
      <c r="D1411" s="4" t="s">
        <v>13</v>
      </c>
      <c r="E1411" s="4" t="s">
        <v>6</v>
      </c>
      <c r="F1411" s="4" t="s">
        <v>25</v>
      </c>
      <c r="G1411" s="4" t="s">
        <v>25</v>
      </c>
      <c r="H1411" s="4" t="s">
        <v>25</v>
      </c>
    </row>
    <row r="1412" spans="1:9">
      <c r="A1412" t="n">
        <v>13196</v>
      </c>
      <c r="B1412" s="52" t="n">
        <v>48</v>
      </c>
      <c r="C1412" s="7" t="n">
        <v>9</v>
      </c>
      <c r="D1412" s="7" t="n">
        <v>0</v>
      </c>
      <c r="E1412" s="7" t="s">
        <v>137</v>
      </c>
      <c r="F1412" s="7" t="n">
        <v>-1</v>
      </c>
      <c r="G1412" s="7" t="n">
        <v>1</v>
      </c>
      <c r="H1412" s="7" t="n">
        <v>0</v>
      </c>
    </row>
    <row r="1413" spans="1:9">
      <c r="A1413" t="s">
        <v>4</v>
      </c>
      <c r="B1413" s="4" t="s">
        <v>5</v>
      </c>
      <c r="C1413" s="4" t="s">
        <v>10</v>
      </c>
    </row>
    <row r="1414" spans="1:9">
      <c r="A1414" t="n">
        <v>13222</v>
      </c>
      <c r="B1414" s="31" t="n">
        <v>16</v>
      </c>
      <c r="C1414" s="7" t="n">
        <v>300</v>
      </c>
    </row>
    <row r="1415" spans="1:9">
      <c r="A1415" t="s">
        <v>4</v>
      </c>
      <c r="B1415" s="4" t="s">
        <v>5</v>
      </c>
      <c r="C1415" s="4" t="s">
        <v>13</v>
      </c>
      <c r="D1415" s="4" t="s">
        <v>10</v>
      </c>
      <c r="E1415" s="4" t="s">
        <v>6</v>
      </c>
    </row>
    <row r="1416" spans="1:9">
      <c r="A1416" t="n">
        <v>13225</v>
      </c>
      <c r="B1416" s="61" t="n">
        <v>51</v>
      </c>
      <c r="C1416" s="7" t="n">
        <v>4</v>
      </c>
      <c r="D1416" s="7" t="n">
        <v>9</v>
      </c>
      <c r="E1416" s="7" t="s">
        <v>172</v>
      </c>
    </row>
    <row r="1417" spans="1:9">
      <c r="A1417" t="s">
        <v>4</v>
      </c>
      <c r="B1417" s="4" t="s">
        <v>5</v>
      </c>
      <c r="C1417" s="4" t="s">
        <v>10</v>
      </c>
    </row>
    <row r="1418" spans="1:9">
      <c r="A1418" t="n">
        <v>13239</v>
      </c>
      <c r="B1418" s="31" t="n">
        <v>16</v>
      </c>
      <c r="C1418" s="7" t="n">
        <v>500</v>
      </c>
    </row>
    <row r="1419" spans="1:9">
      <c r="A1419" t="s">
        <v>4</v>
      </c>
      <c r="B1419" s="4" t="s">
        <v>5</v>
      </c>
      <c r="C1419" s="4" t="s">
        <v>10</v>
      </c>
      <c r="D1419" s="4" t="s">
        <v>13</v>
      </c>
      <c r="E1419" s="4" t="s">
        <v>9</v>
      </c>
      <c r="F1419" s="4" t="s">
        <v>55</v>
      </c>
      <c r="G1419" s="4" t="s">
        <v>13</v>
      </c>
      <c r="H1419" s="4" t="s">
        <v>13</v>
      </c>
      <c r="I1419" s="4" t="s">
        <v>13</v>
      </c>
    </row>
    <row r="1420" spans="1:9">
      <c r="A1420" t="n">
        <v>13242</v>
      </c>
      <c r="B1420" s="62" t="n">
        <v>26</v>
      </c>
      <c r="C1420" s="7" t="n">
        <v>9</v>
      </c>
      <c r="D1420" s="7" t="n">
        <v>17</v>
      </c>
      <c r="E1420" s="7" t="n">
        <v>5301</v>
      </c>
      <c r="F1420" s="7" t="s">
        <v>173</v>
      </c>
      <c r="G1420" s="7" t="n">
        <v>8</v>
      </c>
      <c r="H1420" s="7" t="n">
        <v>2</v>
      </c>
      <c r="I1420" s="7" t="n">
        <v>0</v>
      </c>
    </row>
    <row r="1421" spans="1:9">
      <c r="A1421" t="s">
        <v>4</v>
      </c>
      <c r="B1421" s="4" t="s">
        <v>5</v>
      </c>
      <c r="C1421" s="4" t="s">
        <v>10</v>
      </c>
    </row>
    <row r="1422" spans="1:9">
      <c r="A1422" t="n">
        <v>13259</v>
      </c>
      <c r="B1422" s="31" t="n">
        <v>16</v>
      </c>
      <c r="C1422" s="7" t="n">
        <v>1</v>
      </c>
    </row>
    <row r="1423" spans="1:9">
      <c r="A1423" t="s">
        <v>4</v>
      </c>
      <c r="B1423" s="4" t="s">
        <v>5</v>
      </c>
      <c r="C1423" s="4" t="s">
        <v>13</v>
      </c>
      <c r="D1423" s="4" t="s">
        <v>10</v>
      </c>
    </row>
    <row r="1424" spans="1:9">
      <c r="A1424" t="n">
        <v>13262</v>
      </c>
      <c r="B1424" s="14" t="n">
        <v>50</v>
      </c>
      <c r="C1424" s="7" t="n">
        <v>52</v>
      </c>
      <c r="D1424" s="7" t="n">
        <v>5301</v>
      </c>
    </row>
    <row r="1425" spans="1:9">
      <c r="A1425" t="s">
        <v>4</v>
      </c>
      <c r="B1425" s="4" t="s">
        <v>5</v>
      </c>
      <c r="C1425" s="4" t="s">
        <v>10</v>
      </c>
    </row>
    <row r="1426" spans="1:9">
      <c r="A1426" t="n">
        <v>13266</v>
      </c>
      <c r="B1426" s="31" t="n">
        <v>16</v>
      </c>
      <c r="C1426" s="7" t="n">
        <v>300</v>
      </c>
    </row>
    <row r="1427" spans="1:9">
      <c r="A1427" t="s">
        <v>4</v>
      </c>
      <c r="B1427" s="4" t="s">
        <v>5</v>
      </c>
      <c r="C1427" s="4" t="s">
        <v>10</v>
      </c>
      <c r="D1427" s="4" t="s">
        <v>13</v>
      </c>
    </row>
    <row r="1428" spans="1:9">
      <c r="A1428" t="n">
        <v>13269</v>
      </c>
      <c r="B1428" s="63" t="n">
        <v>89</v>
      </c>
      <c r="C1428" s="7" t="n">
        <v>65533</v>
      </c>
      <c r="D1428" s="7" t="n">
        <v>0</v>
      </c>
    </row>
    <row r="1429" spans="1:9">
      <c r="A1429" t="s">
        <v>4</v>
      </c>
      <c r="B1429" s="4" t="s">
        <v>5</v>
      </c>
      <c r="C1429" s="4" t="s">
        <v>10</v>
      </c>
      <c r="D1429" s="4" t="s">
        <v>13</v>
      </c>
    </row>
    <row r="1430" spans="1:9">
      <c r="A1430" t="n">
        <v>13273</v>
      </c>
      <c r="B1430" s="63" t="n">
        <v>89</v>
      </c>
      <c r="C1430" s="7" t="n">
        <v>65533</v>
      </c>
      <c r="D1430" s="7" t="n">
        <v>1</v>
      </c>
    </row>
    <row r="1431" spans="1:9">
      <c r="A1431" t="s">
        <v>4</v>
      </c>
      <c r="B1431" s="4" t="s">
        <v>5</v>
      </c>
      <c r="C1431" s="4" t="s">
        <v>13</v>
      </c>
      <c r="D1431" s="4" t="s">
        <v>10</v>
      </c>
      <c r="E1431" s="4" t="s">
        <v>6</v>
      </c>
      <c r="F1431" s="4" t="s">
        <v>6</v>
      </c>
      <c r="G1431" s="4" t="s">
        <v>6</v>
      </c>
      <c r="H1431" s="4" t="s">
        <v>6</v>
      </c>
    </row>
    <row r="1432" spans="1:9">
      <c r="A1432" t="n">
        <v>13277</v>
      </c>
      <c r="B1432" s="61" t="n">
        <v>51</v>
      </c>
      <c r="C1432" s="7" t="n">
        <v>3</v>
      </c>
      <c r="D1432" s="7" t="n">
        <v>9</v>
      </c>
      <c r="E1432" s="7" t="s">
        <v>165</v>
      </c>
      <c r="F1432" s="7" t="s">
        <v>144</v>
      </c>
      <c r="G1432" s="7" t="s">
        <v>143</v>
      </c>
      <c r="H1432" s="7" t="s">
        <v>144</v>
      </c>
    </row>
    <row r="1433" spans="1:9">
      <c r="A1433" t="s">
        <v>4</v>
      </c>
      <c r="B1433" s="4" t="s">
        <v>5</v>
      </c>
      <c r="C1433" s="4" t="s">
        <v>13</v>
      </c>
      <c r="D1433" s="4" t="s">
        <v>10</v>
      </c>
    </row>
    <row r="1434" spans="1:9">
      <c r="A1434" t="n">
        <v>13290</v>
      </c>
      <c r="B1434" s="45" t="n">
        <v>45</v>
      </c>
      <c r="C1434" s="7" t="n">
        <v>7</v>
      </c>
      <c r="D1434" s="7" t="n">
        <v>255</v>
      </c>
    </row>
    <row r="1435" spans="1:9">
      <c r="A1435" t="s">
        <v>4</v>
      </c>
      <c r="B1435" s="4" t="s">
        <v>5</v>
      </c>
      <c r="C1435" s="4" t="s">
        <v>10</v>
      </c>
      <c r="D1435" s="4" t="s">
        <v>9</v>
      </c>
    </row>
    <row r="1436" spans="1:9">
      <c r="A1436" t="n">
        <v>13294</v>
      </c>
      <c r="B1436" s="75" t="n">
        <v>44</v>
      </c>
      <c r="C1436" s="7" t="n">
        <v>7030</v>
      </c>
      <c r="D1436" s="7" t="n">
        <v>128</v>
      </c>
    </row>
    <row r="1437" spans="1:9">
      <c r="A1437" t="s">
        <v>4</v>
      </c>
      <c r="B1437" s="4" t="s">
        <v>5</v>
      </c>
      <c r="C1437" s="4" t="s">
        <v>10</v>
      </c>
      <c r="D1437" s="4" t="s">
        <v>9</v>
      </c>
      <c r="E1437" s="4" t="s">
        <v>9</v>
      </c>
      <c r="F1437" s="4" t="s">
        <v>9</v>
      </c>
      <c r="G1437" s="4" t="s">
        <v>9</v>
      </c>
      <c r="H1437" s="4" t="s">
        <v>10</v>
      </c>
      <c r="I1437" s="4" t="s">
        <v>13</v>
      </c>
    </row>
    <row r="1438" spans="1:9">
      <c r="A1438" t="n">
        <v>13301</v>
      </c>
      <c r="B1438" s="71" t="n">
        <v>66</v>
      </c>
      <c r="C1438" s="7" t="n">
        <v>7030</v>
      </c>
      <c r="D1438" s="7" t="n">
        <v>1065353216</v>
      </c>
      <c r="E1438" s="7" t="n">
        <v>1065353216</v>
      </c>
      <c r="F1438" s="7" t="n">
        <v>1065353216</v>
      </c>
      <c r="G1438" s="7" t="n">
        <v>1065353216</v>
      </c>
      <c r="H1438" s="7" t="n">
        <v>300</v>
      </c>
      <c r="I1438" s="7" t="n">
        <v>3</v>
      </c>
    </row>
    <row r="1439" spans="1:9">
      <c r="A1439" t="s">
        <v>4</v>
      </c>
      <c r="B1439" s="4" t="s">
        <v>5</v>
      </c>
      <c r="C1439" s="4" t="s">
        <v>13</v>
      </c>
      <c r="D1439" s="4" t="s">
        <v>10</v>
      </c>
      <c r="E1439" s="4" t="s">
        <v>10</v>
      </c>
      <c r="F1439" s="4" t="s">
        <v>10</v>
      </c>
      <c r="G1439" s="4" t="s">
        <v>10</v>
      </c>
      <c r="H1439" s="4" t="s">
        <v>10</v>
      </c>
      <c r="I1439" s="4" t="s">
        <v>6</v>
      </c>
      <c r="J1439" s="4" t="s">
        <v>25</v>
      </c>
      <c r="K1439" s="4" t="s">
        <v>25</v>
      </c>
      <c r="L1439" s="4" t="s">
        <v>25</v>
      </c>
      <c r="M1439" s="4" t="s">
        <v>9</v>
      </c>
      <c r="N1439" s="4" t="s">
        <v>9</v>
      </c>
      <c r="O1439" s="4" t="s">
        <v>25</v>
      </c>
      <c r="P1439" s="4" t="s">
        <v>25</v>
      </c>
      <c r="Q1439" s="4" t="s">
        <v>25</v>
      </c>
      <c r="R1439" s="4" t="s">
        <v>25</v>
      </c>
      <c r="S1439" s="4" t="s">
        <v>13</v>
      </c>
    </row>
    <row r="1440" spans="1:9">
      <c r="A1440" t="n">
        <v>13323</v>
      </c>
      <c r="B1440" s="11" t="n">
        <v>39</v>
      </c>
      <c r="C1440" s="7" t="n">
        <v>12</v>
      </c>
      <c r="D1440" s="7" t="n">
        <v>65533</v>
      </c>
      <c r="E1440" s="7" t="n">
        <v>204</v>
      </c>
      <c r="F1440" s="7" t="n">
        <v>0</v>
      </c>
      <c r="G1440" s="7" t="n">
        <v>7030</v>
      </c>
      <c r="H1440" s="7" t="n">
        <v>12</v>
      </c>
      <c r="I1440" s="7" t="s">
        <v>174</v>
      </c>
      <c r="J1440" s="7" t="n">
        <v>0</v>
      </c>
      <c r="K1440" s="7" t="n">
        <v>0</v>
      </c>
      <c r="L1440" s="7" t="n">
        <v>0</v>
      </c>
      <c r="M1440" s="7" t="n">
        <v>0</v>
      </c>
      <c r="N1440" s="7" t="n">
        <v>0</v>
      </c>
      <c r="O1440" s="7" t="n">
        <v>0</v>
      </c>
      <c r="P1440" s="7" t="n">
        <v>1</v>
      </c>
      <c r="Q1440" s="7" t="n">
        <v>1</v>
      </c>
      <c r="R1440" s="7" t="n">
        <v>1</v>
      </c>
      <c r="S1440" s="7" t="n">
        <v>255</v>
      </c>
    </row>
    <row r="1441" spans="1:19">
      <c r="A1441" t="s">
        <v>4</v>
      </c>
      <c r="B1441" s="4" t="s">
        <v>5</v>
      </c>
      <c r="C1441" s="4" t="s">
        <v>10</v>
      </c>
    </row>
    <row r="1442" spans="1:19">
      <c r="A1442" t="n">
        <v>13384</v>
      </c>
      <c r="B1442" s="31" t="n">
        <v>16</v>
      </c>
      <c r="C1442" s="7" t="n">
        <v>400</v>
      </c>
    </row>
    <row r="1443" spans="1:19">
      <c r="A1443" t="s">
        <v>4</v>
      </c>
      <c r="B1443" s="4" t="s">
        <v>5</v>
      </c>
      <c r="C1443" s="4" t="s">
        <v>10</v>
      </c>
      <c r="D1443" s="4" t="s">
        <v>13</v>
      </c>
      <c r="E1443" s="4" t="s">
        <v>6</v>
      </c>
      <c r="F1443" s="4" t="s">
        <v>25</v>
      </c>
      <c r="G1443" s="4" t="s">
        <v>25</v>
      </c>
      <c r="H1443" s="4" t="s">
        <v>25</v>
      </c>
    </row>
    <row r="1444" spans="1:19">
      <c r="A1444" t="n">
        <v>13387</v>
      </c>
      <c r="B1444" s="52" t="n">
        <v>48</v>
      </c>
      <c r="C1444" s="7" t="n">
        <v>7030</v>
      </c>
      <c r="D1444" s="7" t="n">
        <v>0</v>
      </c>
      <c r="E1444" s="7" t="s">
        <v>145</v>
      </c>
      <c r="F1444" s="7" t="n">
        <v>-1</v>
      </c>
      <c r="G1444" s="7" t="n">
        <v>1</v>
      </c>
      <c r="H1444" s="7" t="n">
        <v>0</v>
      </c>
    </row>
    <row r="1445" spans="1:19">
      <c r="A1445" t="s">
        <v>4</v>
      </c>
      <c r="B1445" s="4" t="s">
        <v>5</v>
      </c>
      <c r="C1445" s="4" t="s">
        <v>6</v>
      </c>
      <c r="D1445" s="4" t="s">
        <v>10</v>
      </c>
    </row>
    <row r="1446" spans="1:19">
      <c r="A1446" t="n">
        <v>13413</v>
      </c>
      <c r="B1446" s="68" t="n">
        <v>29</v>
      </c>
      <c r="C1446" s="7" t="s">
        <v>175</v>
      </c>
      <c r="D1446" s="7" t="n">
        <v>65533</v>
      </c>
    </row>
    <row r="1447" spans="1:19">
      <c r="A1447" t="s">
        <v>4</v>
      </c>
      <c r="B1447" s="4" t="s">
        <v>5</v>
      </c>
      <c r="C1447" s="4" t="s">
        <v>13</v>
      </c>
      <c r="D1447" s="4" t="s">
        <v>10</v>
      </c>
      <c r="E1447" s="4" t="s">
        <v>6</v>
      </c>
    </row>
    <row r="1448" spans="1:19">
      <c r="A1448" t="n">
        <v>13430</v>
      </c>
      <c r="B1448" s="61" t="n">
        <v>51</v>
      </c>
      <c r="C1448" s="7" t="n">
        <v>4</v>
      </c>
      <c r="D1448" s="7" t="n">
        <v>7030</v>
      </c>
      <c r="E1448" s="7" t="s">
        <v>87</v>
      </c>
    </row>
    <row r="1449" spans="1:19">
      <c r="A1449" t="s">
        <v>4</v>
      </c>
      <c r="B1449" s="4" t="s">
        <v>5</v>
      </c>
      <c r="C1449" s="4" t="s">
        <v>10</v>
      </c>
    </row>
    <row r="1450" spans="1:19">
      <c r="A1450" t="n">
        <v>13443</v>
      </c>
      <c r="B1450" s="31" t="n">
        <v>16</v>
      </c>
      <c r="C1450" s="7" t="n">
        <v>0</v>
      </c>
    </row>
    <row r="1451" spans="1:19">
      <c r="A1451" t="s">
        <v>4</v>
      </c>
      <c r="B1451" s="4" t="s">
        <v>5</v>
      </c>
      <c r="C1451" s="4" t="s">
        <v>10</v>
      </c>
      <c r="D1451" s="4" t="s">
        <v>55</v>
      </c>
      <c r="E1451" s="4" t="s">
        <v>13</v>
      </c>
      <c r="F1451" s="4" t="s">
        <v>13</v>
      </c>
      <c r="G1451" s="4" t="s">
        <v>13</v>
      </c>
    </row>
    <row r="1452" spans="1:19">
      <c r="A1452" t="n">
        <v>13446</v>
      </c>
      <c r="B1452" s="62" t="n">
        <v>26</v>
      </c>
      <c r="C1452" s="7" t="n">
        <v>7030</v>
      </c>
      <c r="D1452" s="7" t="s">
        <v>176</v>
      </c>
      <c r="E1452" s="7" t="n">
        <v>8</v>
      </c>
      <c r="F1452" s="7" t="n">
        <v>2</v>
      </c>
      <c r="G1452" s="7" t="n">
        <v>0</v>
      </c>
    </row>
    <row r="1453" spans="1:19">
      <c r="A1453" t="s">
        <v>4</v>
      </c>
      <c r="B1453" s="4" t="s">
        <v>5</v>
      </c>
      <c r="C1453" s="4" t="s">
        <v>13</v>
      </c>
      <c r="D1453" s="4" t="s">
        <v>10</v>
      </c>
      <c r="E1453" s="4" t="s">
        <v>25</v>
      </c>
      <c r="F1453" s="4" t="s">
        <v>10</v>
      </c>
      <c r="G1453" s="4" t="s">
        <v>9</v>
      </c>
      <c r="H1453" s="4" t="s">
        <v>9</v>
      </c>
      <c r="I1453" s="4" t="s">
        <v>10</v>
      </c>
      <c r="J1453" s="4" t="s">
        <v>10</v>
      </c>
      <c r="K1453" s="4" t="s">
        <v>9</v>
      </c>
      <c r="L1453" s="4" t="s">
        <v>9</v>
      </c>
      <c r="M1453" s="4" t="s">
        <v>9</v>
      </c>
      <c r="N1453" s="4" t="s">
        <v>9</v>
      </c>
      <c r="O1453" s="4" t="s">
        <v>6</v>
      </c>
    </row>
    <row r="1454" spans="1:19">
      <c r="A1454" t="n">
        <v>13468</v>
      </c>
      <c r="B1454" s="14" t="n">
        <v>50</v>
      </c>
      <c r="C1454" s="7" t="n">
        <v>0</v>
      </c>
      <c r="D1454" s="7" t="n">
        <v>2070</v>
      </c>
      <c r="E1454" s="7" t="n">
        <v>1</v>
      </c>
      <c r="F1454" s="7" t="n">
        <v>0</v>
      </c>
      <c r="G1454" s="7" t="n">
        <v>0</v>
      </c>
      <c r="H1454" s="7" t="n">
        <v>0</v>
      </c>
      <c r="I1454" s="7" t="n">
        <v>0</v>
      </c>
      <c r="J1454" s="7" t="n">
        <v>65533</v>
      </c>
      <c r="K1454" s="7" t="n">
        <v>0</v>
      </c>
      <c r="L1454" s="7" t="n">
        <v>0</v>
      </c>
      <c r="M1454" s="7" t="n">
        <v>0</v>
      </c>
      <c r="N1454" s="7" t="n">
        <v>0</v>
      </c>
      <c r="O1454" s="7" t="s">
        <v>12</v>
      </c>
    </row>
    <row r="1455" spans="1:19">
      <c r="A1455" t="s">
        <v>4</v>
      </c>
      <c r="B1455" s="4" t="s">
        <v>5</v>
      </c>
      <c r="C1455" s="4" t="s">
        <v>10</v>
      </c>
    </row>
    <row r="1456" spans="1:19">
      <c r="A1456" t="n">
        <v>13507</v>
      </c>
      <c r="B1456" s="31" t="n">
        <v>16</v>
      </c>
      <c r="C1456" s="7" t="n">
        <v>500</v>
      </c>
    </row>
    <row r="1457" spans="1:15">
      <c r="A1457" t="s">
        <v>4</v>
      </c>
      <c r="B1457" s="4" t="s">
        <v>5</v>
      </c>
      <c r="C1457" s="4" t="s">
        <v>13</v>
      </c>
      <c r="D1457" s="4" t="s">
        <v>10</v>
      </c>
      <c r="E1457" s="4" t="s">
        <v>25</v>
      </c>
      <c r="F1457" s="4" t="s">
        <v>10</v>
      </c>
      <c r="G1457" s="4" t="s">
        <v>9</v>
      </c>
      <c r="H1457" s="4" t="s">
        <v>9</v>
      </c>
      <c r="I1457" s="4" t="s">
        <v>10</v>
      </c>
      <c r="J1457" s="4" t="s">
        <v>10</v>
      </c>
      <c r="K1457" s="4" t="s">
        <v>9</v>
      </c>
      <c r="L1457" s="4" t="s">
        <v>9</v>
      </c>
      <c r="M1457" s="4" t="s">
        <v>9</v>
      </c>
      <c r="N1457" s="4" t="s">
        <v>9</v>
      </c>
      <c r="O1457" s="4" t="s">
        <v>6</v>
      </c>
    </row>
    <row r="1458" spans="1:15">
      <c r="A1458" t="n">
        <v>13510</v>
      </c>
      <c r="B1458" s="14" t="n">
        <v>50</v>
      </c>
      <c r="C1458" s="7" t="n">
        <v>0</v>
      </c>
      <c r="D1458" s="7" t="n">
        <v>4033</v>
      </c>
      <c r="E1458" s="7" t="n">
        <v>1</v>
      </c>
      <c r="F1458" s="7" t="n">
        <v>100</v>
      </c>
      <c r="G1458" s="7" t="n">
        <v>0</v>
      </c>
      <c r="H1458" s="7" t="n">
        <v>-1073741824</v>
      </c>
      <c r="I1458" s="7" t="n">
        <v>0</v>
      </c>
      <c r="J1458" s="7" t="n">
        <v>65533</v>
      </c>
      <c r="K1458" s="7" t="n">
        <v>0</v>
      </c>
      <c r="L1458" s="7" t="n">
        <v>0</v>
      </c>
      <c r="M1458" s="7" t="n">
        <v>0</v>
      </c>
      <c r="N1458" s="7" t="n">
        <v>0</v>
      </c>
      <c r="O1458" s="7" t="s">
        <v>12</v>
      </c>
    </row>
    <row r="1459" spans="1:15">
      <c r="A1459" t="s">
        <v>4</v>
      </c>
      <c r="B1459" s="4" t="s">
        <v>5</v>
      </c>
      <c r="C1459" s="4" t="s">
        <v>10</v>
      </c>
      <c r="D1459" s="4" t="s">
        <v>9</v>
      </c>
      <c r="E1459" s="4" t="s">
        <v>13</v>
      </c>
    </row>
    <row r="1460" spans="1:15">
      <c r="A1460" t="n">
        <v>13549</v>
      </c>
      <c r="B1460" s="79" t="n">
        <v>35</v>
      </c>
      <c r="C1460" s="7" t="n">
        <v>7030</v>
      </c>
      <c r="D1460" s="7" t="n">
        <v>0</v>
      </c>
      <c r="E1460" s="7" t="n">
        <v>0</v>
      </c>
    </row>
    <row r="1461" spans="1:15">
      <c r="A1461" t="s">
        <v>4</v>
      </c>
      <c r="B1461" s="4" t="s">
        <v>5</v>
      </c>
      <c r="C1461" s="4" t="s">
        <v>10</v>
      </c>
    </row>
    <row r="1462" spans="1:15">
      <c r="A1462" t="n">
        <v>13557</v>
      </c>
      <c r="B1462" s="31" t="n">
        <v>16</v>
      </c>
      <c r="C1462" s="7" t="n">
        <v>500</v>
      </c>
    </row>
    <row r="1463" spans="1:15">
      <c r="A1463" t="s">
        <v>4</v>
      </c>
      <c r="B1463" s="4" t="s">
        <v>5</v>
      </c>
      <c r="C1463" s="4" t="s">
        <v>10</v>
      </c>
      <c r="D1463" s="4" t="s">
        <v>13</v>
      </c>
    </row>
    <row r="1464" spans="1:15">
      <c r="A1464" t="n">
        <v>13560</v>
      </c>
      <c r="B1464" s="63" t="n">
        <v>89</v>
      </c>
      <c r="C1464" s="7" t="n">
        <v>65533</v>
      </c>
      <c r="D1464" s="7" t="n">
        <v>0</v>
      </c>
    </row>
    <row r="1465" spans="1:15">
      <c r="A1465" t="s">
        <v>4</v>
      </c>
      <c r="B1465" s="4" t="s">
        <v>5</v>
      </c>
      <c r="C1465" s="4" t="s">
        <v>10</v>
      </c>
      <c r="D1465" s="4" t="s">
        <v>13</v>
      </c>
    </row>
    <row r="1466" spans="1:15">
      <c r="A1466" t="n">
        <v>13564</v>
      </c>
      <c r="B1466" s="63" t="n">
        <v>89</v>
      </c>
      <c r="C1466" s="7" t="n">
        <v>65533</v>
      </c>
      <c r="D1466" s="7" t="n">
        <v>1</v>
      </c>
    </row>
    <row r="1467" spans="1:15">
      <c r="A1467" t="s">
        <v>4</v>
      </c>
      <c r="B1467" s="4" t="s">
        <v>5</v>
      </c>
      <c r="C1467" s="4" t="s">
        <v>6</v>
      </c>
      <c r="D1467" s="4" t="s">
        <v>10</v>
      </c>
    </row>
    <row r="1468" spans="1:15">
      <c r="A1468" t="n">
        <v>13568</v>
      </c>
      <c r="B1468" s="68" t="n">
        <v>29</v>
      </c>
      <c r="C1468" s="7" t="s">
        <v>12</v>
      </c>
      <c r="D1468" s="7" t="n">
        <v>65533</v>
      </c>
    </row>
    <row r="1469" spans="1:15">
      <c r="A1469" t="s">
        <v>4</v>
      </c>
      <c r="B1469" s="4" t="s">
        <v>5</v>
      </c>
      <c r="C1469" s="4" t="s">
        <v>10</v>
      </c>
      <c r="D1469" s="4" t="s">
        <v>13</v>
      </c>
      <c r="E1469" s="4" t="s">
        <v>6</v>
      </c>
      <c r="F1469" s="4" t="s">
        <v>25</v>
      </c>
      <c r="G1469" s="4" t="s">
        <v>25</v>
      </c>
      <c r="H1469" s="4" t="s">
        <v>25</v>
      </c>
    </row>
    <row r="1470" spans="1:15">
      <c r="A1470" t="n">
        <v>13572</v>
      </c>
      <c r="B1470" s="52" t="n">
        <v>48</v>
      </c>
      <c r="C1470" s="7" t="n">
        <v>9</v>
      </c>
      <c r="D1470" s="7" t="n">
        <v>0</v>
      </c>
      <c r="E1470" s="7" t="s">
        <v>129</v>
      </c>
      <c r="F1470" s="7" t="n">
        <v>-1</v>
      </c>
      <c r="G1470" s="7" t="n">
        <v>1</v>
      </c>
      <c r="H1470" s="7" t="n">
        <v>0</v>
      </c>
    </row>
    <row r="1471" spans="1:15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10</v>
      </c>
      <c r="F1471" s="4" t="s">
        <v>9</v>
      </c>
    </row>
    <row r="1472" spans="1:15">
      <c r="A1472" t="n">
        <v>13598</v>
      </c>
      <c r="B1472" s="73" t="n">
        <v>84</v>
      </c>
      <c r="C1472" s="7" t="n">
        <v>1</v>
      </c>
      <c r="D1472" s="7" t="n">
        <v>0</v>
      </c>
      <c r="E1472" s="7" t="n">
        <v>500</v>
      </c>
      <c r="F1472" s="7" t="n">
        <v>0</v>
      </c>
    </row>
    <row r="1473" spans="1:15">
      <c r="A1473" t="s">
        <v>4</v>
      </c>
      <c r="B1473" s="4" t="s">
        <v>5</v>
      </c>
      <c r="C1473" s="4" t="s">
        <v>13</v>
      </c>
      <c r="D1473" s="4" t="s">
        <v>25</v>
      </c>
      <c r="E1473" s="4" t="s">
        <v>25</v>
      </c>
      <c r="F1473" s="4" t="s">
        <v>25</v>
      </c>
    </row>
    <row r="1474" spans="1:15">
      <c r="A1474" t="n">
        <v>13608</v>
      </c>
      <c r="B1474" s="45" t="n">
        <v>45</v>
      </c>
      <c r="C1474" s="7" t="n">
        <v>9</v>
      </c>
      <c r="D1474" s="7" t="n">
        <v>0.0199999995529652</v>
      </c>
      <c r="E1474" s="7" t="n">
        <v>0.0199999995529652</v>
      </c>
      <c r="F1474" s="7" t="n">
        <v>0.5</v>
      </c>
    </row>
    <row r="1475" spans="1:15">
      <c r="A1475" t="s">
        <v>4</v>
      </c>
      <c r="B1475" s="4" t="s">
        <v>5</v>
      </c>
      <c r="C1475" s="4" t="s">
        <v>13</v>
      </c>
      <c r="D1475" s="4" t="s">
        <v>10</v>
      </c>
      <c r="E1475" s="4" t="s">
        <v>6</v>
      </c>
    </row>
    <row r="1476" spans="1:15">
      <c r="A1476" t="n">
        <v>13622</v>
      </c>
      <c r="B1476" s="61" t="n">
        <v>51</v>
      </c>
      <c r="C1476" s="7" t="n">
        <v>4</v>
      </c>
      <c r="D1476" s="7" t="n">
        <v>9</v>
      </c>
      <c r="E1476" s="7" t="s">
        <v>162</v>
      </c>
    </row>
    <row r="1477" spans="1:15">
      <c r="A1477" t="s">
        <v>4</v>
      </c>
      <c r="B1477" s="4" t="s">
        <v>5</v>
      </c>
      <c r="C1477" s="4" t="s">
        <v>10</v>
      </c>
    </row>
    <row r="1478" spans="1:15">
      <c r="A1478" t="n">
        <v>13635</v>
      </c>
      <c r="B1478" s="31" t="n">
        <v>16</v>
      </c>
      <c r="C1478" s="7" t="n">
        <v>0</v>
      </c>
    </row>
    <row r="1479" spans="1:15">
      <c r="A1479" t="s">
        <v>4</v>
      </c>
      <c r="B1479" s="4" t="s">
        <v>5</v>
      </c>
      <c r="C1479" s="4" t="s">
        <v>10</v>
      </c>
      <c r="D1479" s="4" t="s">
        <v>13</v>
      </c>
      <c r="E1479" s="4" t="s">
        <v>9</v>
      </c>
      <c r="F1479" s="4" t="s">
        <v>55</v>
      </c>
      <c r="G1479" s="4" t="s">
        <v>13</v>
      </c>
      <c r="H1479" s="4" t="s">
        <v>13</v>
      </c>
      <c r="I1479" s="4" t="s">
        <v>13</v>
      </c>
    </row>
    <row r="1480" spans="1:15">
      <c r="A1480" t="n">
        <v>13638</v>
      </c>
      <c r="B1480" s="62" t="n">
        <v>26</v>
      </c>
      <c r="C1480" s="7" t="n">
        <v>9</v>
      </c>
      <c r="D1480" s="7" t="n">
        <v>17</v>
      </c>
      <c r="E1480" s="7" t="n">
        <v>5302</v>
      </c>
      <c r="F1480" s="7" t="s">
        <v>177</v>
      </c>
      <c r="G1480" s="7" t="n">
        <v>8</v>
      </c>
      <c r="H1480" s="7" t="n">
        <v>2</v>
      </c>
      <c r="I1480" s="7" t="n">
        <v>0</v>
      </c>
    </row>
    <row r="1481" spans="1:15">
      <c r="A1481" t="s">
        <v>4</v>
      </c>
      <c r="B1481" s="4" t="s">
        <v>5</v>
      </c>
      <c r="C1481" s="4" t="s">
        <v>10</v>
      </c>
    </row>
    <row r="1482" spans="1:15">
      <c r="A1482" t="n">
        <v>13663</v>
      </c>
      <c r="B1482" s="31" t="n">
        <v>16</v>
      </c>
      <c r="C1482" s="7" t="n">
        <v>500</v>
      </c>
    </row>
    <row r="1483" spans="1:15">
      <c r="A1483" t="s">
        <v>4</v>
      </c>
      <c r="B1483" s="4" t="s">
        <v>5</v>
      </c>
      <c r="C1483" s="4" t="s">
        <v>10</v>
      </c>
      <c r="D1483" s="4" t="s">
        <v>13</v>
      </c>
      <c r="E1483" s="4" t="s">
        <v>6</v>
      </c>
      <c r="F1483" s="4" t="s">
        <v>25</v>
      </c>
      <c r="G1483" s="4" t="s">
        <v>25</v>
      </c>
      <c r="H1483" s="4" t="s">
        <v>25</v>
      </c>
    </row>
    <row r="1484" spans="1:15">
      <c r="A1484" t="n">
        <v>13666</v>
      </c>
      <c r="B1484" s="52" t="n">
        <v>48</v>
      </c>
      <c r="C1484" s="7" t="n">
        <v>9</v>
      </c>
      <c r="D1484" s="7" t="n">
        <v>0</v>
      </c>
      <c r="E1484" s="7" t="s">
        <v>136</v>
      </c>
      <c r="F1484" s="7" t="n">
        <v>-1</v>
      </c>
      <c r="G1484" s="7" t="n">
        <v>1</v>
      </c>
      <c r="H1484" s="7" t="n">
        <v>0</v>
      </c>
    </row>
    <row r="1485" spans="1:15">
      <c r="A1485" t="s">
        <v>4</v>
      </c>
      <c r="B1485" s="4" t="s">
        <v>5</v>
      </c>
      <c r="C1485" s="4" t="s">
        <v>10</v>
      </c>
    </row>
    <row r="1486" spans="1:15">
      <c r="A1486" t="n">
        <v>13694</v>
      </c>
      <c r="B1486" s="31" t="n">
        <v>16</v>
      </c>
      <c r="C1486" s="7" t="n">
        <v>1000</v>
      </c>
    </row>
    <row r="1487" spans="1:15">
      <c r="A1487" t="s">
        <v>4</v>
      </c>
      <c r="B1487" s="4" t="s">
        <v>5</v>
      </c>
      <c r="C1487" s="4" t="s">
        <v>13</v>
      </c>
      <c r="D1487" s="4" t="s">
        <v>13</v>
      </c>
      <c r="E1487" s="4" t="s">
        <v>25</v>
      </c>
      <c r="F1487" s="4" t="s">
        <v>25</v>
      </c>
      <c r="G1487" s="4" t="s">
        <v>25</v>
      </c>
      <c r="H1487" s="4" t="s">
        <v>10</v>
      </c>
    </row>
    <row r="1488" spans="1:15">
      <c r="A1488" t="n">
        <v>13697</v>
      </c>
      <c r="B1488" s="45" t="n">
        <v>45</v>
      </c>
      <c r="C1488" s="7" t="n">
        <v>2</v>
      </c>
      <c r="D1488" s="7" t="n">
        <v>3</v>
      </c>
      <c r="E1488" s="7" t="n">
        <v>120.110000610352</v>
      </c>
      <c r="F1488" s="7" t="n">
        <v>23.5499992370605</v>
      </c>
      <c r="G1488" s="7" t="n">
        <v>100.73999786377</v>
      </c>
      <c r="H1488" s="7" t="n">
        <v>1000</v>
      </c>
    </row>
    <row r="1489" spans="1:9">
      <c r="A1489" t="s">
        <v>4</v>
      </c>
      <c r="B1489" s="4" t="s">
        <v>5</v>
      </c>
      <c r="C1489" s="4" t="s">
        <v>13</v>
      </c>
      <c r="D1489" s="4" t="s">
        <v>13</v>
      </c>
      <c r="E1489" s="4" t="s">
        <v>25</v>
      </c>
      <c r="F1489" s="4" t="s">
        <v>25</v>
      </c>
      <c r="G1489" s="4" t="s">
        <v>25</v>
      </c>
      <c r="H1489" s="4" t="s">
        <v>10</v>
      </c>
      <c r="I1489" s="4" t="s">
        <v>13</v>
      </c>
    </row>
    <row r="1490" spans="1:9">
      <c r="A1490" t="n">
        <v>13714</v>
      </c>
      <c r="B1490" s="45" t="n">
        <v>45</v>
      </c>
      <c r="C1490" s="7" t="n">
        <v>4</v>
      </c>
      <c r="D1490" s="7" t="n">
        <v>3</v>
      </c>
      <c r="E1490" s="7" t="n">
        <v>7.17999982833862</v>
      </c>
      <c r="F1490" s="7" t="n">
        <v>208.910003662109</v>
      </c>
      <c r="G1490" s="7" t="n">
        <v>-12</v>
      </c>
      <c r="H1490" s="7" t="n">
        <v>1000</v>
      </c>
      <c r="I1490" s="7" t="n">
        <v>1</v>
      </c>
    </row>
    <row r="1491" spans="1:9">
      <c r="A1491" t="s">
        <v>4</v>
      </c>
      <c r="B1491" s="4" t="s">
        <v>5</v>
      </c>
      <c r="C1491" s="4" t="s">
        <v>13</v>
      </c>
      <c r="D1491" s="4" t="s">
        <v>13</v>
      </c>
      <c r="E1491" s="4" t="s">
        <v>25</v>
      </c>
      <c r="F1491" s="4" t="s">
        <v>10</v>
      </c>
    </row>
    <row r="1492" spans="1:9">
      <c r="A1492" t="n">
        <v>13732</v>
      </c>
      <c r="B1492" s="45" t="n">
        <v>45</v>
      </c>
      <c r="C1492" s="7" t="n">
        <v>5</v>
      </c>
      <c r="D1492" s="7" t="n">
        <v>3</v>
      </c>
      <c r="E1492" s="7" t="n">
        <v>5.59999990463257</v>
      </c>
      <c r="F1492" s="7" t="n">
        <v>1000</v>
      </c>
    </row>
    <row r="1493" spans="1:9">
      <c r="A1493" t="s">
        <v>4</v>
      </c>
      <c r="B1493" s="4" t="s">
        <v>5</v>
      </c>
      <c r="C1493" s="4" t="s">
        <v>13</v>
      </c>
      <c r="D1493" s="4" t="s">
        <v>10</v>
      </c>
      <c r="E1493" s="4" t="s">
        <v>10</v>
      </c>
      <c r="F1493" s="4" t="s">
        <v>9</v>
      </c>
    </row>
    <row r="1494" spans="1:9">
      <c r="A1494" t="n">
        <v>13741</v>
      </c>
      <c r="B1494" s="73" t="n">
        <v>84</v>
      </c>
      <c r="C1494" s="7" t="n">
        <v>0</v>
      </c>
      <c r="D1494" s="7" t="n">
        <v>2</v>
      </c>
      <c r="E1494" s="7" t="n">
        <v>0</v>
      </c>
      <c r="F1494" s="7" t="n">
        <v>1050253722</v>
      </c>
    </row>
    <row r="1495" spans="1:9">
      <c r="A1495" t="s">
        <v>4</v>
      </c>
      <c r="B1495" s="4" t="s">
        <v>5</v>
      </c>
      <c r="C1495" s="4" t="s">
        <v>10</v>
      </c>
      <c r="D1495" s="4" t="s">
        <v>10</v>
      </c>
      <c r="E1495" s="4" t="s">
        <v>25</v>
      </c>
      <c r="F1495" s="4" t="s">
        <v>25</v>
      </c>
      <c r="G1495" s="4" t="s">
        <v>25</v>
      </c>
      <c r="H1495" s="4" t="s">
        <v>25</v>
      </c>
      <c r="I1495" s="4" t="s">
        <v>13</v>
      </c>
      <c r="J1495" s="4" t="s">
        <v>10</v>
      </c>
    </row>
    <row r="1496" spans="1:9">
      <c r="A1496" t="n">
        <v>13751</v>
      </c>
      <c r="B1496" s="59" t="n">
        <v>55</v>
      </c>
      <c r="C1496" s="7" t="n">
        <v>7030</v>
      </c>
      <c r="D1496" s="7" t="n">
        <v>65533</v>
      </c>
      <c r="E1496" s="7" t="n">
        <v>116.76000213623</v>
      </c>
      <c r="F1496" s="7" t="n">
        <v>22.6900005340576</v>
      </c>
      <c r="G1496" s="7" t="n">
        <v>94.7799987792969</v>
      </c>
      <c r="H1496" s="7" t="n">
        <v>4</v>
      </c>
      <c r="I1496" s="7" t="n">
        <v>0</v>
      </c>
      <c r="J1496" s="7" t="n">
        <v>0</v>
      </c>
    </row>
    <row r="1497" spans="1:9">
      <c r="A1497" t="s">
        <v>4</v>
      </c>
      <c r="B1497" s="4" t="s">
        <v>5</v>
      </c>
      <c r="C1497" s="4" t="s">
        <v>13</v>
      </c>
      <c r="D1497" s="4" t="s">
        <v>10</v>
      </c>
      <c r="E1497" s="4" t="s">
        <v>25</v>
      </c>
      <c r="F1497" s="4" t="s">
        <v>10</v>
      </c>
      <c r="G1497" s="4" t="s">
        <v>9</v>
      </c>
      <c r="H1497" s="4" t="s">
        <v>9</v>
      </c>
      <c r="I1497" s="4" t="s">
        <v>10</v>
      </c>
      <c r="J1497" s="4" t="s">
        <v>10</v>
      </c>
      <c r="K1497" s="4" t="s">
        <v>9</v>
      </c>
      <c r="L1497" s="4" t="s">
        <v>9</v>
      </c>
      <c r="M1497" s="4" t="s">
        <v>9</v>
      </c>
      <c r="N1497" s="4" t="s">
        <v>9</v>
      </c>
      <c r="O1497" s="4" t="s">
        <v>6</v>
      </c>
    </row>
    <row r="1498" spans="1:9">
      <c r="A1498" t="n">
        <v>13775</v>
      </c>
      <c r="B1498" s="14" t="n">
        <v>50</v>
      </c>
      <c r="C1498" s="7" t="n">
        <v>0</v>
      </c>
      <c r="D1498" s="7" t="n">
        <v>2071</v>
      </c>
      <c r="E1498" s="7" t="n">
        <v>1</v>
      </c>
      <c r="F1498" s="7" t="n">
        <v>0</v>
      </c>
      <c r="G1498" s="7" t="n">
        <v>0</v>
      </c>
      <c r="H1498" s="7" t="n">
        <v>0</v>
      </c>
      <c r="I1498" s="7" t="n">
        <v>0</v>
      </c>
      <c r="J1498" s="7" t="n">
        <v>65533</v>
      </c>
      <c r="K1498" s="7" t="n">
        <v>0</v>
      </c>
      <c r="L1498" s="7" t="n">
        <v>0</v>
      </c>
      <c r="M1498" s="7" t="n">
        <v>0</v>
      </c>
      <c r="N1498" s="7" t="n">
        <v>0</v>
      </c>
      <c r="O1498" s="7" t="s">
        <v>12</v>
      </c>
    </row>
    <row r="1499" spans="1:9">
      <c r="A1499" t="s">
        <v>4</v>
      </c>
      <c r="B1499" s="4" t="s">
        <v>5</v>
      </c>
      <c r="C1499" s="4" t="s">
        <v>10</v>
      </c>
    </row>
    <row r="1500" spans="1:9">
      <c r="A1500" t="n">
        <v>13814</v>
      </c>
      <c r="B1500" s="31" t="n">
        <v>16</v>
      </c>
      <c r="C1500" s="7" t="n">
        <v>1</v>
      </c>
    </row>
    <row r="1501" spans="1:9">
      <c r="A1501" t="s">
        <v>4</v>
      </c>
      <c r="B1501" s="4" t="s">
        <v>5</v>
      </c>
      <c r="C1501" s="4" t="s">
        <v>13</v>
      </c>
      <c r="D1501" s="4" t="s">
        <v>10</v>
      </c>
    </row>
    <row r="1502" spans="1:9">
      <c r="A1502" t="n">
        <v>13817</v>
      </c>
      <c r="B1502" s="14" t="n">
        <v>50</v>
      </c>
      <c r="C1502" s="7" t="n">
        <v>52</v>
      </c>
      <c r="D1502" s="7" t="n">
        <v>5302</v>
      </c>
    </row>
    <row r="1503" spans="1:9">
      <c r="A1503" t="s">
        <v>4</v>
      </c>
      <c r="B1503" s="4" t="s">
        <v>5</v>
      </c>
      <c r="C1503" s="4" t="s">
        <v>10</v>
      </c>
      <c r="D1503" s="4" t="s">
        <v>13</v>
      </c>
    </row>
    <row r="1504" spans="1:9">
      <c r="A1504" t="n">
        <v>13821</v>
      </c>
      <c r="B1504" s="63" t="n">
        <v>89</v>
      </c>
      <c r="C1504" s="7" t="n">
        <v>9</v>
      </c>
      <c r="D1504" s="7" t="n">
        <v>0</v>
      </c>
    </row>
    <row r="1505" spans="1:15">
      <c r="A1505" t="s">
        <v>4</v>
      </c>
      <c r="B1505" s="4" t="s">
        <v>5</v>
      </c>
      <c r="C1505" s="4" t="s">
        <v>10</v>
      </c>
      <c r="D1505" s="4" t="s">
        <v>13</v>
      </c>
    </row>
    <row r="1506" spans="1:15">
      <c r="A1506" t="n">
        <v>13825</v>
      </c>
      <c r="B1506" s="63" t="n">
        <v>89</v>
      </c>
      <c r="C1506" s="7" t="n">
        <v>65533</v>
      </c>
      <c r="D1506" s="7" t="n">
        <v>1</v>
      </c>
    </row>
    <row r="1507" spans="1:15">
      <c r="A1507" t="s">
        <v>4</v>
      </c>
      <c r="B1507" s="4" t="s">
        <v>5</v>
      </c>
      <c r="C1507" s="4" t="s">
        <v>10</v>
      </c>
    </row>
    <row r="1508" spans="1:15">
      <c r="A1508" t="n">
        <v>13829</v>
      </c>
      <c r="B1508" s="31" t="n">
        <v>16</v>
      </c>
      <c r="C1508" s="7" t="n">
        <v>300</v>
      </c>
    </row>
    <row r="1509" spans="1:15">
      <c r="A1509" t="s">
        <v>4</v>
      </c>
      <c r="B1509" s="4" t="s">
        <v>5</v>
      </c>
      <c r="C1509" s="4" t="s">
        <v>13</v>
      </c>
      <c r="D1509" s="4" t="s">
        <v>10</v>
      </c>
      <c r="E1509" s="4" t="s">
        <v>25</v>
      </c>
    </row>
    <row r="1510" spans="1:15">
      <c r="A1510" t="n">
        <v>13832</v>
      </c>
      <c r="B1510" s="39" t="n">
        <v>58</v>
      </c>
      <c r="C1510" s="7" t="n">
        <v>101</v>
      </c>
      <c r="D1510" s="7" t="n">
        <v>300</v>
      </c>
      <c r="E1510" s="7" t="n">
        <v>1</v>
      </c>
    </row>
    <row r="1511" spans="1:15">
      <c r="A1511" t="s">
        <v>4</v>
      </c>
      <c r="B1511" s="4" t="s">
        <v>5</v>
      </c>
      <c r="C1511" s="4" t="s">
        <v>13</v>
      </c>
      <c r="D1511" s="4" t="s">
        <v>10</v>
      </c>
    </row>
    <row r="1512" spans="1:15">
      <c r="A1512" t="n">
        <v>13840</v>
      </c>
      <c r="B1512" s="39" t="n">
        <v>58</v>
      </c>
      <c r="C1512" s="7" t="n">
        <v>254</v>
      </c>
      <c r="D1512" s="7" t="n">
        <v>0</v>
      </c>
    </row>
    <row r="1513" spans="1:15">
      <c r="A1513" t="s">
        <v>4</v>
      </c>
      <c r="B1513" s="4" t="s">
        <v>5</v>
      </c>
      <c r="C1513" s="4" t="s">
        <v>13</v>
      </c>
      <c r="D1513" s="4" t="s">
        <v>10</v>
      </c>
      <c r="E1513" s="4" t="s">
        <v>10</v>
      </c>
      <c r="F1513" s="4" t="s">
        <v>9</v>
      </c>
    </row>
    <row r="1514" spans="1:15">
      <c r="A1514" t="n">
        <v>13844</v>
      </c>
      <c r="B1514" s="73" t="n">
        <v>84</v>
      </c>
      <c r="C1514" s="7" t="n">
        <v>0</v>
      </c>
      <c r="D1514" s="7" t="n">
        <v>0</v>
      </c>
      <c r="E1514" s="7" t="n">
        <v>0</v>
      </c>
      <c r="F1514" s="7" t="n">
        <v>1053609165</v>
      </c>
    </row>
    <row r="1515" spans="1:15">
      <c r="A1515" t="s">
        <v>4</v>
      </c>
      <c r="B1515" s="4" t="s">
        <v>5</v>
      </c>
      <c r="C1515" s="4" t="s">
        <v>13</v>
      </c>
      <c r="D1515" s="4" t="s">
        <v>13</v>
      </c>
      <c r="E1515" s="4" t="s">
        <v>25</v>
      </c>
      <c r="F1515" s="4" t="s">
        <v>25</v>
      </c>
      <c r="G1515" s="4" t="s">
        <v>25</v>
      </c>
      <c r="H1515" s="4" t="s">
        <v>10</v>
      </c>
    </row>
    <row r="1516" spans="1:15">
      <c r="A1516" t="n">
        <v>13854</v>
      </c>
      <c r="B1516" s="45" t="n">
        <v>45</v>
      </c>
      <c r="C1516" s="7" t="n">
        <v>2</v>
      </c>
      <c r="D1516" s="7" t="n">
        <v>3</v>
      </c>
      <c r="E1516" s="7" t="n">
        <v>119.540000915527</v>
      </c>
      <c r="F1516" s="7" t="n">
        <v>24.5900001525879</v>
      </c>
      <c r="G1516" s="7" t="n">
        <v>98.8199996948242</v>
      </c>
      <c r="H1516" s="7" t="n">
        <v>0</v>
      </c>
    </row>
    <row r="1517" spans="1:15">
      <c r="A1517" t="s">
        <v>4</v>
      </c>
      <c r="B1517" s="4" t="s">
        <v>5</v>
      </c>
      <c r="C1517" s="4" t="s">
        <v>13</v>
      </c>
      <c r="D1517" s="4" t="s">
        <v>13</v>
      </c>
      <c r="E1517" s="4" t="s">
        <v>25</v>
      </c>
      <c r="F1517" s="4" t="s">
        <v>25</v>
      </c>
      <c r="G1517" s="4" t="s">
        <v>25</v>
      </c>
      <c r="H1517" s="4" t="s">
        <v>10</v>
      </c>
      <c r="I1517" s="4" t="s">
        <v>13</v>
      </c>
    </row>
    <row r="1518" spans="1:15">
      <c r="A1518" t="n">
        <v>13871</v>
      </c>
      <c r="B1518" s="45" t="n">
        <v>45</v>
      </c>
      <c r="C1518" s="7" t="n">
        <v>4</v>
      </c>
      <c r="D1518" s="7" t="n">
        <v>3</v>
      </c>
      <c r="E1518" s="7" t="n">
        <v>-23.4400005340576</v>
      </c>
      <c r="F1518" s="7" t="n">
        <v>66.1999969482422</v>
      </c>
      <c r="G1518" s="7" t="n">
        <v>14</v>
      </c>
      <c r="H1518" s="7" t="n">
        <v>0</v>
      </c>
      <c r="I1518" s="7" t="n">
        <v>0</v>
      </c>
    </row>
    <row r="1519" spans="1:15">
      <c r="A1519" t="s">
        <v>4</v>
      </c>
      <c r="B1519" s="4" t="s">
        <v>5</v>
      </c>
      <c r="C1519" s="4" t="s">
        <v>13</v>
      </c>
      <c r="D1519" s="4" t="s">
        <v>13</v>
      </c>
      <c r="E1519" s="4" t="s">
        <v>25</v>
      </c>
      <c r="F1519" s="4" t="s">
        <v>10</v>
      </c>
    </row>
    <row r="1520" spans="1:15">
      <c r="A1520" t="n">
        <v>13889</v>
      </c>
      <c r="B1520" s="45" t="n">
        <v>45</v>
      </c>
      <c r="C1520" s="7" t="n">
        <v>5</v>
      </c>
      <c r="D1520" s="7" t="n">
        <v>3</v>
      </c>
      <c r="E1520" s="7" t="n">
        <v>5.40000009536743</v>
      </c>
      <c r="F1520" s="7" t="n">
        <v>0</v>
      </c>
    </row>
    <row r="1521" spans="1:9">
      <c r="A1521" t="s">
        <v>4</v>
      </c>
      <c r="B1521" s="4" t="s">
        <v>5</v>
      </c>
      <c r="C1521" s="4" t="s">
        <v>13</v>
      </c>
      <c r="D1521" s="4" t="s">
        <v>13</v>
      </c>
      <c r="E1521" s="4" t="s">
        <v>25</v>
      </c>
      <c r="F1521" s="4" t="s">
        <v>10</v>
      </c>
    </row>
    <row r="1522" spans="1:9">
      <c r="A1522" t="n">
        <v>13898</v>
      </c>
      <c r="B1522" s="45" t="n">
        <v>45</v>
      </c>
      <c r="C1522" s="7" t="n">
        <v>11</v>
      </c>
      <c r="D1522" s="7" t="n">
        <v>3</v>
      </c>
      <c r="E1522" s="7" t="n">
        <v>50.4000015258789</v>
      </c>
      <c r="F1522" s="7" t="n">
        <v>0</v>
      </c>
    </row>
    <row r="1523" spans="1:9">
      <c r="A1523" t="s">
        <v>4</v>
      </c>
      <c r="B1523" s="4" t="s">
        <v>5</v>
      </c>
      <c r="C1523" s="4" t="s">
        <v>10</v>
      </c>
      <c r="D1523" s="4" t="s">
        <v>13</v>
      </c>
    </row>
    <row r="1524" spans="1:9">
      <c r="A1524" t="n">
        <v>13907</v>
      </c>
      <c r="B1524" s="60" t="n">
        <v>56</v>
      </c>
      <c r="C1524" s="7" t="n">
        <v>7030</v>
      </c>
      <c r="D1524" s="7" t="n">
        <v>1</v>
      </c>
    </row>
    <row r="1525" spans="1:9">
      <c r="A1525" t="s">
        <v>4</v>
      </c>
      <c r="B1525" s="4" t="s">
        <v>5</v>
      </c>
      <c r="C1525" s="4" t="s">
        <v>10</v>
      </c>
      <c r="D1525" s="4" t="s">
        <v>25</v>
      </c>
      <c r="E1525" s="4" t="s">
        <v>25</v>
      </c>
      <c r="F1525" s="4" t="s">
        <v>25</v>
      </c>
      <c r="G1525" s="4" t="s">
        <v>25</v>
      </c>
    </row>
    <row r="1526" spans="1:9">
      <c r="A1526" t="n">
        <v>13911</v>
      </c>
      <c r="B1526" s="50" t="n">
        <v>46</v>
      </c>
      <c r="C1526" s="7" t="n">
        <v>7030</v>
      </c>
      <c r="D1526" s="7" t="n">
        <v>120.629997253418</v>
      </c>
      <c r="E1526" s="7" t="n">
        <v>22.4200000762939</v>
      </c>
      <c r="F1526" s="7" t="n">
        <v>100.470001220703</v>
      </c>
      <c r="G1526" s="7" t="n">
        <v>-135</v>
      </c>
    </row>
    <row r="1527" spans="1:9">
      <c r="A1527" t="s">
        <v>4</v>
      </c>
      <c r="B1527" s="4" t="s">
        <v>5</v>
      </c>
      <c r="C1527" s="4" t="s">
        <v>13</v>
      </c>
      <c r="D1527" s="4" t="s">
        <v>13</v>
      </c>
      <c r="E1527" s="4" t="s">
        <v>25</v>
      </c>
      <c r="F1527" s="4" t="s">
        <v>25</v>
      </c>
      <c r="G1527" s="4" t="s">
        <v>25</v>
      </c>
      <c r="H1527" s="4" t="s">
        <v>10</v>
      </c>
    </row>
    <row r="1528" spans="1:9">
      <c r="A1528" t="n">
        <v>13930</v>
      </c>
      <c r="B1528" s="45" t="n">
        <v>45</v>
      </c>
      <c r="C1528" s="7" t="n">
        <v>2</v>
      </c>
      <c r="D1528" s="7" t="n">
        <v>3</v>
      </c>
      <c r="E1528" s="7" t="n">
        <v>118.480003356934</v>
      </c>
      <c r="F1528" s="7" t="n">
        <v>24.1000003814697</v>
      </c>
      <c r="G1528" s="7" t="n">
        <v>97.120002746582</v>
      </c>
      <c r="H1528" s="7" t="n">
        <v>1300</v>
      </c>
    </row>
    <row r="1529" spans="1:9">
      <c r="A1529" t="s">
        <v>4</v>
      </c>
      <c r="B1529" s="4" t="s">
        <v>5</v>
      </c>
      <c r="C1529" s="4" t="s">
        <v>13</v>
      </c>
      <c r="D1529" s="4" t="s">
        <v>13</v>
      </c>
      <c r="E1529" s="4" t="s">
        <v>25</v>
      </c>
      <c r="F1529" s="4" t="s">
        <v>25</v>
      </c>
      <c r="G1529" s="4" t="s">
        <v>25</v>
      </c>
      <c r="H1529" s="4" t="s">
        <v>10</v>
      </c>
      <c r="I1529" s="4" t="s">
        <v>13</v>
      </c>
    </row>
    <row r="1530" spans="1:9">
      <c r="A1530" t="n">
        <v>13947</v>
      </c>
      <c r="B1530" s="45" t="n">
        <v>45</v>
      </c>
      <c r="C1530" s="7" t="n">
        <v>4</v>
      </c>
      <c r="D1530" s="7" t="n">
        <v>3</v>
      </c>
      <c r="E1530" s="7" t="n">
        <v>11.5500001907349</v>
      </c>
      <c r="F1530" s="7" t="n">
        <v>67.8499984741211</v>
      </c>
      <c r="G1530" s="7" t="n">
        <v>24</v>
      </c>
      <c r="H1530" s="7" t="n">
        <v>1300</v>
      </c>
      <c r="I1530" s="7" t="n">
        <v>1</v>
      </c>
    </row>
    <row r="1531" spans="1:9">
      <c r="A1531" t="s">
        <v>4</v>
      </c>
      <c r="B1531" s="4" t="s">
        <v>5</v>
      </c>
      <c r="C1531" s="4" t="s">
        <v>13</v>
      </c>
      <c r="D1531" s="4" t="s">
        <v>13</v>
      </c>
      <c r="E1531" s="4" t="s">
        <v>25</v>
      </c>
      <c r="F1531" s="4" t="s">
        <v>10</v>
      </c>
    </row>
    <row r="1532" spans="1:9">
      <c r="A1532" t="n">
        <v>13965</v>
      </c>
      <c r="B1532" s="45" t="n">
        <v>45</v>
      </c>
      <c r="C1532" s="7" t="n">
        <v>5</v>
      </c>
      <c r="D1532" s="7" t="n">
        <v>3</v>
      </c>
      <c r="E1532" s="7" t="n">
        <v>4</v>
      </c>
      <c r="F1532" s="7" t="n">
        <v>1300</v>
      </c>
    </row>
    <row r="1533" spans="1:9">
      <c r="A1533" t="s">
        <v>4</v>
      </c>
      <c r="B1533" s="4" t="s">
        <v>5</v>
      </c>
      <c r="C1533" s="4" t="s">
        <v>10</v>
      </c>
      <c r="D1533" s="4" t="s">
        <v>13</v>
      </c>
      <c r="E1533" s="4" t="s">
        <v>6</v>
      </c>
      <c r="F1533" s="4" t="s">
        <v>25</v>
      </c>
      <c r="G1533" s="4" t="s">
        <v>25</v>
      </c>
      <c r="H1533" s="4" t="s">
        <v>25</v>
      </c>
    </row>
    <row r="1534" spans="1:9">
      <c r="A1534" t="n">
        <v>13974</v>
      </c>
      <c r="B1534" s="52" t="n">
        <v>48</v>
      </c>
      <c r="C1534" s="7" t="n">
        <v>7030</v>
      </c>
      <c r="D1534" s="7" t="n">
        <v>0</v>
      </c>
      <c r="E1534" s="7" t="s">
        <v>145</v>
      </c>
      <c r="F1534" s="7" t="n">
        <v>-1</v>
      </c>
      <c r="G1534" s="7" t="n">
        <v>1</v>
      </c>
      <c r="H1534" s="7" t="n">
        <v>0</v>
      </c>
    </row>
    <row r="1535" spans="1:9">
      <c r="A1535" t="s">
        <v>4</v>
      </c>
      <c r="B1535" s="4" t="s">
        <v>5</v>
      </c>
      <c r="C1535" s="4" t="s">
        <v>10</v>
      </c>
      <c r="D1535" s="4" t="s">
        <v>13</v>
      </c>
      <c r="E1535" s="4" t="s">
        <v>6</v>
      </c>
      <c r="F1535" s="4" t="s">
        <v>25</v>
      </c>
      <c r="G1535" s="4" t="s">
        <v>25</v>
      </c>
      <c r="H1535" s="4" t="s">
        <v>25</v>
      </c>
    </row>
    <row r="1536" spans="1:9">
      <c r="A1536" t="n">
        <v>14000</v>
      </c>
      <c r="B1536" s="52" t="n">
        <v>48</v>
      </c>
      <c r="C1536" s="7" t="n">
        <v>7030</v>
      </c>
      <c r="D1536" s="7" t="n">
        <v>0</v>
      </c>
      <c r="E1536" s="7" t="s">
        <v>146</v>
      </c>
      <c r="F1536" s="7" t="n">
        <v>-1</v>
      </c>
      <c r="G1536" s="7" t="n">
        <v>0.5</v>
      </c>
      <c r="H1536" s="7" t="n">
        <v>0</v>
      </c>
    </row>
    <row r="1537" spans="1:9">
      <c r="A1537" t="s">
        <v>4</v>
      </c>
      <c r="B1537" s="4" t="s">
        <v>5</v>
      </c>
      <c r="C1537" s="4" t="s">
        <v>10</v>
      </c>
      <c r="D1537" s="4" t="s">
        <v>10</v>
      </c>
      <c r="E1537" s="4" t="s">
        <v>25</v>
      </c>
      <c r="F1537" s="4" t="s">
        <v>25</v>
      </c>
      <c r="G1537" s="4" t="s">
        <v>25</v>
      </c>
      <c r="H1537" s="4" t="s">
        <v>25</v>
      </c>
      <c r="I1537" s="4" t="s">
        <v>13</v>
      </c>
      <c r="J1537" s="4" t="s">
        <v>10</v>
      </c>
    </row>
    <row r="1538" spans="1:9">
      <c r="A1538" t="n">
        <v>14026</v>
      </c>
      <c r="B1538" s="59" t="n">
        <v>55</v>
      </c>
      <c r="C1538" s="7" t="n">
        <v>7030</v>
      </c>
      <c r="D1538" s="7" t="n">
        <v>65533</v>
      </c>
      <c r="E1538" s="7" t="n">
        <v>119.599998474121</v>
      </c>
      <c r="F1538" s="7" t="n">
        <v>22.6900005340576</v>
      </c>
      <c r="G1538" s="7" t="n">
        <v>98.9599990844727</v>
      </c>
      <c r="H1538" s="7" t="n">
        <v>2</v>
      </c>
      <c r="I1538" s="7" t="n">
        <v>0</v>
      </c>
      <c r="J1538" s="7" t="n">
        <v>0</v>
      </c>
    </row>
    <row r="1539" spans="1:9">
      <c r="A1539" t="s">
        <v>4</v>
      </c>
      <c r="B1539" s="4" t="s">
        <v>5</v>
      </c>
      <c r="C1539" s="4" t="s">
        <v>10</v>
      </c>
    </row>
    <row r="1540" spans="1:9">
      <c r="A1540" t="n">
        <v>14050</v>
      </c>
      <c r="B1540" s="31" t="n">
        <v>16</v>
      </c>
      <c r="C1540" s="7" t="n">
        <v>1000</v>
      </c>
    </row>
    <row r="1541" spans="1:9">
      <c r="A1541" t="s">
        <v>4</v>
      </c>
      <c r="B1541" s="4" t="s">
        <v>5</v>
      </c>
      <c r="C1541" s="4" t="s">
        <v>13</v>
      </c>
      <c r="D1541" s="4" t="s">
        <v>10</v>
      </c>
      <c r="E1541" s="4" t="s">
        <v>25</v>
      </c>
      <c r="F1541" s="4" t="s">
        <v>10</v>
      </c>
      <c r="G1541" s="4" t="s">
        <v>9</v>
      </c>
      <c r="H1541" s="4" t="s">
        <v>9</v>
      </c>
      <c r="I1541" s="4" t="s">
        <v>10</v>
      </c>
      <c r="J1541" s="4" t="s">
        <v>10</v>
      </c>
      <c r="K1541" s="4" t="s">
        <v>9</v>
      </c>
      <c r="L1541" s="4" t="s">
        <v>9</v>
      </c>
      <c r="M1541" s="4" t="s">
        <v>9</v>
      </c>
      <c r="N1541" s="4" t="s">
        <v>9</v>
      </c>
      <c r="O1541" s="4" t="s">
        <v>6</v>
      </c>
    </row>
    <row r="1542" spans="1:9">
      <c r="A1542" t="n">
        <v>14053</v>
      </c>
      <c r="B1542" s="14" t="n">
        <v>50</v>
      </c>
      <c r="C1542" s="7" t="n">
        <v>0</v>
      </c>
      <c r="D1542" s="7" t="n">
        <v>4078</v>
      </c>
      <c r="E1542" s="7" t="n">
        <v>1</v>
      </c>
      <c r="F1542" s="7" t="n">
        <v>0</v>
      </c>
      <c r="G1542" s="7" t="n">
        <v>0</v>
      </c>
      <c r="H1542" s="7" t="n">
        <v>0</v>
      </c>
      <c r="I1542" s="7" t="n">
        <v>0</v>
      </c>
      <c r="J1542" s="7" t="n">
        <v>65533</v>
      </c>
      <c r="K1542" s="7" t="n">
        <v>0</v>
      </c>
      <c r="L1542" s="7" t="n">
        <v>0</v>
      </c>
      <c r="M1542" s="7" t="n">
        <v>0</v>
      </c>
      <c r="N1542" s="7" t="n">
        <v>0</v>
      </c>
      <c r="O1542" s="7" t="s">
        <v>12</v>
      </c>
    </row>
    <row r="1543" spans="1:9">
      <c r="A1543" t="s">
        <v>4</v>
      </c>
      <c r="B1543" s="4" t="s">
        <v>5</v>
      </c>
      <c r="C1543" s="4" t="s">
        <v>13</v>
      </c>
      <c r="D1543" s="4" t="s">
        <v>10</v>
      </c>
      <c r="E1543" s="4" t="s">
        <v>25</v>
      </c>
      <c r="F1543" s="4" t="s">
        <v>10</v>
      </c>
      <c r="G1543" s="4" t="s">
        <v>9</v>
      </c>
      <c r="H1543" s="4" t="s">
        <v>9</v>
      </c>
      <c r="I1543" s="4" t="s">
        <v>10</v>
      </c>
      <c r="J1543" s="4" t="s">
        <v>10</v>
      </c>
      <c r="K1543" s="4" t="s">
        <v>9</v>
      </c>
      <c r="L1543" s="4" t="s">
        <v>9</v>
      </c>
      <c r="M1543" s="4" t="s">
        <v>9</v>
      </c>
      <c r="N1543" s="4" t="s">
        <v>9</v>
      </c>
      <c r="O1543" s="4" t="s">
        <v>6</v>
      </c>
    </row>
    <row r="1544" spans="1:9">
      <c r="A1544" t="n">
        <v>14092</v>
      </c>
      <c r="B1544" s="14" t="n">
        <v>50</v>
      </c>
      <c r="C1544" s="7" t="n">
        <v>0</v>
      </c>
      <c r="D1544" s="7" t="n">
        <v>4069</v>
      </c>
      <c r="E1544" s="7" t="n">
        <v>1</v>
      </c>
      <c r="F1544" s="7" t="n">
        <v>0</v>
      </c>
      <c r="G1544" s="7" t="n">
        <v>0</v>
      </c>
      <c r="H1544" s="7" t="n">
        <v>-1069547520</v>
      </c>
      <c r="I1544" s="7" t="n">
        <v>0</v>
      </c>
      <c r="J1544" s="7" t="n">
        <v>65533</v>
      </c>
      <c r="K1544" s="7" t="n">
        <v>0</v>
      </c>
      <c r="L1544" s="7" t="n">
        <v>0</v>
      </c>
      <c r="M1544" s="7" t="n">
        <v>0</v>
      </c>
      <c r="N1544" s="7" t="n">
        <v>0</v>
      </c>
      <c r="O1544" s="7" t="s">
        <v>12</v>
      </c>
    </row>
    <row r="1545" spans="1:9">
      <c r="A1545" t="s">
        <v>4</v>
      </c>
      <c r="B1545" s="4" t="s">
        <v>5</v>
      </c>
      <c r="C1545" s="4" t="s">
        <v>13</v>
      </c>
      <c r="D1545" s="4" t="s">
        <v>10</v>
      </c>
      <c r="E1545" s="4" t="s">
        <v>10</v>
      </c>
      <c r="F1545" s="4" t="s">
        <v>10</v>
      </c>
      <c r="G1545" s="4" t="s">
        <v>10</v>
      </c>
      <c r="H1545" s="4" t="s">
        <v>10</v>
      </c>
      <c r="I1545" s="4" t="s">
        <v>6</v>
      </c>
      <c r="J1545" s="4" t="s">
        <v>25</v>
      </c>
      <c r="K1545" s="4" t="s">
        <v>25</v>
      </c>
      <c r="L1545" s="4" t="s">
        <v>25</v>
      </c>
      <c r="M1545" s="4" t="s">
        <v>9</v>
      </c>
      <c r="N1545" s="4" t="s">
        <v>9</v>
      </c>
      <c r="O1545" s="4" t="s">
        <v>25</v>
      </c>
      <c r="P1545" s="4" t="s">
        <v>25</v>
      </c>
      <c r="Q1545" s="4" t="s">
        <v>25</v>
      </c>
      <c r="R1545" s="4" t="s">
        <v>25</v>
      </c>
      <c r="S1545" s="4" t="s">
        <v>13</v>
      </c>
    </row>
    <row r="1546" spans="1:9">
      <c r="A1546" t="n">
        <v>14131</v>
      </c>
      <c r="B1546" s="11" t="n">
        <v>39</v>
      </c>
      <c r="C1546" s="7" t="n">
        <v>12</v>
      </c>
      <c r="D1546" s="7" t="n">
        <v>65533</v>
      </c>
      <c r="E1546" s="7" t="n">
        <v>206</v>
      </c>
      <c r="F1546" s="7" t="n">
        <v>0</v>
      </c>
      <c r="G1546" s="7" t="n">
        <v>7030</v>
      </c>
      <c r="H1546" s="7" t="n">
        <v>3</v>
      </c>
      <c r="I1546" s="7" t="s">
        <v>178</v>
      </c>
      <c r="J1546" s="7" t="n">
        <v>0</v>
      </c>
      <c r="K1546" s="7" t="n">
        <v>0</v>
      </c>
      <c r="L1546" s="7" t="n">
        <v>0</v>
      </c>
      <c r="M1546" s="7" t="n">
        <v>1101004800</v>
      </c>
      <c r="N1546" s="7" t="n">
        <v>0</v>
      </c>
      <c r="O1546" s="7" t="n">
        <v>0</v>
      </c>
      <c r="P1546" s="7" t="n">
        <v>1</v>
      </c>
      <c r="Q1546" s="7" t="n">
        <v>1</v>
      </c>
      <c r="R1546" s="7" t="n">
        <v>1</v>
      </c>
      <c r="S1546" s="7" t="n">
        <v>103</v>
      </c>
    </row>
    <row r="1547" spans="1:9">
      <c r="A1547" t="s">
        <v>4</v>
      </c>
      <c r="B1547" s="4" t="s">
        <v>5</v>
      </c>
      <c r="C1547" s="4" t="s">
        <v>13</v>
      </c>
      <c r="D1547" s="4" t="s">
        <v>10</v>
      </c>
      <c r="E1547" s="4" t="s">
        <v>10</v>
      </c>
      <c r="F1547" s="4" t="s">
        <v>10</v>
      </c>
      <c r="G1547" s="4" t="s">
        <v>10</v>
      </c>
      <c r="H1547" s="4" t="s">
        <v>10</v>
      </c>
      <c r="I1547" s="4" t="s">
        <v>6</v>
      </c>
      <c r="J1547" s="4" t="s">
        <v>25</v>
      </c>
      <c r="K1547" s="4" t="s">
        <v>25</v>
      </c>
      <c r="L1547" s="4" t="s">
        <v>25</v>
      </c>
      <c r="M1547" s="4" t="s">
        <v>9</v>
      </c>
      <c r="N1547" s="4" t="s">
        <v>9</v>
      </c>
      <c r="O1547" s="4" t="s">
        <v>25</v>
      </c>
      <c r="P1547" s="4" t="s">
        <v>25</v>
      </c>
      <c r="Q1547" s="4" t="s">
        <v>25</v>
      </c>
      <c r="R1547" s="4" t="s">
        <v>25</v>
      </c>
      <c r="S1547" s="4" t="s">
        <v>13</v>
      </c>
    </row>
    <row r="1548" spans="1:9">
      <c r="A1548" t="n">
        <v>14195</v>
      </c>
      <c r="B1548" s="11" t="n">
        <v>39</v>
      </c>
      <c r="C1548" s="7" t="n">
        <v>12</v>
      </c>
      <c r="D1548" s="7" t="n">
        <v>65533</v>
      </c>
      <c r="E1548" s="7" t="n">
        <v>207</v>
      </c>
      <c r="F1548" s="7" t="n">
        <v>0</v>
      </c>
      <c r="G1548" s="7" t="n">
        <v>1660</v>
      </c>
      <c r="H1548" s="7" t="n">
        <v>12</v>
      </c>
      <c r="I1548" s="7" t="s">
        <v>179</v>
      </c>
      <c r="J1548" s="7" t="n">
        <v>0</v>
      </c>
      <c r="K1548" s="7" t="n">
        <v>0</v>
      </c>
      <c r="L1548" s="7" t="n">
        <v>0</v>
      </c>
      <c r="M1548" s="7" t="n">
        <v>0</v>
      </c>
      <c r="N1548" s="7" t="n">
        <v>0</v>
      </c>
      <c r="O1548" s="7" t="n">
        <v>0</v>
      </c>
      <c r="P1548" s="7" t="n">
        <v>0.5</v>
      </c>
      <c r="Q1548" s="7" t="n">
        <v>0.5</v>
      </c>
      <c r="R1548" s="7" t="n">
        <v>0.5</v>
      </c>
      <c r="S1548" s="7" t="n">
        <v>104</v>
      </c>
    </row>
    <row r="1549" spans="1:9">
      <c r="A1549" t="s">
        <v>4</v>
      </c>
      <c r="B1549" s="4" t="s">
        <v>5</v>
      </c>
      <c r="C1549" s="4" t="s">
        <v>13</v>
      </c>
      <c r="D1549" s="4" t="s">
        <v>10</v>
      </c>
      <c r="E1549" s="4" t="s">
        <v>10</v>
      </c>
      <c r="F1549" s="4" t="s">
        <v>9</v>
      </c>
    </row>
    <row r="1550" spans="1:9">
      <c r="A1550" t="n">
        <v>14254</v>
      </c>
      <c r="B1550" s="73" t="n">
        <v>84</v>
      </c>
      <c r="C1550" s="7" t="n">
        <v>0</v>
      </c>
      <c r="D1550" s="7" t="n">
        <v>2</v>
      </c>
      <c r="E1550" s="7" t="n">
        <v>0</v>
      </c>
      <c r="F1550" s="7" t="n">
        <v>1053609165</v>
      </c>
    </row>
    <row r="1551" spans="1:9">
      <c r="A1551" t="s">
        <v>4</v>
      </c>
      <c r="B1551" s="4" t="s">
        <v>5</v>
      </c>
      <c r="C1551" s="4" t="s">
        <v>13</v>
      </c>
      <c r="D1551" s="4" t="s">
        <v>25</v>
      </c>
      <c r="E1551" s="4" t="s">
        <v>25</v>
      </c>
      <c r="F1551" s="4" t="s">
        <v>25</v>
      </c>
    </row>
    <row r="1552" spans="1:9">
      <c r="A1552" t="n">
        <v>14264</v>
      </c>
      <c r="B1552" s="45" t="n">
        <v>45</v>
      </c>
      <c r="C1552" s="7" t="n">
        <v>9</v>
      </c>
      <c r="D1552" s="7" t="n">
        <v>0.100000001490116</v>
      </c>
      <c r="E1552" s="7" t="n">
        <v>0.100000001490116</v>
      </c>
      <c r="F1552" s="7" t="n">
        <v>0.5</v>
      </c>
    </row>
    <row r="1553" spans="1:19">
      <c r="A1553" t="s">
        <v>4</v>
      </c>
      <c r="B1553" s="4" t="s">
        <v>5</v>
      </c>
      <c r="C1553" s="4" t="s">
        <v>10</v>
      </c>
    </row>
    <row r="1554" spans="1:19">
      <c r="A1554" t="n">
        <v>14278</v>
      </c>
      <c r="B1554" s="31" t="n">
        <v>16</v>
      </c>
      <c r="C1554" s="7" t="n">
        <v>50</v>
      </c>
    </row>
    <row r="1555" spans="1:19">
      <c r="A1555" t="s">
        <v>4</v>
      </c>
      <c r="B1555" s="4" t="s">
        <v>5</v>
      </c>
      <c r="C1555" s="4" t="s">
        <v>10</v>
      </c>
      <c r="D1555" s="4" t="s">
        <v>13</v>
      </c>
      <c r="E1555" s="4" t="s">
        <v>6</v>
      </c>
      <c r="F1555" s="4" t="s">
        <v>25</v>
      </c>
      <c r="G1555" s="4" t="s">
        <v>25</v>
      </c>
      <c r="H1555" s="4" t="s">
        <v>25</v>
      </c>
    </row>
    <row r="1556" spans="1:19">
      <c r="A1556" t="n">
        <v>14281</v>
      </c>
      <c r="B1556" s="52" t="n">
        <v>48</v>
      </c>
      <c r="C1556" s="7" t="n">
        <v>1660</v>
      </c>
      <c r="D1556" s="7" t="n">
        <v>0</v>
      </c>
      <c r="E1556" s="7" t="s">
        <v>151</v>
      </c>
      <c r="F1556" s="7" t="n">
        <v>-1</v>
      </c>
      <c r="G1556" s="7" t="n">
        <v>1</v>
      </c>
      <c r="H1556" s="7" t="n">
        <v>0</v>
      </c>
    </row>
    <row r="1557" spans="1:19">
      <c r="A1557" t="s">
        <v>4</v>
      </c>
      <c r="B1557" s="4" t="s">
        <v>5</v>
      </c>
      <c r="C1557" s="4" t="s">
        <v>10</v>
      </c>
    </row>
    <row r="1558" spans="1:19">
      <c r="A1558" t="n">
        <v>14308</v>
      </c>
      <c r="B1558" s="31" t="n">
        <v>16</v>
      </c>
      <c r="C1558" s="7" t="n">
        <v>500</v>
      </c>
    </row>
    <row r="1559" spans="1:19">
      <c r="A1559" t="s">
        <v>4</v>
      </c>
      <c r="B1559" s="4" t="s">
        <v>5</v>
      </c>
      <c r="C1559" s="4" t="s">
        <v>13</v>
      </c>
      <c r="D1559" s="4" t="s">
        <v>10</v>
      </c>
      <c r="E1559" s="4" t="s">
        <v>10</v>
      </c>
      <c r="F1559" s="4" t="s">
        <v>9</v>
      </c>
    </row>
    <row r="1560" spans="1:19">
      <c r="A1560" t="n">
        <v>14311</v>
      </c>
      <c r="B1560" s="73" t="n">
        <v>84</v>
      </c>
      <c r="C1560" s="7" t="n">
        <v>1</v>
      </c>
      <c r="D1560" s="7" t="n">
        <v>0</v>
      </c>
      <c r="E1560" s="7" t="n">
        <v>1000</v>
      </c>
      <c r="F1560" s="7" t="n">
        <v>0</v>
      </c>
    </row>
    <row r="1561" spans="1:19">
      <c r="A1561" t="s">
        <v>4</v>
      </c>
      <c r="B1561" s="4" t="s">
        <v>5</v>
      </c>
      <c r="C1561" s="4" t="s">
        <v>10</v>
      </c>
    </row>
    <row r="1562" spans="1:19">
      <c r="A1562" t="n">
        <v>14321</v>
      </c>
      <c r="B1562" s="31" t="n">
        <v>16</v>
      </c>
      <c r="C1562" s="7" t="n">
        <v>1000</v>
      </c>
    </row>
    <row r="1563" spans="1:19">
      <c r="A1563" t="s">
        <v>4</v>
      </c>
      <c r="B1563" s="4" t="s">
        <v>5</v>
      </c>
      <c r="C1563" s="4" t="s">
        <v>13</v>
      </c>
      <c r="D1563" s="4" t="s">
        <v>10</v>
      </c>
      <c r="E1563" s="4" t="s">
        <v>25</v>
      </c>
    </row>
    <row r="1564" spans="1:19">
      <c r="A1564" t="n">
        <v>14324</v>
      </c>
      <c r="B1564" s="39" t="n">
        <v>58</v>
      </c>
      <c r="C1564" s="7" t="n">
        <v>101</v>
      </c>
      <c r="D1564" s="7" t="n">
        <v>300</v>
      </c>
      <c r="E1564" s="7" t="n">
        <v>1</v>
      </c>
    </row>
    <row r="1565" spans="1:19">
      <c r="A1565" t="s">
        <v>4</v>
      </c>
      <c r="B1565" s="4" t="s">
        <v>5</v>
      </c>
      <c r="C1565" s="4" t="s">
        <v>13</v>
      </c>
      <c r="D1565" s="4" t="s">
        <v>10</v>
      </c>
    </row>
    <row r="1566" spans="1:19">
      <c r="A1566" t="n">
        <v>14332</v>
      </c>
      <c r="B1566" s="39" t="n">
        <v>58</v>
      </c>
      <c r="C1566" s="7" t="n">
        <v>254</v>
      </c>
      <c r="D1566" s="7" t="n">
        <v>0</v>
      </c>
    </row>
    <row r="1567" spans="1:19">
      <c r="A1567" t="s">
        <v>4</v>
      </c>
      <c r="B1567" s="4" t="s">
        <v>5</v>
      </c>
      <c r="C1567" s="4" t="s">
        <v>13</v>
      </c>
      <c r="D1567" s="4" t="s">
        <v>13</v>
      </c>
      <c r="E1567" s="4" t="s">
        <v>25</v>
      </c>
      <c r="F1567" s="4" t="s">
        <v>25</v>
      </c>
      <c r="G1567" s="4" t="s">
        <v>25</v>
      </c>
      <c r="H1567" s="4" t="s">
        <v>10</v>
      </c>
    </row>
    <row r="1568" spans="1:19">
      <c r="A1568" t="n">
        <v>14336</v>
      </c>
      <c r="B1568" s="45" t="n">
        <v>45</v>
      </c>
      <c r="C1568" s="7" t="n">
        <v>2</v>
      </c>
      <c r="D1568" s="7" t="n">
        <v>3</v>
      </c>
      <c r="E1568" s="7" t="n">
        <v>118.650001525879</v>
      </c>
      <c r="F1568" s="7" t="n">
        <v>22.8999996185303</v>
      </c>
      <c r="G1568" s="7" t="n">
        <v>99.879997253418</v>
      </c>
      <c r="H1568" s="7" t="n">
        <v>0</v>
      </c>
    </row>
    <row r="1569" spans="1:8">
      <c r="A1569" t="s">
        <v>4</v>
      </c>
      <c r="B1569" s="4" t="s">
        <v>5</v>
      </c>
      <c r="C1569" s="4" t="s">
        <v>13</v>
      </c>
      <c r="D1569" s="4" t="s">
        <v>13</v>
      </c>
      <c r="E1569" s="4" t="s">
        <v>25</v>
      </c>
      <c r="F1569" s="4" t="s">
        <v>25</v>
      </c>
      <c r="G1569" s="4" t="s">
        <v>25</v>
      </c>
      <c r="H1569" s="4" t="s">
        <v>10</v>
      </c>
      <c r="I1569" s="4" t="s">
        <v>13</v>
      </c>
    </row>
    <row r="1570" spans="1:8">
      <c r="A1570" t="n">
        <v>14353</v>
      </c>
      <c r="B1570" s="45" t="n">
        <v>45</v>
      </c>
      <c r="C1570" s="7" t="n">
        <v>4</v>
      </c>
      <c r="D1570" s="7" t="n">
        <v>3</v>
      </c>
      <c r="E1570" s="7" t="n">
        <v>16.7800006866455</v>
      </c>
      <c r="F1570" s="7" t="n">
        <v>166.800003051758</v>
      </c>
      <c r="G1570" s="7" t="n">
        <v>350</v>
      </c>
      <c r="H1570" s="7" t="n">
        <v>0</v>
      </c>
      <c r="I1570" s="7" t="n">
        <v>0</v>
      </c>
    </row>
    <row r="1571" spans="1:8">
      <c r="A1571" t="s">
        <v>4</v>
      </c>
      <c r="B1571" s="4" t="s">
        <v>5</v>
      </c>
      <c r="C1571" s="4" t="s">
        <v>13</v>
      </c>
      <c r="D1571" s="4" t="s">
        <v>13</v>
      </c>
      <c r="E1571" s="4" t="s">
        <v>25</v>
      </c>
      <c r="F1571" s="4" t="s">
        <v>10</v>
      </c>
    </row>
    <row r="1572" spans="1:8">
      <c r="A1572" t="n">
        <v>14371</v>
      </c>
      <c r="B1572" s="45" t="n">
        <v>45</v>
      </c>
      <c r="C1572" s="7" t="n">
        <v>5</v>
      </c>
      <c r="D1572" s="7" t="n">
        <v>3</v>
      </c>
      <c r="E1572" s="7" t="n">
        <v>0.400000005960464</v>
      </c>
      <c r="F1572" s="7" t="n">
        <v>0</v>
      </c>
    </row>
    <row r="1573" spans="1:8">
      <c r="A1573" t="s">
        <v>4</v>
      </c>
      <c r="B1573" s="4" t="s">
        <v>5</v>
      </c>
      <c r="C1573" s="4" t="s">
        <v>13</v>
      </c>
      <c r="D1573" s="4" t="s">
        <v>13</v>
      </c>
      <c r="E1573" s="4" t="s">
        <v>25</v>
      </c>
      <c r="F1573" s="4" t="s">
        <v>10</v>
      </c>
    </row>
    <row r="1574" spans="1:8">
      <c r="A1574" t="n">
        <v>14380</v>
      </c>
      <c r="B1574" s="45" t="n">
        <v>45</v>
      </c>
      <c r="C1574" s="7" t="n">
        <v>11</v>
      </c>
      <c r="D1574" s="7" t="n">
        <v>3</v>
      </c>
      <c r="E1574" s="7" t="n">
        <v>50.4000015258789</v>
      </c>
      <c r="F1574" s="7" t="n">
        <v>0</v>
      </c>
    </row>
    <row r="1575" spans="1:8">
      <c r="A1575" t="s">
        <v>4</v>
      </c>
      <c r="B1575" s="4" t="s">
        <v>5</v>
      </c>
      <c r="C1575" s="4" t="s">
        <v>10</v>
      </c>
      <c r="D1575" s="4" t="s">
        <v>9</v>
      </c>
    </row>
    <row r="1576" spans="1:8">
      <c r="A1576" t="n">
        <v>14389</v>
      </c>
      <c r="B1576" s="53" t="n">
        <v>43</v>
      </c>
      <c r="C1576" s="7" t="n">
        <v>1660</v>
      </c>
      <c r="D1576" s="7" t="n">
        <v>256</v>
      </c>
    </row>
    <row r="1577" spans="1:8">
      <c r="A1577" t="s">
        <v>4</v>
      </c>
      <c r="B1577" s="4" t="s">
        <v>5</v>
      </c>
      <c r="C1577" s="4" t="s">
        <v>10</v>
      </c>
      <c r="D1577" s="4" t="s">
        <v>25</v>
      </c>
      <c r="E1577" s="4" t="s">
        <v>25</v>
      </c>
      <c r="F1577" s="4" t="s">
        <v>25</v>
      </c>
      <c r="G1577" s="4" t="s">
        <v>25</v>
      </c>
    </row>
    <row r="1578" spans="1:8">
      <c r="A1578" t="n">
        <v>14396</v>
      </c>
      <c r="B1578" s="50" t="n">
        <v>46</v>
      </c>
      <c r="C1578" s="7" t="n">
        <v>7030</v>
      </c>
      <c r="D1578" s="7" t="n">
        <v>120.150001525879</v>
      </c>
      <c r="E1578" s="7" t="n">
        <v>22.6900005340576</v>
      </c>
      <c r="F1578" s="7" t="n">
        <v>98.5800018310547</v>
      </c>
      <c r="G1578" s="7" t="n">
        <v>-145.699996948242</v>
      </c>
    </row>
    <row r="1579" spans="1:8">
      <c r="A1579" t="s">
        <v>4</v>
      </c>
      <c r="B1579" s="4" t="s">
        <v>5</v>
      </c>
      <c r="C1579" s="4" t="s">
        <v>10</v>
      </c>
      <c r="D1579" s="4" t="s">
        <v>13</v>
      </c>
      <c r="E1579" s="4" t="s">
        <v>6</v>
      </c>
      <c r="F1579" s="4" t="s">
        <v>25</v>
      </c>
      <c r="G1579" s="4" t="s">
        <v>25</v>
      </c>
      <c r="H1579" s="4" t="s">
        <v>25</v>
      </c>
    </row>
    <row r="1580" spans="1:8">
      <c r="A1580" t="n">
        <v>14415</v>
      </c>
      <c r="B1580" s="52" t="n">
        <v>48</v>
      </c>
      <c r="C1580" s="7" t="n">
        <v>1</v>
      </c>
      <c r="D1580" s="7" t="n">
        <v>0</v>
      </c>
      <c r="E1580" s="7" t="s">
        <v>132</v>
      </c>
      <c r="F1580" s="7" t="n">
        <v>-1</v>
      </c>
      <c r="G1580" s="7" t="n">
        <v>0.800000011920929</v>
      </c>
      <c r="H1580" s="7" t="n">
        <v>0</v>
      </c>
    </row>
    <row r="1581" spans="1:8">
      <c r="A1581" t="s">
        <v>4</v>
      </c>
      <c r="B1581" s="4" t="s">
        <v>5</v>
      </c>
      <c r="C1581" s="4" t="s">
        <v>13</v>
      </c>
      <c r="D1581" s="4" t="s">
        <v>10</v>
      </c>
      <c r="E1581" s="4" t="s">
        <v>10</v>
      </c>
      <c r="F1581" s="4" t="s">
        <v>9</v>
      </c>
    </row>
    <row r="1582" spans="1:8">
      <c r="A1582" t="n">
        <v>14444</v>
      </c>
      <c r="B1582" s="73" t="n">
        <v>84</v>
      </c>
      <c r="C1582" s="7" t="n">
        <v>0</v>
      </c>
      <c r="D1582" s="7" t="n">
        <v>0</v>
      </c>
      <c r="E1582" s="7" t="n">
        <v>0</v>
      </c>
      <c r="F1582" s="7" t="n">
        <v>1050253722</v>
      </c>
    </row>
    <row r="1583" spans="1:8">
      <c r="A1583" t="s">
        <v>4</v>
      </c>
      <c r="B1583" s="4" t="s">
        <v>5</v>
      </c>
      <c r="C1583" s="4" t="s">
        <v>13</v>
      </c>
      <c r="D1583" s="4" t="s">
        <v>13</v>
      </c>
      <c r="E1583" s="4" t="s">
        <v>25</v>
      </c>
      <c r="F1583" s="4" t="s">
        <v>25</v>
      </c>
      <c r="G1583" s="4" t="s">
        <v>25</v>
      </c>
      <c r="H1583" s="4" t="s">
        <v>10</v>
      </c>
    </row>
    <row r="1584" spans="1:8">
      <c r="A1584" t="n">
        <v>14454</v>
      </c>
      <c r="B1584" s="45" t="n">
        <v>45</v>
      </c>
      <c r="C1584" s="7" t="n">
        <v>2</v>
      </c>
      <c r="D1584" s="7" t="n">
        <v>3</v>
      </c>
      <c r="E1584" s="7" t="n">
        <v>118.160003662109</v>
      </c>
      <c r="F1584" s="7" t="n">
        <v>23.0799999237061</v>
      </c>
      <c r="G1584" s="7" t="n">
        <v>97.3499984741211</v>
      </c>
      <c r="H1584" s="7" t="n">
        <v>1800</v>
      </c>
    </row>
    <row r="1585" spans="1:9">
      <c r="A1585" t="s">
        <v>4</v>
      </c>
      <c r="B1585" s="4" t="s">
        <v>5</v>
      </c>
      <c r="C1585" s="4" t="s">
        <v>13</v>
      </c>
      <c r="D1585" s="4" t="s">
        <v>13</v>
      </c>
      <c r="E1585" s="4" t="s">
        <v>25</v>
      </c>
      <c r="F1585" s="4" t="s">
        <v>25</v>
      </c>
      <c r="G1585" s="4" t="s">
        <v>25</v>
      </c>
      <c r="H1585" s="4" t="s">
        <v>10</v>
      </c>
      <c r="I1585" s="4" t="s">
        <v>13</v>
      </c>
    </row>
    <row r="1586" spans="1:9">
      <c r="A1586" t="n">
        <v>14471</v>
      </c>
      <c r="B1586" s="45" t="n">
        <v>45</v>
      </c>
      <c r="C1586" s="7" t="n">
        <v>4</v>
      </c>
      <c r="D1586" s="7" t="n">
        <v>3</v>
      </c>
      <c r="E1586" s="7" t="n">
        <v>16.7800006866455</v>
      </c>
      <c r="F1586" s="7" t="n">
        <v>159.419998168945</v>
      </c>
      <c r="G1586" s="7" t="n">
        <v>350</v>
      </c>
      <c r="H1586" s="7" t="n">
        <v>1800</v>
      </c>
      <c r="I1586" s="7" t="n">
        <v>0</v>
      </c>
    </row>
    <row r="1587" spans="1:9">
      <c r="A1587" t="s">
        <v>4</v>
      </c>
      <c r="B1587" s="4" t="s">
        <v>5</v>
      </c>
      <c r="C1587" s="4" t="s">
        <v>13</v>
      </c>
      <c r="D1587" s="4" t="s">
        <v>13</v>
      </c>
      <c r="E1587" s="4" t="s">
        <v>25</v>
      </c>
      <c r="F1587" s="4" t="s">
        <v>10</v>
      </c>
    </row>
    <row r="1588" spans="1:9">
      <c r="A1588" t="n">
        <v>14489</v>
      </c>
      <c r="B1588" s="45" t="n">
        <v>45</v>
      </c>
      <c r="C1588" s="7" t="n">
        <v>5</v>
      </c>
      <c r="D1588" s="7" t="n">
        <v>3</v>
      </c>
      <c r="E1588" s="7" t="n">
        <v>2.20000004768372</v>
      </c>
      <c r="F1588" s="7" t="n">
        <v>1800</v>
      </c>
    </row>
    <row r="1589" spans="1:9">
      <c r="A1589" t="s">
        <v>4</v>
      </c>
      <c r="B1589" s="4" t="s">
        <v>5</v>
      </c>
      <c r="C1589" s="4" t="s">
        <v>10</v>
      </c>
    </row>
    <row r="1590" spans="1:9">
      <c r="A1590" t="n">
        <v>14498</v>
      </c>
      <c r="B1590" s="31" t="n">
        <v>16</v>
      </c>
      <c r="C1590" s="7" t="n">
        <v>1300</v>
      </c>
    </row>
    <row r="1591" spans="1:9">
      <c r="A1591" t="s">
        <v>4</v>
      </c>
      <c r="B1591" s="4" t="s">
        <v>5</v>
      </c>
      <c r="C1591" s="4" t="s">
        <v>13</v>
      </c>
      <c r="D1591" s="4" t="s">
        <v>10</v>
      </c>
      <c r="E1591" s="4" t="s">
        <v>10</v>
      </c>
      <c r="F1591" s="4" t="s">
        <v>10</v>
      </c>
      <c r="G1591" s="4" t="s">
        <v>10</v>
      </c>
      <c r="H1591" s="4" t="s">
        <v>10</v>
      </c>
      <c r="I1591" s="4" t="s">
        <v>6</v>
      </c>
      <c r="J1591" s="4" t="s">
        <v>25</v>
      </c>
      <c r="K1591" s="4" t="s">
        <v>25</v>
      </c>
      <c r="L1591" s="4" t="s">
        <v>25</v>
      </c>
      <c r="M1591" s="4" t="s">
        <v>9</v>
      </c>
      <c r="N1591" s="4" t="s">
        <v>9</v>
      </c>
      <c r="O1591" s="4" t="s">
        <v>25</v>
      </c>
      <c r="P1591" s="4" t="s">
        <v>25</v>
      </c>
      <c r="Q1591" s="4" t="s">
        <v>25</v>
      </c>
      <c r="R1591" s="4" t="s">
        <v>25</v>
      </c>
      <c r="S1591" s="4" t="s">
        <v>13</v>
      </c>
    </row>
    <row r="1592" spans="1:9">
      <c r="A1592" t="n">
        <v>14501</v>
      </c>
      <c r="B1592" s="11" t="n">
        <v>39</v>
      </c>
      <c r="C1592" s="7" t="n">
        <v>12</v>
      </c>
      <c r="D1592" s="7" t="n">
        <v>65533</v>
      </c>
      <c r="E1592" s="7" t="n">
        <v>205</v>
      </c>
      <c r="F1592" s="7" t="n">
        <v>0</v>
      </c>
      <c r="G1592" s="7" t="n">
        <v>1</v>
      </c>
      <c r="H1592" s="7" t="n">
        <v>12</v>
      </c>
      <c r="I1592" s="7" t="s">
        <v>12</v>
      </c>
      <c r="J1592" s="7" t="n">
        <v>-0.200000002980232</v>
      </c>
      <c r="K1592" s="7" t="n">
        <v>1.35000002384186</v>
      </c>
      <c r="L1592" s="7" t="n">
        <v>0</v>
      </c>
      <c r="M1592" s="7" t="n">
        <v>0</v>
      </c>
      <c r="N1592" s="7" t="n">
        <v>0</v>
      </c>
      <c r="O1592" s="7" t="n">
        <v>0</v>
      </c>
      <c r="P1592" s="7" t="n">
        <v>1</v>
      </c>
      <c r="Q1592" s="7" t="n">
        <v>1</v>
      </c>
      <c r="R1592" s="7" t="n">
        <v>1</v>
      </c>
      <c r="S1592" s="7" t="n">
        <v>105</v>
      </c>
    </row>
    <row r="1593" spans="1:9">
      <c r="A1593" t="s">
        <v>4</v>
      </c>
      <c r="B1593" s="4" t="s">
        <v>5</v>
      </c>
      <c r="C1593" s="4" t="s">
        <v>13</v>
      </c>
      <c r="D1593" s="4" t="s">
        <v>10</v>
      </c>
      <c r="E1593" s="4" t="s">
        <v>25</v>
      </c>
      <c r="F1593" s="4" t="s">
        <v>10</v>
      </c>
      <c r="G1593" s="4" t="s">
        <v>9</v>
      </c>
      <c r="H1593" s="4" t="s">
        <v>9</v>
      </c>
      <c r="I1593" s="4" t="s">
        <v>10</v>
      </c>
      <c r="J1593" s="4" t="s">
        <v>10</v>
      </c>
      <c r="K1593" s="4" t="s">
        <v>9</v>
      </c>
      <c r="L1593" s="4" t="s">
        <v>9</v>
      </c>
      <c r="M1593" s="4" t="s">
        <v>9</v>
      </c>
      <c r="N1593" s="4" t="s">
        <v>9</v>
      </c>
      <c r="O1593" s="4" t="s">
        <v>6</v>
      </c>
    </row>
    <row r="1594" spans="1:9">
      <c r="A1594" t="n">
        <v>14551</v>
      </c>
      <c r="B1594" s="14" t="n">
        <v>50</v>
      </c>
      <c r="C1594" s="7" t="n">
        <v>0</v>
      </c>
      <c r="D1594" s="7" t="n">
        <v>4243</v>
      </c>
      <c r="E1594" s="7" t="n">
        <v>0.899999976158142</v>
      </c>
      <c r="F1594" s="7" t="n">
        <v>0</v>
      </c>
      <c r="G1594" s="7" t="n">
        <v>0</v>
      </c>
      <c r="H1594" s="7" t="n">
        <v>0</v>
      </c>
      <c r="I1594" s="7" t="n">
        <v>0</v>
      </c>
      <c r="J1594" s="7" t="n">
        <v>65533</v>
      </c>
      <c r="K1594" s="7" t="n">
        <v>0</v>
      </c>
      <c r="L1594" s="7" t="n">
        <v>0</v>
      </c>
      <c r="M1594" s="7" t="n">
        <v>0</v>
      </c>
      <c r="N1594" s="7" t="n">
        <v>0</v>
      </c>
      <c r="O1594" s="7" t="s">
        <v>12</v>
      </c>
    </row>
    <row r="1595" spans="1:9">
      <c r="A1595" t="s">
        <v>4</v>
      </c>
      <c r="B1595" s="4" t="s">
        <v>5</v>
      </c>
      <c r="C1595" s="4" t="s">
        <v>13</v>
      </c>
      <c r="D1595" s="4" t="s">
        <v>10</v>
      </c>
      <c r="E1595" s="4" t="s">
        <v>25</v>
      </c>
      <c r="F1595" s="4" t="s">
        <v>10</v>
      </c>
      <c r="G1595" s="4" t="s">
        <v>9</v>
      </c>
      <c r="H1595" s="4" t="s">
        <v>9</v>
      </c>
      <c r="I1595" s="4" t="s">
        <v>10</v>
      </c>
      <c r="J1595" s="4" t="s">
        <v>10</v>
      </c>
      <c r="K1595" s="4" t="s">
        <v>9</v>
      </c>
      <c r="L1595" s="4" t="s">
        <v>9</v>
      </c>
      <c r="M1595" s="4" t="s">
        <v>9</v>
      </c>
      <c r="N1595" s="4" t="s">
        <v>9</v>
      </c>
      <c r="O1595" s="4" t="s">
        <v>6</v>
      </c>
    </row>
    <row r="1596" spans="1:9">
      <c r="A1596" t="n">
        <v>14590</v>
      </c>
      <c r="B1596" s="14" t="n">
        <v>50</v>
      </c>
      <c r="C1596" s="7" t="n">
        <v>0</v>
      </c>
      <c r="D1596" s="7" t="n">
        <v>4263</v>
      </c>
      <c r="E1596" s="7" t="n">
        <v>0.899999976158142</v>
      </c>
      <c r="F1596" s="7" t="n">
        <v>0</v>
      </c>
      <c r="G1596" s="7" t="n">
        <v>0</v>
      </c>
      <c r="H1596" s="7" t="n">
        <v>0</v>
      </c>
      <c r="I1596" s="7" t="n">
        <v>0</v>
      </c>
      <c r="J1596" s="7" t="n">
        <v>65533</v>
      </c>
      <c r="K1596" s="7" t="n">
        <v>0</v>
      </c>
      <c r="L1596" s="7" t="n">
        <v>0</v>
      </c>
      <c r="M1596" s="7" t="n">
        <v>0</v>
      </c>
      <c r="N1596" s="7" t="n">
        <v>0</v>
      </c>
      <c r="O1596" s="7" t="s">
        <v>12</v>
      </c>
    </row>
    <row r="1597" spans="1:9">
      <c r="A1597" t="s">
        <v>4</v>
      </c>
      <c r="B1597" s="4" t="s">
        <v>5</v>
      </c>
      <c r="C1597" s="4" t="s">
        <v>13</v>
      </c>
      <c r="D1597" s="4" t="s">
        <v>10</v>
      </c>
      <c r="E1597" s="4" t="s">
        <v>10</v>
      </c>
      <c r="F1597" s="4" t="s">
        <v>10</v>
      </c>
      <c r="G1597" s="4" t="s">
        <v>10</v>
      </c>
      <c r="H1597" s="4" t="s">
        <v>10</v>
      </c>
      <c r="I1597" s="4" t="s">
        <v>6</v>
      </c>
      <c r="J1597" s="4" t="s">
        <v>25</v>
      </c>
      <c r="K1597" s="4" t="s">
        <v>25</v>
      </c>
      <c r="L1597" s="4" t="s">
        <v>25</v>
      </c>
      <c r="M1597" s="4" t="s">
        <v>9</v>
      </c>
      <c r="N1597" s="4" t="s">
        <v>9</v>
      </c>
      <c r="O1597" s="4" t="s">
        <v>25</v>
      </c>
      <c r="P1597" s="4" t="s">
        <v>25</v>
      </c>
      <c r="Q1597" s="4" t="s">
        <v>25</v>
      </c>
      <c r="R1597" s="4" t="s">
        <v>25</v>
      </c>
      <c r="S1597" s="4" t="s">
        <v>13</v>
      </c>
    </row>
    <row r="1598" spans="1:9">
      <c r="A1598" t="n">
        <v>14629</v>
      </c>
      <c r="B1598" s="11" t="n">
        <v>39</v>
      </c>
      <c r="C1598" s="7" t="n">
        <v>12</v>
      </c>
      <c r="D1598" s="7" t="n">
        <v>65533</v>
      </c>
      <c r="E1598" s="7" t="n">
        <v>207</v>
      </c>
      <c r="F1598" s="7" t="n">
        <v>0</v>
      </c>
      <c r="G1598" s="7" t="n">
        <v>1660</v>
      </c>
      <c r="H1598" s="7" t="n">
        <v>12</v>
      </c>
      <c r="I1598" s="7" t="s">
        <v>179</v>
      </c>
      <c r="J1598" s="7" t="n">
        <v>0.5</v>
      </c>
      <c r="K1598" s="7" t="n">
        <v>-0.800000011920929</v>
      </c>
      <c r="L1598" s="7" t="n">
        <v>-0.300000011920929</v>
      </c>
      <c r="M1598" s="7" t="n">
        <v>0</v>
      </c>
      <c r="N1598" s="7" t="n">
        <v>0</v>
      </c>
      <c r="O1598" s="7" t="n">
        <v>0</v>
      </c>
      <c r="P1598" s="7" t="n">
        <v>1</v>
      </c>
      <c r="Q1598" s="7" t="n">
        <v>1</v>
      </c>
      <c r="R1598" s="7" t="n">
        <v>1</v>
      </c>
      <c r="S1598" s="7" t="n">
        <v>255</v>
      </c>
    </row>
    <row r="1599" spans="1:9">
      <c r="A1599" t="s">
        <v>4</v>
      </c>
      <c r="B1599" s="4" t="s">
        <v>5</v>
      </c>
      <c r="C1599" s="4" t="s">
        <v>10</v>
      </c>
    </row>
    <row r="1600" spans="1:9">
      <c r="A1600" t="n">
        <v>14688</v>
      </c>
      <c r="B1600" s="31" t="n">
        <v>16</v>
      </c>
      <c r="C1600" s="7" t="n">
        <v>300</v>
      </c>
    </row>
    <row r="1601" spans="1:19">
      <c r="A1601" t="s">
        <v>4</v>
      </c>
      <c r="B1601" s="4" t="s">
        <v>5</v>
      </c>
      <c r="C1601" s="4" t="s">
        <v>13</v>
      </c>
      <c r="D1601" s="4" t="s">
        <v>25</v>
      </c>
      <c r="E1601" s="4" t="s">
        <v>25</v>
      </c>
      <c r="F1601" s="4" t="s">
        <v>25</v>
      </c>
    </row>
    <row r="1602" spans="1:19">
      <c r="A1602" t="n">
        <v>14691</v>
      </c>
      <c r="B1602" s="45" t="n">
        <v>45</v>
      </c>
      <c r="C1602" s="7" t="n">
        <v>9</v>
      </c>
      <c r="D1602" s="7" t="n">
        <v>0.0199999995529652</v>
      </c>
      <c r="E1602" s="7" t="n">
        <v>0.0199999995529652</v>
      </c>
      <c r="F1602" s="7" t="n">
        <v>0.00999999977648258</v>
      </c>
    </row>
    <row r="1603" spans="1:19">
      <c r="A1603" t="s">
        <v>4</v>
      </c>
      <c r="B1603" s="4" t="s">
        <v>5</v>
      </c>
      <c r="C1603" s="4" t="s">
        <v>13</v>
      </c>
      <c r="D1603" s="4" t="s">
        <v>10</v>
      </c>
      <c r="E1603" s="4" t="s">
        <v>10</v>
      </c>
      <c r="F1603" s="4" t="s">
        <v>10</v>
      </c>
      <c r="G1603" s="4" t="s">
        <v>10</v>
      </c>
      <c r="H1603" s="4" t="s">
        <v>10</v>
      </c>
      <c r="I1603" s="4" t="s">
        <v>6</v>
      </c>
      <c r="J1603" s="4" t="s">
        <v>25</v>
      </c>
      <c r="K1603" s="4" t="s">
        <v>25</v>
      </c>
      <c r="L1603" s="4" t="s">
        <v>25</v>
      </c>
      <c r="M1603" s="4" t="s">
        <v>9</v>
      </c>
      <c r="N1603" s="4" t="s">
        <v>9</v>
      </c>
      <c r="O1603" s="4" t="s">
        <v>25</v>
      </c>
      <c r="P1603" s="4" t="s">
        <v>25</v>
      </c>
      <c r="Q1603" s="4" t="s">
        <v>25</v>
      </c>
      <c r="R1603" s="4" t="s">
        <v>25</v>
      </c>
      <c r="S1603" s="4" t="s">
        <v>13</v>
      </c>
    </row>
    <row r="1604" spans="1:19">
      <c r="A1604" t="n">
        <v>14705</v>
      </c>
      <c r="B1604" s="11" t="n">
        <v>39</v>
      </c>
      <c r="C1604" s="7" t="n">
        <v>12</v>
      </c>
      <c r="D1604" s="7" t="n">
        <v>65533</v>
      </c>
      <c r="E1604" s="7" t="n">
        <v>205</v>
      </c>
      <c r="F1604" s="7" t="n">
        <v>0</v>
      </c>
      <c r="G1604" s="7" t="n">
        <v>1</v>
      </c>
      <c r="H1604" s="7" t="n">
        <v>12</v>
      </c>
      <c r="I1604" s="7" t="s">
        <v>12</v>
      </c>
      <c r="J1604" s="7" t="n">
        <v>-0.300000011920929</v>
      </c>
      <c r="K1604" s="7" t="n">
        <v>1.35000002384186</v>
      </c>
      <c r="L1604" s="7" t="n">
        <v>0</v>
      </c>
      <c r="M1604" s="7" t="n">
        <v>0</v>
      </c>
      <c r="N1604" s="7" t="n">
        <v>-1063256064</v>
      </c>
      <c r="O1604" s="7" t="n">
        <v>0</v>
      </c>
      <c r="P1604" s="7" t="n">
        <v>1</v>
      </c>
      <c r="Q1604" s="7" t="n">
        <v>1</v>
      </c>
      <c r="R1604" s="7" t="n">
        <v>1</v>
      </c>
      <c r="S1604" s="7" t="n">
        <v>107</v>
      </c>
    </row>
    <row r="1605" spans="1:19">
      <c r="A1605" t="s">
        <v>4</v>
      </c>
      <c r="B1605" s="4" t="s">
        <v>5</v>
      </c>
      <c r="C1605" s="4" t="s">
        <v>13</v>
      </c>
      <c r="D1605" s="4" t="s">
        <v>10</v>
      </c>
      <c r="E1605" s="4" t="s">
        <v>25</v>
      </c>
      <c r="F1605" s="4" t="s">
        <v>10</v>
      </c>
      <c r="G1605" s="4" t="s">
        <v>9</v>
      </c>
      <c r="H1605" s="4" t="s">
        <v>9</v>
      </c>
      <c r="I1605" s="4" t="s">
        <v>10</v>
      </c>
      <c r="J1605" s="4" t="s">
        <v>10</v>
      </c>
      <c r="K1605" s="4" t="s">
        <v>9</v>
      </c>
      <c r="L1605" s="4" t="s">
        <v>9</v>
      </c>
      <c r="M1605" s="4" t="s">
        <v>9</v>
      </c>
      <c r="N1605" s="4" t="s">
        <v>9</v>
      </c>
      <c r="O1605" s="4" t="s">
        <v>6</v>
      </c>
    </row>
    <row r="1606" spans="1:19">
      <c r="A1606" t="n">
        <v>14755</v>
      </c>
      <c r="B1606" s="14" t="n">
        <v>50</v>
      </c>
      <c r="C1606" s="7" t="n">
        <v>0</v>
      </c>
      <c r="D1606" s="7" t="n">
        <v>4243</v>
      </c>
      <c r="E1606" s="7" t="n">
        <v>0.899999976158142</v>
      </c>
      <c r="F1606" s="7" t="n">
        <v>0</v>
      </c>
      <c r="G1606" s="7" t="n">
        <v>0</v>
      </c>
      <c r="H1606" s="7" t="n">
        <v>0</v>
      </c>
      <c r="I1606" s="7" t="n">
        <v>0</v>
      </c>
      <c r="J1606" s="7" t="n">
        <v>65533</v>
      </c>
      <c r="K1606" s="7" t="n">
        <v>0</v>
      </c>
      <c r="L1606" s="7" t="n">
        <v>0</v>
      </c>
      <c r="M1606" s="7" t="n">
        <v>0</v>
      </c>
      <c r="N1606" s="7" t="n">
        <v>0</v>
      </c>
      <c r="O1606" s="7" t="s">
        <v>12</v>
      </c>
    </row>
    <row r="1607" spans="1:19">
      <c r="A1607" t="s">
        <v>4</v>
      </c>
      <c r="B1607" s="4" t="s">
        <v>5</v>
      </c>
      <c r="C1607" s="4" t="s">
        <v>13</v>
      </c>
      <c r="D1607" s="4" t="s">
        <v>10</v>
      </c>
      <c r="E1607" s="4" t="s">
        <v>25</v>
      </c>
      <c r="F1607" s="4" t="s">
        <v>10</v>
      </c>
      <c r="G1607" s="4" t="s">
        <v>9</v>
      </c>
      <c r="H1607" s="4" t="s">
        <v>9</v>
      </c>
      <c r="I1607" s="4" t="s">
        <v>10</v>
      </c>
      <c r="J1607" s="4" t="s">
        <v>10</v>
      </c>
      <c r="K1607" s="4" t="s">
        <v>9</v>
      </c>
      <c r="L1607" s="4" t="s">
        <v>9</v>
      </c>
      <c r="M1607" s="4" t="s">
        <v>9</v>
      </c>
      <c r="N1607" s="4" t="s">
        <v>9</v>
      </c>
      <c r="O1607" s="4" t="s">
        <v>6</v>
      </c>
    </row>
    <row r="1608" spans="1:19">
      <c r="A1608" t="n">
        <v>14794</v>
      </c>
      <c r="B1608" s="14" t="n">
        <v>50</v>
      </c>
      <c r="C1608" s="7" t="n">
        <v>0</v>
      </c>
      <c r="D1608" s="7" t="n">
        <v>4263</v>
      </c>
      <c r="E1608" s="7" t="n">
        <v>0.899999976158142</v>
      </c>
      <c r="F1608" s="7" t="n">
        <v>0</v>
      </c>
      <c r="G1608" s="7" t="n">
        <v>0</v>
      </c>
      <c r="H1608" s="7" t="n">
        <v>0</v>
      </c>
      <c r="I1608" s="7" t="n">
        <v>0</v>
      </c>
      <c r="J1608" s="7" t="n">
        <v>65533</v>
      </c>
      <c r="K1608" s="7" t="n">
        <v>0</v>
      </c>
      <c r="L1608" s="7" t="n">
        <v>0</v>
      </c>
      <c r="M1608" s="7" t="n">
        <v>0</v>
      </c>
      <c r="N1608" s="7" t="n">
        <v>0</v>
      </c>
      <c r="O1608" s="7" t="s">
        <v>12</v>
      </c>
    </row>
    <row r="1609" spans="1:19">
      <c r="A1609" t="s">
        <v>4</v>
      </c>
      <c r="B1609" s="4" t="s">
        <v>5</v>
      </c>
      <c r="C1609" s="4" t="s">
        <v>13</v>
      </c>
      <c r="D1609" s="4" t="s">
        <v>10</v>
      </c>
      <c r="E1609" s="4" t="s">
        <v>10</v>
      </c>
      <c r="F1609" s="4" t="s">
        <v>10</v>
      </c>
      <c r="G1609" s="4" t="s">
        <v>10</v>
      </c>
      <c r="H1609" s="4" t="s">
        <v>10</v>
      </c>
      <c r="I1609" s="4" t="s">
        <v>6</v>
      </c>
      <c r="J1609" s="4" t="s">
        <v>25</v>
      </c>
      <c r="K1609" s="4" t="s">
        <v>25</v>
      </c>
      <c r="L1609" s="4" t="s">
        <v>25</v>
      </c>
      <c r="M1609" s="4" t="s">
        <v>9</v>
      </c>
      <c r="N1609" s="4" t="s">
        <v>9</v>
      </c>
      <c r="O1609" s="4" t="s">
        <v>25</v>
      </c>
      <c r="P1609" s="4" t="s">
        <v>25</v>
      </c>
      <c r="Q1609" s="4" t="s">
        <v>25</v>
      </c>
      <c r="R1609" s="4" t="s">
        <v>25</v>
      </c>
      <c r="S1609" s="4" t="s">
        <v>13</v>
      </c>
    </row>
    <row r="1610" spans="1:19">
      <c r="A1610" t="n">
        <v>14833</v>
      </c>
      <c r="B1610" s="11" t="n">
        <v>39</v>
      </c>
      <c r="C1610" s="7" t="n">
        <v>12</v>
      </c>
      <c r="D1610" s="7" t="n">
        <v>65533</v>
      </c>
      <c r="E1610" s="7" t="n">
        <v>207</v>
      </c>
      <c r="F1610" s="7" t="n">
        <v>0</v>
      </c>
      <c r="G1610" s="7" t="n">
        <v>1660</v>
      </c>
      <c r="H1610" s="7" t="n">
        <v>12</v>
      </c>
      <c r="I1610" s="7" t="s">
        <v>179</v>
      </c>
      <c r="J1610" s="7" t="n">
        <v>0.5</v>
      </c>
      <c r="K1610" s="7" t="n">
        <v>-0.5</v>
      </c>
      <c r="L1610" s="7" t="n">
        <v>-0.300000011920929</v>
      </c>
      <c r="M1610" s="7" t="n">
        <v>0</v>
      </c>
      <c r="N1610" s="7" t="n">
        <v>0</v>
      </c>
      <c r="O1610" s="7" t="n">
        <v>0</v>
      </c>
      <c r="P1610" s="7" t="n">
        <v>1</v>
      </c>
      <c r="Q1610" s="7" t="n">
        <v>1</v>
      </c>
      <c r="R1610" s="7" t="n">
        <v>1</v>
      </c>
      <c r="S1610" s="7" t="n">
        <v>255</v>
      </c>
    </row>
    <row r="1611" spans="1:19">
      <c r="A1611" t="s">
        <v>4</v>
      </c>
      <c r="B1611" s="4" t="s">
        <v>5</v>
      </c>
      <c r="C1611" s="4" t="s">
        <v>10</v>
      </c>
    </row>
    <row r="1612" spans="1:19">
      <c r="A1612" t="n">
        <v>14892</v>
      </c>
      <c r="B1612" s="31" t="n">
        <v>16</v>
      </c>
      <c r="C1612" s="7" t="n">
        <v>300</v>
      </c>
    </row>
    <row r="1613" spans="1:19">
      <c r="A1613" t="s">
        <v>4</v>
      </c>
      <c r="B1613" s="4" t="s">
        <v>5</v>
      </c>
      <c r="C1613" s="4" t="s">
        <v>13</v>
      </c>
      <c r="D1613" s="4" t="s">
        <v>25</v>
      </c>
      <c r="E1613" s="4" t="s">
        <v>25</v>
      </c>
      <c r="F1613" s="4" t="s">
        <v>25</v>
      </c>
    </row>
    <row r="1614" spans="1:19">
      <c r="A1614" t="n">
        <v>14895</v>
      </c>
      <c r="B1614" s="45" t="n">
        <v>45</v>
      </c>
      <c r="C1614" s="7" t="n">
        <v>9</v>
      </c>
      <c r="D1614" s="7" t="n">
        <v>0.0199999995529652</v>
      </c>
      <c r="E1614" s="7" t="n">
        <v>0.0199999995529652</v>
      </c>
      <c r="F1614" s="7" t="n">
        <v>0.00999999977648258</v>
      </c>
    </row>
    <row r="1615" spans="1:19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10</v>
      </c>
      <c r="F1615" s="4" t="s">
        <v>10</v>
      </c>
      <c r="G1615" s="4" t="s">
        <v>10</v>
      </c>
      <c r="H1615" s="4" t="s">
        <v>10</v>
      </c>
      <c r="I1615" s="4" t="s">
        <v>6</v>
      </c>
      <c r="J1615" s="4" t="s">
        <v>25</v>
      </c>
      <c r="K1615" s="4" t="s">
        <v>25</v>
      </c>
      <c r="L1615" s="4" t="s">
        <v>25</v>
      </c>
      <c r="M1615" s="4" t="s">
        <v>9</v>
      </c>
      <c r="N1615" s="4" t="s">
        <v>9</v>
      </c>
      <c r="O1615" s="4" t="s">
        <v>25</v>
      </c>
      <c r="P1615" s="4" t="s">
        <v>25</v>
      </c>
      <c r="Q1615" s="4" t="s">
        <v>25</v>
      </c>
      <c r="R1615" s="4" t="s">
        <v>25</v>
      </c>
      <c r="S1615" s="4" t="s">
        <v>13</v>
      </c>
    </row>
    <row r="1616" spans="1:19">
      <c r="A1616" t="n">
        <v>14909</v>
      </c>
      <c r="B1616" s="11" t="n">
        <v>39</v>
      </c>
      <c r="C1616" s="7" t="n">
        <v>12</v>
      </c>
      <c r="D1616" s="7" t="n">
        <v>65533</v>
      </c>
      <c r="E1616" s="7" t="n">
        <v>205</v>
      </c>
      <c r="F1616" s="7" t="n">
        <v>0</v>
      </c>
      <c r="G1616" s="7" t="n">
        <v>1</v>
      </c>
      <c r="H1616" s="7" t="n">
        <v>12</v>
      </c>
      <c r="I1616" s="7" t="s">
        <v>12</v>
      </c>
      <c r="J1616" s="7" t="n">
        <v>0.400000005960464</v>
      </c>
      <c r="K1616" s="7" t="n">
        <v>1.35000002384186</v>
      </c>
      <c r="L1616" s="7" t="n">
        <v>0</v>
      </c>
      <c r="M1616" s="7" t="n">
        <v>0</v>
      </c>
      <c r="N1616" s="7" t="n">
        <v>1084227584</v>
      </c>
      <c r="O1616" s="7" t="n">
        <v>0</v>
      </c>
      <c r="P1616" s="7" t="n">
        <v>1</v>
      </c>
      <c r="Q1616" s="7" t="n">
        <v>1</v>
      </c>
      <c r="R1616" s="7" t="n">
        <v>1</v>
      </c>
      <c r="S1616" s="7" t="n">
        <v>109</v>
      </c>
    </row>
    <row r="1617" spans="1:19">
      <c r="A1617" t="s">
        <v>4</v>
      </c>
      <c r="B1617" s="4" t="s">
        <v>5</v>
      </c>
      <c r="C1617" s="4" t="s">
        <v>13</v>
      </c>
      <c r="D1617" s="4" t="s">
        <v>10</v>
      </c>
      <c r="E1617" s="4" t="s">
        <v>25</v>
      </c>
      <c r="F1617" s="4" t="s">
        <v>10</v>
      </c>
      <c r="G1617" s="4" t="s">
        <v>9</v>
      </c>
      <c r="H1617" s="4" t="s">
        <v>9</v>
      </c>
      <c r="I1617" s="4" t="s">
        <v>10</v>
      </c>
      <c r="J1617" s="4" t="s">
        <v>10</v>
      </c>
      <c r="K1617" s="4" t="s">
        <v>9</v>
      </c>
      <c r="L1617" s="4" t="s">
        <v>9</v>
      </c>
      <c r="M1617" s="4" t="s">
        <v>9</v>
      </c>
      <c r="N1617" s="4" t="s">
        <v>9</v>
      </c>
      <c r="O1617" s="4" t="s">
        <v>6</v>
      </c>
    </row>
    <row r="1618" spans="1:19">
      <c r="A1618" t="n">
        <v>14959</v>
      </c>
      <c r="B1618" s="14" t="n">
        <v>50</v>
      </c>
      <c r="C1618" s="7" t="n">
        <v>0</v>
      </c>
      <c r="D1618" s="7" t="n">
        <v>4243</v>
      </c>
      <c r="E1618" s="7" t="n">
        <v>0.899999976158142</v>
      </c>
      <c r="F1618" s="7" t="n">
        <v>0</v>
      </c>
      <c r="G1618" s="7" t="n">
        <v>0</v>
      </c>
      <c r="H1618" s="7" t="n">
        <v>0</v>
      </c>
      <c r="I1618" s="7" t="n">
        <v>0</v>
      </c>
      <c r="J1618" s="7" t="n">
        <v>65533</v>
      </c>
      <c r="K1618" s="7" t="n">
        <v>0</v>
      </c>
      <c r="L1618" s="7" t="n">
        <v>0</v>
      </c>
      <c r="M1618" s="7" t="n">
        <v>0</v>
      </c>
      <c r="N1618" s="7" t="n">
        <v>0</v>
      </c>
      <c r="O1618" s="7" t="s">
        <v>12</v>
      </c>
    </row>
    <row r="1619" spans="1:19">
      <c r="A1619" t="s">
        <v>4</v>
      </c>
      <c r="B1619" s="4" t="s">
        <v>5</v>
      </c>
      <c r="C1619" s="4" t="s">
        <v>13</v>
      </c>
      <c r="D1619" s="4" t="s">
        <v>10</v>
      </c>
      <c r="E1619" s="4" t="s">
        <v>25</v>
      </c>
      <c r="F1619" s="4" t="s">
        <v>10</v>
      </c>
      <c r="G1619" s="4" t="s">
        <v>9</v>
      </c>
      <c r="H1619" s="4" t="s">
        <v>9</v>
      </c>
      <c r="I1619" s="4" t="s">
        <v>10</v>
      </c>
      <c r="J1619" s="4" t="s">
        <v>10</v>
      </c>
      <c r="K1619" s="4" t="s">
        <v>9</v>
      </c>
      <c r="L1619" s="4" t="s">
        <v>9</v>
      </c>
      <c r="M1619" s="4" t="s">
        <v>9</v>
      </c>
      <c r="N1619" s="4" t="s">
        <v>9</v>
      </c>
      <c r="O1619" s="4" t="s">
        <v>6</v>
      </c>
    </row>
    <row r="1620" spans="1:19">
      <c r="A1620" t="n">
        <v>14998</v>
      </c>
      <c r="B1620" s="14" t="n">
        <v>50</v>
      </c>
      <c r="C1620" s="7" t="n">
        <v>0</v>
      </c>
      <c r="D1620" s="7" t="n">
        <v>4263</v>
      </c>
      <c r="E1620" s="7" t="n">
        <v>0.899999976158142</v>
      </c>
      <c r="F1620" s="7" t="n">
        <v>0</v>
      </c>
      <c r="G1620" s="7" t="n">
        <v>0</v>
      </c>
      <c r="H1620" s="7" t="n">
        <v>0</v>
      </c>
      <c r="I1620" s="7" t="n">
        <v>0</v>
      </c>
      <c r="J1620" s="7" t="n">
        <v>65533</v>
      </c>
      <c r="K1620" s="7" t="n">
        <v>0</v>
      </c>
      <c r="L1620" s="7" t="n">
        <v>0</v>
      </c>
      <c r="M1620" s="7" t="n">
        <v>0</v>
      </c>
      <c r="N1620" s="7" t="n">
        <v>0</v>
      </c>
      <c r="O1620" s="7" t="s">
        <v>12</v>
      </c>
    </row>
    <row r="1621" spans="1:19">
      <c r="A1621" t="s">
        <v>4</v>
      </c>
      <c r="B1621" s="4" t="s">
        <v>5</v>
      </c>
      <c r="C1621" s="4" t="s">
        <v>13</v>
      </c>
      <c r="D1621" s="4" t="s">
        <v>10</v>
      </c>
      <c r="E1621" s="4" t="s">
        <v>10</v>
      </c>
      <c r="F1621" s="4" t="s">
        <v>10</v>
      </c>
      <c r="G1621" s="4" t="s">
        <v>10</v>
      </c>
      <c r="H1621" s="4" t="s">
        <v>10</v>
      </c>
      <c r="I1621" s="4" t="s">
        <v>6</v>
      </c>
      <c r="J1621" s="4" t="s">
        <v>25</v>
      </c>
      <c r="K1621" s="4" t="s">
        <v>25</v>
      </c>
      <c r="L1621" s="4" t="s">
        <v>25</v>
      </c>
      <c r="M1621" s="4" t="s">
        <v>9</v>
      </c>
      <c r="N1621" s="4" t="s">
        <v>9</v>
      </c>
      <c r="O1621" s="4" t="s">
        <v>25</v>
      </c>
      <c r="P1621" s="4" t="s">
        <v>25</v>
      </c>
      <c r="Q1621" s="4" t="s">
        <v>25</v>
      </c>
      <c r="R1621" s="4" t="s">
        <v>25</v>
      </c>
      <c r="S1621" s="4" t="s">
        <v>13</v>
      </c>
    </row>
    <row r="1622" spans="1:19">
      <c r="A1622" t="n">
        <v>15037</v>
      </c>
      <c r="B1622" s="11" t="n">
        <v>39</v>
      </c>
      <c r="C1622" s="7" t="n">
        <v>12</v>
      </c>
      <c r="D1622" s="7" t="n">
        <v>65533</v>
      </c>
      <c r="E1622" s="7" t="n">
        <v>207</v>
      </c>
      <c r="F1622" s="7" t="n">
        <v>0</v>
      </c>
      <c r="G1622" s="7" t="n">
        <v>1660</v>
      </c>
      <c r="H1622" s="7" t="n">
        <v>12</v>
      </c>
      <c r="I1622" s="7" t="s">
        <v>179</v>
      </c>
      <c r="J1622" s="7" t="n">
        <v>-0.5</v>
      </c>
      <c r="K1622" s="7" t="n">
        <v>-0.800000011920929</v>
      </c>
      <c r="L1622" s="7" t="n">
        <v>-0.300000011920929</v>
      </c>
      <c r="M1622" s="7" t="n">
        <v>0</v>
      </c>
      <c r="N1622" s="7" t="n">
        <v>0</v>
      </c>
      <c r="O1622" s="7" t="n">
        <v>0</v>
      </c>
      <c r="P1622" s="7" t="n">
        <v>1</v>
      </c>
      <c r="Q1622" s="7" t="n">
        <v>1</v>
      </c>
      <c r="R1622" s="7" t="n">
        <v>1</v>
      </c>
      <c r="S1622" s="7" t="n">
        <v>255</v>
      </c>
    </row>
    <row r="1623" spans="1:19">
      <c r="A1623" t="s">
        <v>4</v>
      </c>
      <c r="B1623" s="4" t="s">
        <v>5</v>
      </c>
      <c r="C1623" s="4" t="s">
        <v>10</v>
      </c>
    </row>
    <row r="1624" spans="1:19">
      <c r="A1624" t="n">
        <v>15096</v>
      </c>
      <c r="B1624" s="31" t="n">
        <v>16</v>
      </c>
      <c r="C1624" s="7" t="n">
        <v>300</v>
      </c>
    </row>
    <row r="1625" spans="1:19">
      <c r="A1625" t="s">
        <v>4</v>
      </c>
      <c r="B1625" s="4" t="s">
        <v>5</v>
      </c>
      <c r="C1625" s="4" t="s">
        <v>13</v>
      </c>
      <c r="D1625" s="4" t="s">
        <v>25</v>
      </c>
      <c r="E1625" s="4" t="s">
        <v>25</v>
      </c>
      <c r="F1625" s="4" t="s">
        <v>25</v>
      </c>
    </row>
    <row r="1626" spans="1:19">
      <c r="A1626" t="n">
        <v>15099</v>
      </c>
      <c r="B1626" s="45" t="n">
        <v>45</v>
      </c>
      <c r="C1626" s="7" t="n">
        <v>9</v>
      </c>
      <c r="D1626" s="7" t="n">
        <v>0.0199999995529652</v>
      </c>
      <c r="E1626" s="7" t="n">
        <v>0.0199999995529652</v>
      </c>
      <c r="F1626" s="7" t="n">
        <v>0.00999999977648258</v>
      </c>
    </row>
    <row r="1627" spans="1:19">
      <c r="A1627" t="s">
        <v>4</v>
      </c>
      <c r="B1627" s="4" t="s">
        <v>5</v>
      </c>
      <c r="C1627" s="4" t="s">
        <v>13</v>
      </c>
      <c r="D1627" s="4" t="s">
        <v>10</v>
      </c>
    </row>
    <row r="1628" spans="1:19">
      <c r="A1628" t="n">
        <v>15113</v>
      </c>
      <c r="B1628" s="45" t="n">
        <v>45</v>
      </c>
      <c r="C1628" s="7" t="n">
        <v>7</v>
      </c>
      <c r="D1628" s="7" t="n">
        <v>255</v>
      </c>
    </row>
    <row r="1629" spans="1:19">
      <c r="A1629" t="s">
        <v>4</v>
      </c>
      <c r="B1629" s="4" t="s">
        <v>5</v>
      </c>
      <c r="C1629" s="4" t="s">
        <v>10</v>
      </c>
    </row>
    <row r="1630" spans="1:19">
      <c r="A1630" t="n">
        <v>15117</v>
      </c>
      <c r="B1630" s="31" t="n">
        <v>16</v>
      </c>
      <c r="C1630" s="7" t="n">
        <v>500</v>
      </c>
    </row>
    <row r="1631" spans="1:19">
      <c r="A1631" t="s">
        <v>4</v>
      </c>
      <c r="B1631" s="4" t="s">
        <v>5</v>
      </c>
      <c r="C1631" s="4" t="s">
        <v>13</v>
      </c>
      <c r="D1631" s="4" t="s">
        <v>13</v>
      </c>
      <c r="E1631" s="4" t="s">
        <v>25</v>
      </c>
      <c r="F1631" s="4" t="s">
        <v>25</v>
      </c>
      <c r="G1631" s="4" t="s">
        <v>25</v>
      </c>
      <c r="H1631" s="4" t="s">
        <v>10</v>
      </c>
    </row>
    <row r="1632" spans="1:19">
      <c r="A1632" t="n">
        <v>15120</v>
      </c>
      <c r="B1632" s="45" t="n">
        <v>45</v>
      </c>
      <c r="C1632" s="7" t="n">
        <v>2</v>
      </c>
      <c r="D1632" s="7" t="n">
        <v>3</v>
      </c>
      <c r="E1632" s="7" t="n">
        <v>117.110000610352</v>
      </c>
      <c r="F1632" s="7" t="n">
        <v>23.6000003814697</v>
      </c>
      <c r="G1632" s="7" t="n">
        <v>95.5999984741211</v>
      </c>
      <c r="H1632" s="7" t="n">
        <v>5000</v>
      </c>
    </row>
    <row r="1633" spans="1:19">
      <c r="A1633" t="s">
        <v>4</v>
      </c>
      <c r="B1633" s="4" t="s">
        <v>5</v>
      </c>
      <c r="C1633" s="4" t="s">
        <v>13</v>
      </c>
      <c r="D1633" s="4" t="s">
        <v>13</v>
      </c>
      <c r="E1633" s="4" t="s">
        <v>25</v>
      </c>
      <c r="F1633" s="4" t="s">
        <v>25</v>
      </c>
      <c r="G1633" s="4" t="s">
        <v>25</v>
      </c>
      <c r="H1633" s="4" t="s">
        <v>10</v>
      </c>
      <c r="I1633" s="4" t="s">
        <v>13</v>
      </c>
    </row>
    <row r="1634" spans="1:19">
      <c r="A1634" t="n">
        <v>15137</v>
      </c>
      <c r="B1634" s="45" t="n">
        <v>45</v>
      </c>
      <c r="C1634" s="7" t="n">
        <v>4</v>
      </c>
      <c r="D1634" s="7" t="n">
        <v>3</v>
      </c>
      <c r="E1634" s="7" t="n">
        <v>358.570007324219</v>
      </c>
      <c r="F1634" s="7" t="n">
        <v>6.69000005722046</v>
      </c>
      <c r="G1634" s="7" t="n">
        <v>364</v>
      </c>
      <c r="H1634" s="7" t="n">
        <v>5000</v>
      </c>
      <c r="I1634" s="7" t="n">
        <v>1</v>
      </c>
    </row>
    <row r="1635" spans="1:19">
      <c r="A1635" t="s">
        <v>4</v>
      </c>
      <c r="B1635" s="4" t="s">
        <v>5</v>
      </c>
      <c r="C1635" s="4" t="s">
        <v>13</v>
      </c>
      <c r="D1635" s="4" t="s">
        <v>13</v>
      </c>
      <c r="E1635" s="4" t="s">
        <v>25</v>
      </c>
      <c r="F1635" s="4" t="s">
        <v>10</v>
      </c>
    </row>
    <row r="1636" spans="1:19">
      <c r="A1636" t="n">
        <v>15155</v>
      </c>
      <c r="B1636" s="45" t="n">
        <v>45</v>
      </c>
      <c r="C1636" s="7" t="n">
        <v>5</v>
      </c>
      <c r="D1636" s="7" t="n">
        <v>3</v>
      </c>
      <c r="E1636" s="7" t="n">
        <v>6.90000009536743</v>
      </c>
      <c r="F1636" s="7" t="n">
        <v>5000</v>
      </c>
    </row>
    <row r="1637" spans="1:19">
      <c r="A1637" t="s">
        <v>4</v>
      </c>
      <c r="B1637" s="4" t="s">
        <v>5</v>
      </c>
      <c r="C1637" s="4" t="s">
        <v>13</v>
      </c>
      <c r="D1637" s="4" t="s">
        <v>13</v>
      </c>
      <c r="E1637" s="4" t="s">
        <v>25</v>
      </c>
      <c r="F1637" s="4" t="s">
        <v>10</v>
      </c>
    </row>
    <row r="1638" spans="1:19">
      <c r="A1638" t="n">
        <v>15164</v>
      </c>
      <c r="B1638" s="45" t="n">
        <v>45</v>
      </c>
      <c r="C1638" s="7" t="n">
        <v>11</v>
      </c>
      <c r="D1638" s="7" t="n">
        <v>3</v>
      </c>
      <c r="E1638" s="7" t="n">
        <v>43</v>
      </c>
      <c r="F1638" s="7" t="n">
        <v>5000</v>
      </c>
    </row>
    <row r="1639" spans="1:19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10</v>
      </c>
      <c r="F1639" s="4" t="s">
        <v>10</v>
      </c>
      <c r="G1639" s="4" t="s">
        <v>10</v>
      </c>
      <c r="H1639" s="4" t="s">
        <v>10</v>
      </c>
      <c r="I1639" s="4" t="s">
        <v>6</v>
      </c>
      <c r="J1639" s="4" t="s">
        <v>25</v>
      </c>
      <c r="K1639" s="4" t="s">
        <v>25</v>
      </c>
      <c r="L1639" s="4" t="s">
        <v>25</v>
      </c>
      <c r="M1639" s="4" t="s">
        <v>9</v>
      </c>
      <c r="N1639" s="4" t="s">
        <v>9</v>
      </c>
      <c r="O1639" s="4" t="s">
        <v>25</v>
      </c>
      <c r="P1639" s="4" t="s">
        <v>25</v>
      </c>
      <c r="Q1639" s="4" t="s">
        <v>25</v>
      </c>
      <c r="R1639" s="4" t="s">
        <v>25</v>
      </c>
      <c r="S1639" s="4" t="s">
        <v>13</v>
      </c>
    </row>
    <row r="1640" spans="1:19">
      <c r="A1640" t="n">
        <v>15173</v>
      </c>
      <c r="B1640" s="11" t="n">
        <v>39</v>
      </c>
      <c r="C1640" s="7" t="n">
        <v>12</v>
      </c>
      <c r="D1640" s="7" t="n">
        <v>65533</v>
      </c>
      <c r="E1640" s="7" t="n">
        <v>204</v>
      </c>
      <c r="F1640" s="7" t="n">
        <v>0</v>
      </c>
      <c r="G1640" s="7" t="n">
        <v>7030</v>
      </c>
      <c r="H1640" s="7" t="n">
        <v>12</v>
      </c>
      <c r="I1640" s="7" t="s">
        <v>174</v>
      </c>
      <c r="J1640" s="7" t="n">
        <v>0</v>
      </c>
      <c r="K1640" s="7" t="n">
        <v>0</v>
      </c>
      <c r="L1640" s="7" t="n">
        <v>0</v>
      </c>
      <c r="M1640" s="7" t="n">
        <v>0</v>
      </c>
      <c r="N1640" s="7" t="n">
        <v>0</v>
      </c>
      <c r="O1640" s="7" t="n">
        <v>0</v>
      </c>
      <c r="P1640" s="7" t="n">
        <v>1</v>
      </c>
      <c r="Q1640" s="7" t="n">
        <v>1</v>
      </c>
      <c r="R1640" s="7" t="n">
        <v>1</v>
      </c>
      <c r="S1640" s="7" t="n">
        <v>255</v>
      </c>
    </row>
    <row r="1641" spans="1:19">
      <c r="A1641" t="s">
        <v>4</v>
      </c>
      <c r="B1641" s="4" t="s">
        <v>5</v>
      </c>
      <c r="C1641" s="4" t="s">
        <v>10</v>
      </c>
      <c r="D1641" s="4" t="s">
        <v>9</v>
      </c>
      <c r="E1641" s="4" t="s">
        <v>9</v>
      </c>
      <c r="F1641" s="4" t="s">
        <v>9</v>
      </c>
      <c r="G1641" s="4" t="s">
        <v>9</v>
      </c>
      <c r="H1641" s="4" t="s">
        <v>10</v>
      </c>
      <c r="I1641" s="4" t="s">
        <v>13</v>
      </c>
    </row>
    <row r="1642" spans="1:19">
      <c r="A1642" t="n">
        <v>15234</v>
      </c>
      <c r="B1642" s="71" t="n">
        <v>66</v>
      </c>
      <c r="C1642" s="7" t="n">
        <v>7030</v>
      </c>
      <c r="D1642" s="7" t="n">
        <v>1065353216</v>
      </c>
      <c r="E1642" s="7" t="n">
        <v>1065353216</v>
      </c>
      <c r="F1642" s="7" t="n">
        <v>1065353216</v>
      </c>
      <c r="G1642" s="7" t="n">
        <v>0</v>
      </c>
      <c r="H1642" s="7" t="n">
        <v>300</v>
      </c>
      <c r="I1642" s="7" t="n">
        <v>3</v>
      </c>
    </row>
    <row r="1643" spans="1:19">
      <c r="A1643" t="s">
        <v>4</v>
      </c>
      <c r="B1643" s="4" t="s">
        <v>5</v>
      </c>
      <c r="C1643" s="4" t="s">
        <v>10</v>
      </c>
      <c r="D1643" s="4" t="s">
        <v>9</v>
      </c>
    </row>
    <row r="1644" spans="1:19">
      <c r="A1644" t="n">
        <v>15256</v>
      </c>
      <c r="B1644" s="53" t="n">
        <v>43</v>
      </c>
      <c r="C1644" s="7" t="n">
        <v>7030</v>
      </c>
      <c r="D1644" s="7" t="n">
        <v>128</v>
      </c>
    </row>
    <row r="1645" spans="1:19">
      <c r="A1645" t="s">
        <v>4</v>
      </c>
      <c r="B1645" s="4" t="s">
        <v>5</v>
      </c>
      <c r="C1645" s="4" t="s">
        <v>10</v>
      </c>
    </row>
    <row r="1646" spans="1:19">
      <c r="A1646" t="n">
        <v>15263</v>
      </c>
      <c r="B1646" s="31" t="n">
        <v>16</v>
      </c>
      <c r="C1646" s="7" t="n">
        <v>1500</v>
      </c>
    </row>
    <row r="1647" spans="1:19">
      <c r="A1647" t="s">
        <v>4</v>
      </c>
      <c r="B1647" s="4" t="s">
        <v>5</v>
      </c>
      <c r="C1647" s="4" t="s">
        <v>13</v>
      </c>
      <c r="D1647" s="4" t="s">
        <v>25</v>
      </c>
      <c r="E1647" s="4" t="s">
        <v>25</v>
      </c>
      <c r="F1647" s="4" t="s">
        <v>25</v>
      </c>
    </row>
    <row r="1648" spans="1:19">
      <c r="A1648" t="n">
        <v>15266</v>
      </c>
      <c r="B1648" s="45" t="n">
        <v>45</v>
      </c>
      <c r="C1648" s="7" t="n">
        <v>9</v>
      </c>
      <c r="D1648" s="7" t="n">
        <v>0.0199999995529652</v>
      </c>
      <c r="E1648" s="7" t="n">
        <v>0.0199999995529652</v>
      </c>
      <c r="F1648" s="7" t="n">
        <v>1</v>
      </c>
    </row>
    <row r="1649" spans="1:19">
      <c r="A1649" t="s">
        <v>4</v>
      </c>
      <c r="B1649" s="4" t="s">
        <v>5</v>
      </c>
      <c r="C1649" s="4" t="s">
        <v>10</v>
      </c>
      <c r="D1649" s="4" t="s">
        <v>13</v>
      </c>
      <c r="E1649" s="4" t="s">
        <v>6</v>
      </c>
      <c r="F1649" s="4" t="s">
        <v>25</v>
      </c>
      <c r="G1649" s="4" t="s">
        <v>25</v>
      </c>
      <c r="H1649" s="4" t="s">
        <v>25</v>
      </c>
    </row>
    <row r="1650" spans="1:19">
      <c r="A1650" t="n">
        <v>15280</v>
      </c>
      <c r="B1650" s="52" t="n">
        <v>48</v>
      </c>
      <c r="C1650" s="7" t="n">
        <v>1660</v>
      </c>
      <c r="D1650" s="7" t="n">
        <v>0</v>
      </c>
      <c r="E1650" s="7" t="s">
        <v>152</v>
      </c>
      <c r="F1650" s="7" t="n">
        <v>-1</v>
      </c>
      <c r="G1650" s="7" t="n">
        <v>1</v>
      </c>
      <c r="H1650" s="7" t="n">
        <v>0</v>
      </c>
    </row>
    <row r="1651" spans="1:19">
      <c r="A1651" t="s">
        <v>4</v>
      </c>
      <c r="B1651" s="4" t="s">
        <v>5</v>
      </c>
      <c r="C1651" s="4" t="s">
        <v>13</v>
      </c>
      <c r="D1651" s="4" t="s">
        <v>10</v>
      </c>
      <c r="E1651" s="4" t="s">
        <v>25</v>
      </c>
      <c r="F1651" s="4" t="s">
        <v>10</v>
      </c>
      <c r="G1651" s="4" t="s">
        <v>9</v>
      </c>
      <c r="H1651" s="4" t="s">
        <v>9</v>
      </c>
      <c r="I1651" s="4" t="s">
        <v>10</v>
      </c>
      <c r="J1651" s="4" t="s">
        <v>10</v>
      </c>
      <c r="K1651" s="4" t="s">
        <v>9</v>
      </c>
      <c r="L1651" s="4" t="s">
        <v>9</v>
      </c>
      <c r="M1651" s="4" t="s">
        <v>9</v>
      </c>
      <c r="N1651" s="4" t="s">
        <v>9</v>
      </c>
      <c r="O1651" s="4" t="s">
        <v>6</v>
      </c>
    </row>
    <row r="1652" spans="1:19">
      <c r="A1652" t="n">
        <v>15308</v>
      </c>
      <c r="B1652" s="14" t="n">
        <v>50</v>
      </c>
      <c r="C1652" s="7" t="n">
        <v>0</v>
      </c>
      <c r="D1652" s="7" t="n">
        <v>4221</v>
      </c>
      <c r="E1652" s="7" t="n">
        <v>1</v>
      </c>
      <c r="F1652" s="7" t="n">
        <v>0</v>
      </c>
      <c r="G1652" s="7" t="n">
        <v>0</v>
      </c>
      <c r="H1652" s="7" t="n">
        <v>-1082130432</v>
      </c>
      <c r="I1652" s="7" t="n">
        <v>0</v>
      </c>
      <c r="J1652" s="7" t="n">
        <v>65533</v>
      </c>
      <c r="K1652" s="7" t="n">
        <v>0</v>
      </c>
      <c r="L1652" s="7" t="n">
        <v>0</v>
      </c>
      <c r="M1652" s="7" t="n">
        <v>0</v>
      </c>
      <c r="N1652" s="7" t="n">
        <v>0</v>
      </c>
      <c r="O1652" s="7" t="s">
        <v>12</v>
      </c>
    </row>
    <row r="1653" spans="1:19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25</v>
      </c>
      <c r="F1653" s="4" t="s">
        <v>10</v>
      </c>
      <c r="G1653" s="4" t="s">
        <v>9</v>
      </c>
      <c r="H1653" s="4" t="s">
        <v>9</v>
      </c>
      <c r="I1653" s="4" t="s">
        <v>10</v>
      </c>
      <c r="J1653" s="4" t="s">
        <v>10</v>
      </c>
      <c r="K1653" s="4" t="s">
        <v>9</v>
      </c>
      <c r="L1653" s="4" t="s">
        <v>9</v>
      </c>
      <c r="M1653" s="4" t="s">
        <v>9</v>
      </c>
      <c r="N1653" s="4" t="s">
        <v>9</v>
      </c>
      <c r="O1653" s="4" t="s">
        <v>6</v>
      </c>
    </row>
    <row r="1654" spans="1:19">
      <c r="A1654" t="n">
        <v>15347</v>
      </c>
      <c r="B1654" s="14" t="n">
        <v>50</v>
      </c>
      <c r="C1654" s="7" t="n">
        <v>0</v>
      </c>
      <c r="D1654" s="7" t="n">
        <v>4261</v>
      </c>
      <c r="E1654" s="7" t="n">
        <v>0.899999976158142</v>
      </c>
      <c r="F1654" s="7" t="n">
        <v>0</v>
      </c>
      <c r="G1654" s="7" t="n">
        <v>0</v>
      </c>
      <c r="H1654" s="7" t="n">
        <v>-1069547520</v>
      </c>
      <c r="I1654" s="7" t="n">
        <v>0</v>
      </c>
      <c r="J1654" s="7" t="n">
        <v>65533</v>
      </c>
      <c r="K1654" s="7" t="n">
        <v>0</v>
      </c>
      <c r="L1654" s="7" t="n">
        <v>0</v>
      </c>
      <c r="M1654" s="7" t="n">
        <v>0</v>
      </c>
      <c r="N1654" s="7" t="n">
        <v>0</v>
      </c>
      <c r="O1654" s="7" t="s">
        <v>12</v>
      </c>
    </row>
    <row r="1655" spans="1:19">
      <c r="A1655" t="s">
        <v>4</v>
      </c>
      <c r="B1655" s="4" t="s">
        <v>5</v>
      </c>
      <c r="C1655" s="4" t="s">
        <v>10</v>
      </c>
    </row>
    <row r="1656" spans="1:19">
      <c r="A1656" t="n">
        <v>15386</v>
      </c>
      <c r="B1656" s="31" t="n">
        <v>16</v>
      </c>
      <c r="C1656" s="7" t="n">
        <v>1500</v>
      </c>
    </row>
    <row r="1657" spans="1:19">
      <c r="A1657" t="s">
        <v>4</v>
      </c>
      <c r="B1657" s="4" t="s">
        <v>5</v>
      </c>
      <c r="C1657" s="4" t="s">
        <v>10</v>
      </c>
      <c r="D1657" s="4" t="s">
        <v>13</v>
      </c>
      <c r="E1657" s="4" t="s">
        <v>6</v>
      </c>
      <c r="F1657" s="4" t="s">
        <v>25</v>
      </c>
      <c r="G1657" s="4" t="s">
        <v>25</v>
      </c>
      <c r="H1657" s="4" t="s">
        <v>25</v>
      </c>
    </row>
    <row r="1658" spans="1:19">
      <c r="A1658" t="n">
        <v>15389</v>
      </c>
      <c r="B1658" s="52" t="n">
        <v>48</v>
      </c>
      <c r="C1658" s="7" t="n">
        <v>1660</v>
      </c>
      <c r="D1658" s="7" t="n">
        <v>0</v>
      </c>
      <c r="E1658" s="7" t="s">
        <v>153</v>
      </c>
      <c r="F1658" s="7" t="n">
        <v>-1</v>
      </c>
      <c r="G1658" s="7" t="n">
        <v>1</v>
      </c>
      <c r="H1658" s="7" t="n">
        <v>0</v>
      </c>
    </row>
    <row r="1659" spans="1:19">
      <c r="A1659" t="s">
        <v>4</v>
      </c>
      <c r="B1659" s="4" t="s">
        <v>5</v>
      </c>
      <c r="C1659" s="4" t="s">
        <v>10</v>
      </c>
      <c r="D1659" s="4" t="s">
        <v>9</v>
      </c>
      <c r="E1659" s="4" t="s">
        <v>13</v>
      </c>
    </row>
    <row r="1660" spans="1:19">
      <c r="A1660" t="n">
        <v>15417</v>
      </c>
      <c r="B1660" s="79" t="n">
        <v>35</v>
      </c>
      <c r="C1660" s="7" t="n">
        <v>1660</v>
      </c>
      <c r="D1660" s="7" t="n">
        <v>0</v>
      </c>
      <c r="E1660" s="7" t="n">
        <v>0</v>
      </c>
    </row>
    <row r="1661" spans="1:19">
      <c r="A1661" t="s">
        <v>4</v>
      </c>
      <c r="B1661" s="4" t="s">
        <v>5</v>
      </c>
      <c r="C1661" s="4" t="s">
        <v>10</v>
      </c>
      <c r="D1661" s="4" t="s">
        <v>13</v>
      </c>
      <c r="E1661" s="4" t="s">
        <v>6</v>
      </c>
      <c r="F1661" s="4" t="s">
        <v>25</v>
      </c>
      <c r="G1661" s="4" t="s">
        <v>25</v>
      </c>
      <c r="H1661" s="4" t="s">
        <v>25</v>
      </c>
    </row>
    <row r="1662" spans="1:19">
      <c r="A1662" t="n">
        <v>15425</v>
      </c>
      <c r="B1662" s="52" t="n">
        <v>48</v>
      </c>
      <c r="C1662" s="7" t="n">
        <v>1660</v>
      </c>
      <c r="D1662" s="7" t="n">
        <v>0</v>
      </c>
      <c r="E1662" s="7" t="s">
        <v>79</v>
      </c>
      <c r="F1662" s="7" t="n">
        <v>-1</v>
      </c>
      <c r="G1662" s="7" t="n">
        <v>1</v>
      </c>
      <c r="H1662" s="7" t="n">
        <v>0</v>
      </c>
    </row>
    <row r="1663" spans="1:19">
      <c r="A1663" t="s">
        <v>4</v>
      </c>
      <c r="B1663" s="4" t="s">
        <v>5</v>
      </c>
      <c r="C1663" s="4" t="s">
        <v>13</v>
      </c>
      <c r="D1663" s="4" t="s">
        <v>10</v>
      </c>
    </row>
    <row r="1664" spans="1:19">
      <c r="A1664" t="n">
        <v>15449</v>
      </c>
      <c r="B1664" s="45" t="n">
        <v>45</v>
      </c>
      <c r="C1664" s="7" t="n">
        <v>7</v>
      </c>
      <c r="D1664" s="7" t="n">
        <v>255</v>
      </c>
    </row>
    <row r="1665" spans="1:15">
      <c r="A1665" t="s">
        <v>4</v>
      </c>
      <c r="B1665" s="4" t="s">
        <v>5</v>
      </c>
      <c r="C1665" s="4" t="s">
        <v>13</v>
      </c>
      <c r="D1665" s="4" t="s">
        <v>10</v>
      </c>
      <c r="E1665" s="4" t="s">
        <v>25</v>
      </c>
    </row>
    <row r="1666" spans="1:15">
      <c r="A1666" t="n">
        <v>15453</v>
      </c>
      <c r="B1666" s="39" t="n">
        <v>58</v>
      </c>
      <c r="C1666" s="7" t="n">
        <v>101</v>
      </c>
      <c r="D1666" s="7" t="n">
        <v>300</v>
      </c>
      <c r="E1666" s="7" t="n">
        <v>1</v>
      </c>
    </row>
    <row r="1667" spans="1:15">
      <c r="A1667" t="s">
        <v>4</v>
      </c>
      <c r="B1667" s="4" t="s">
        <v>5</v>
      </c>
      <c r="C1667" s="4" t="s">
        <v>13</v>
      </c>
      <c r="D1667" s="4" t="s">
        <v>10</v>
      </c>
    </row>
    <row r="1668" spans="1:15">
      <c r="A1668" t="n">
        <v>15461</v>
      </c>
      <c r="B1668" s="39" t="n">
        <v>58</v>
      </c>
      <c r="C1668" s="7" t="n">
        <v>254</v>
      </c>
      <c r="D1668" s="7" t="n">
        <v>0</v>
      </c>
    </row>
    <row r="1669" spans="1:15">
      <c r="A1669" t="s">
        <v>4</v>
      </c>
      <c r="B1669" s="4" t="s">
        <v>5</v>
      </c>
      <c r="C1669" s="4" t="s">
        <v>10</v>
      </c>
      <c r="D1669" s="4" t="s">
        <v>9</v>
      </c>
    </row>
    <row r="1670" spans="1:15">
      <c r="A1670" t="n">
        <v>15465</v>
      </c>
      <c r="B1670" s="75" t="n">
        <v>44</v>
      </c>
      <c r="C1670" s="7" t="n">
        <v>1</v>
      </c>
      <c r="D1670" s="7" t="n">
        <v>1</v>
      </c>
    </row>
    <row r="1671" spans="1:15">
      <c r="A1671" t="s">
        <v>4</v>
      </c>
      <c r="B1671" s="4" t="s">
        <v>5</v>
      </c>
      <c r="C1671" s="4" t="s">
        <v>10</v>
      </c>
      <c r="D1671" s="4" t="s">
        <v>13</v>
      </c>
      <c r="E1671" s="4" t="s">
        <v>6</v>
      </c>
      <c r="F1671" s="4" t="s">
        <v>25</v>
      </c>
      <c r="G1671" s="4" t="s">
        <v>25</v>
      </c>
      <c r="H1671" s="4" t="s">
        <v>25</v>
      </c>
    </row>
    <row r="1672" spans="1:15">
      <c r="A1672" t="n">
        <v>15472</v>
      </c>
      <c r="B1672" s="52" t="n">
        <v>48</v>
      </c>
      <c r="C1672" s="7" t="n">
        <v>7020</v>
      </c>
      <c r="D1672" s="7" t="n">
        <v>0</v>
      </c>
      <c r="E1672" s="7" t="s">
        <v>147</v>
      </c>
      <c r="F1672" s="7" t="n">
        <v>-1</v>
      </c>
      <c r="G1672" s="7" t="n">
        <v>1</v>
      </c>
      <c r="H1672" s="7" t="n">
        <v>1.40129846432482e-45</v>
      </c>
    </row>
    <row r="1673" spans="1:15">
      <c r="A1673" t="s">
        <v>4</v>
      </c>
      <c r="B1673" s="4" t="s">
        <v>5</v>
      </c>
      <c r="C1673" s="4" t="s">
        <v>13</v>
      </c>
      <c r="D1673" s="4" t="s">
        <v>13</v>
      </c>
      <c r="E1673" s="4" t="s">
        <v>25</v>
      </c>
      <c r="F1673" s="4" t="s">
        <v>25</v>
      </c>
      <c r="G1673" s="4" t="s">
        <v>25</v>
      </c>
      <c r="H1673" s="4" t="s">
        <v>10</v>
      </c>
    </row>
    <row r="1674" spans="1:15">
      <c r="A1674" t="n">
        <v>15500</v>
      </c>
      <c r="B1674" s="45" t="n">
        <v>45</v>
      </c>
      <c r="C1674" s="7" t="n">
        <v>2</v>
      </c>
      <c r="D1674" s="7" t="n">
        <v>3</v>
      </c>
      <c r="E1674" s="7" t="n">
        <v>118.779998779297</v>
      </c>
      <c r="F1674" s="7" t="n">
        <v>22.7999992370605</v>
      </c>
      <c r="G1674" s="7" t="n">
        <v>100.029998779297</v>
      </c>
      <c r="H1674" s="7" t="n">
        <v>0</v>
      </c>
    </row>
    <row r="1675" spans="1:15">
      <c r="A1675" t="s">
        <v>4</v>
      </c>
      <c r="B1675" s="4" t="s">
        <v>5</v>
      </c>
      <c r="C1675" s="4" t="s">
        <v>13</v>
      </c>
      <c r="D1675" s="4" t="s">
        <v>13</v>
      </c>
      <c r="E1675" s="4" t="s">
        <v>25</v>
      </c>
      <c r="F1675" s="4" t="s">
        <v>25</v>
      </c>
      <c r="G1675" s="4" t="s">
        <v>25</v>
      </c>
      <c r="H1675" s="4" t="s">
        <v>10</v>
      </c>
      <c r="I1675" s="4" t="s">
        <v>13</v>
      </c>
    </row>
    <row r="1676" spans="1:15">
      <c r="A1676" t="n">
        <v>15517</v>
      </c>
      <c r="B1676" s="45" t="n">
        <v>45</v>
      </c>
      <c r="C1676" s="7" t="n">
        <v>4</v>
      </c>
      <c r="D1676" s="7" t="n">
        <v>3</v>
      </c>
      <c r="E1676" s="7" t="n">
        <v>11.6499996185303</v>
      </c>
      <c r="F1676" s="7" t="n">
        <v>215.660003662109</v>
      </c>
      <c r="G1676" s="7" t="n">
        <v>368</v>
      </c>
      <c r="H1676" s="7" t="n">
        <v>0</v>
      </c>
      <c r="I1676" s="7" t="n">
        <v>0</v>
      </c>
    </row>
    <row r="1677" spans="1:15">
      <c r="A1677" t="s">
        <v>4</v>
      </c>
      <c r="B1677" s="4" t="s">
        <v>5</v>
      </c>
      <c r="C1677" s="4" t="s">
        <v>13</v>
      </c>
      <c r="D1677" s="4" t="s">
        <v>13</v>
      </c>
      <c r="E1677" s="4" t="s">
        <v>25</v>
      </c>
      <c r="F1677" s="4" t="s">
        <v>10</v>
      </c>
    </row>
    <row r="1678" spans="1:15">
      <c r="A1678" t="n">
        <v>15535</v>
      </c>
      <c r="B1678" s="45" t="n">
        <v>45</v>
      </c>
      <c r="C1678" s="7" t="n">
        <v>5</v>
      </c>
      <c r="D1678" s="7" t="n">
        <v>3</v>
      </c>
      <c r="E1678" s="7" t="n">
        <v>1.5</v>
      </c>
      <c r="F1678" s="7" t="n">
        <v>0</v>
      </c>
    </row>
    <row r="1679" spans="1:15">
      <c r="A1679" t="s">
        <v>4</v>
      </c>
      <c r="B1679" s="4" t="s">
        <v>5</v>
      </c>
      <c r="C1679" s="4" t="s">
        <v>13</v>
      </c>
      <c r="D1679" s="4" t="s">
        <v>13</v>
      </c>
      <c r="E1679" s="4" t="s">
        <v>25</v>
      </c>
      <c r="F1679" s="4" t="s">
        <v>10</v>
      </c>
    </row>
    <row r="1680" spans="1:15">
      <c r="A1680" t="n">
        <v>15544</v>
      </c>
      <c r="B1680" s="45" t="n">
        <v>45</v>
      </c>
      <c r="C1680" s="7" t="n">
        <v>11</v>
      </c>
      <c r="D1680" s="7" t="n">
        <v>3</v>
      </c>
      <c r="E1680" s="7" t="n">
        <v>43</v>
      </c>
      <c r="F1680" s="7" t="n">
        <v>0</v>
      </c>
    </row>
    <row r="1681" spans="1:9">
      <c r="A1681" t="s">
        <v>4</v>
      </c>
      <c r="B1681" s="4" t="s">
        <v>5</v>
      </c>
      <c r="C1681" s="4" t="s">
        <v>13</v>
      </c>
      <c r="D1681" s="4" t="s">
        <v>13</v>
      </c>
      <c r="E1681" s="4" t="s">
        <v>25</v>
      </c>
      <c r="F1681" s="4" t="s">
        <v>10</v>
      </c>
    </row>
    <row r="1682" spans="1:9">
      <c r="A1682" t="n">
        <v>15553</v>
      </c>
      <c r="B1682" s="45" t="n">
        <v>45</v>
      </c>
      <c r="C1682" s="7" t="n">
        <v>5</v>
      </c>
      <c r="D1682" s="7" t="n">
        <v>3</v>
      </c>
      <c r="E1682" s="7" t="n">
        <v>1</v>
      </c>
      <c r="F1682" s="7" t="n">
        <v>1000</v>
      </c>
    </row>
    <row r="1683" spans="1:9">
      <c r="A1683" t="s">
        <v>4</v>
      </c>
      <c r="B1683" s="4" t="s">
        <v>5</v>
      </c>
      <c r="C1683" s="4" t="s">
        <v>10</v>
      </c>
      <c r="D1683" s="4" t="s">
        <v>9</v>
      </c>
    </row>
    <row r="1684" spans="1:9">
      <c r="A1684" t="n">
        <v>15562</v>
      </c>
      <c r="B1684" s="53" t="n">
        <v>43</v>
      </c>
      <c r="C1684" s="7" t="n">
        <v>7030</v>
      </c>
      <c r="D1684" s="7" t="n">
        <v>128</v>
      </c>
    </row>
    <row r="1685" spans="1:9">
      <c r="A1685" t="s">
        <v>4</v>
      </c>
      <c r="B1685" s="4" t="s">
        <v>5</v>
      </c>
      <c r="C1685" s="4" t="s">
        <v>10</v>
      </c>
      <c r="D1685" s="4" t="s">
        <v>13</v>
      </c>
      <c r="E1685" s="4" t="s">
        <v>6</v>
      </c>
      <c r="F1685" s="4" t="s">
        <v>25</v>
      </c>
      <c r="G1685" s="4" t="s">
        <v>25</v>
      </c>
      <c r="H1685" s="4" t="s">
        <v>25</v>
      </c>
    </row>
    <row r="1686" spans="1:9">
      <c r="A1686" t="n">
        <v>15569</v>
      </c>
      <c r="B1686" s="52" t="n">
        <v>48</v>
      </c>
      <c r="C1686" s="7" t="n">
        <v>1660</v>
      </c>
      <c r="D1686" s="7" t="n">
        <v>0</v>
      </c>
      <c r="E1686" s="7" t="s">
        <v>79</v>
      </c>
      <c r="F1686" s="7" t="n">
        <v>-1</v>
      </c>
      <c r="G1686" s="7" t="n">
        <v>1</v>
      </c>
      <c r="H1686" s="7" t="n">
        <v>0</v>
      </c>
    </row>
    <row r="1687" spans="1:9">
      <c r="A1687" t="s">
        <v>4</v>
      </c>
      <c r="B1687" s="4" t="s">
        <v>5</v>
      </c>
      <c r="C1687" s="4" t="s">
        <v>10</v>
      </c>
      <c r="D1687" s="4" t="s">
        <v>13</v>
      </c>
      <c r="E1687" s="4" t="s">
        <v>6</v>
      </c>
      <c r="F1687" s="4" t="s">
        <v>25</v>
      </c>
      <c r="G1687" s="4" t="s">
        <v>25</v>
      </c>
      <c r="H1687" s="4" t="s">
        <v>25</v>
      </c>
    </row>
    <row r="1688" spans="1:9">
      <c r="A1688" t="n">
        <v>15593</v>
      </c>
      <c r="B1688" s="52" t="n">
        <v>48</v>
      </c>
      <c r="C1688" s="7" t="n">
        <v>9</v>
      </c>
      <c r="D1688" s="7" t="n">
        <v>0</v>
      </c>
      <c r="E1688" s="7" t="s">
        <v>139</v>
      </c>
      <c r="F1688" s="7" t="n">
        <v>0</v>
      </c>
      <c r="G1688" s="7" t="n">
        <v>1</v>
      </c>
      <c r="H1688" s="7" t="n">
        <v>1.12103877145985e-44</v>
      </c>
    </row>
    <row r="1689" spans="1:9">
      <c r="A1689" t="s">
        <v>4</v>
      </c>
      <c r="B1689" s="4" t="s">
        <v>5</v>
      </c>
      <c r="C1689" s="4" t="s">
        <v>13</v>
      </c>
      <c r="D1689" s="4" t="s">
        <v>10</v>
      </c>
      <c r="E1689" s="4" t="s">
        <v>6</v>
      </c>
      <c r="F1689" s="4" t="s">
        <v>6</v>
      </c>
      <c r="G1689" s="4" t="s">
        <v>6</v>
      </c>
      <c r="H1689" s="4" t="s">
        <v>6</v>
      </c>
    </row>
    <row r="1690" spans="1:9">
      <c r="A1690" t="n">
        <v>15622</v>
      </c>
      <c r="B1690" s="61" t="n">
        <v>51</v>
      </c>
      <c r="C1690" s="7" t="n">
        <v>3</v>
      </c>
      <c r="D1690" s="7" t="n">
        <v>9</v>
      </c>
      <c r="E1690" s="7" t="s">
        <v>180</v>
      </c>
      <c r="F1690" s="7" t="s">
        <v>181</v>
      </c>
      <c r="G1690" s="7" t="s">
        <v>143</v>
      </c>
      <c r="H1690" s="7" t="s">
        <v>144</v>
      </c>
    </row>
    <row r="1691" spans="1:9">
      <c r="A1691" t="s">
        <v>4</v>
      </c>
      <c r="B1691" s="4" t="s">
        <v>5</v>
      </c>
      <c r="C1691" s="4" t="s">
        <v>13</v>
      </c>
      <c r="D1691" s="4" t="s">
        <v>10</v>
      </c>
    </row>
    <row r="1692" spans="1:9">
      <c r="A1692" t="n">
        <v>15635</v>
      </c>
      <c r="B1692" s="39" t="n">
        <v>58</v>
      </c>
      <c r="C1692" s="7" t="n">
        <v>255</v>
      </c>
      <c r="D1692" s="7" t="n">
        <v>0</v>
      </c>
    </row>
    <row r="1693" spans="1:9">
      <c r="A1693" t="s">
        <v>4</v>
      </c>
      <c r="B1693" s="4" t="s">
        <v>5</v>
      </c>
      <c r="C1693" s="4" t="s">
        <v>10</v>
      </c>
    </row>
    <row r="1694" spans="1:9">
      <c r="A1694" t="n">
        <v>15639</v>
      </c>
      <c r="B1694" s="31" t="n">
        <v>16</v>
      </c>
      <c r="C1694" s="7" t="n">
        <v>500</v>
      </c>
    </row>
    <row r="1695" spans="1:9">
      <c r="A1695" t="s">
        <v>4</v>
      </c>
      <c r="B1695" s="4" t="s">
        <v>5</v>
      </c>
      <c r="C1695" s="4" t="s">
        <v>13</v>
      </c>
      <c r="D1695" s="4" t="s">
        <v>10</v>
      </c>
      <c r="E1695" s="4" t="s">
        <v>6</v>
      </c>
    </row>
    <row r="1696" spans="1:9">
      <c r="A1696" t="n">
        <v>15642</v>
      </c>
      <c r="B1696" s="61" t="n">
        <v>51</v>
      </c>
      <c r="C1696" s="7" t="n">
        <v>4</v>
      </c>
      <c r="D1696" s="7" t="n">
        <v>9</v>
      </c>
      <c r="E1696" s="7" t="s">
        <v>158</v>
      </c>
    </row>
    <row r="1697" spans="1:8">
      <c r="A1697" t="s">
        <v>4</v>
      </c>
      <c r="B1697" s="4" t="s">
        <v>5</v>
      </c>
      <c r="C1697" s="4" t="s">
        <v>10</v>
      </c>
    </row>
    <row r="1698" spans="1:8">
      <c r="A1698" t="n">
        <v>15656</v>
      </c>
      <c r="B1698" s="31" t="n">
        <v>16</v>
      </c>
      <c r="C1698" s="7" t="n">
        <v>0</v>
      </c>
    </row>
    <row r="1699" spans="1:8">
      <c r="A1699" t="s">
        <v>4</v>
      </c>
      <c r="B1699" s="4" t="s">
        <v>5</v>
      </c>
      <c r="C1699" s="4" t="s">
        <v>10</v>
      </c>
      <c r="D1699" s="4" t="s">
        <v>13</v>
      </c>
      <c r="E1699" s="4" t="s">
        <v>9</v>
      </c>
      <c r="F1699" s="4" t="s">
        <v>55</v>
      </c>
      <c r="G1699" s="4" t="s">
        <v>13</v>
      </c>
      <c r="H1699" s="4" t="s">
        <v>13</v>
      </c>
    </row>
    <row r="1700" spans="1:8">
      <c r="A1700" t="n">
        <v>15659</v>
      </c>
      <c r="B1700" s="62" t="n">
        <v>26</v>
      </c>
      <c r="C1700" s="7" t="n">
        <v>9</v>
      </c>
      <c r="D1700" s="7" t="n">
        <v>17</v>
      </c>
      <c r="E1700" s="7" t="n">
        <v>5303</v>
      </c>
      <c r="F1700" s="7" t="s">
        <v>182</v>
      </c>
      <c r="G1700" s="7" t="n">
        <v>2</v>
      </c>
      <c r="H1700" s="7" t="n">
        <v>0</v>
      </c>
    </row>
    <row r="1701" spans="1:8">
      <c r="A1701" t="s">
        <v>4</v>
      </c>
      <c r="B1701" s="4" t="s">
        <v>5</v>
      </c>
    </row>
    <row r="1702" spans="1:8">
      <c r="A1702" t="n">
        <v>15698</v>
      </c>
      <c r="B1702" s="34" t="n">
        <v>28</v>
      </c>
    </row>
    <row r="1703" spans="1:8">
      <c r="A1703" t="s">
        <v>4</v>
      </c>
      <c r="B1703" s="4" t="s">
        <v>5</v>
      </c>
      <c r="C1703" s="4" t="s">
        <v>13</v>
      </c>
      <c r="D1703" s="4" t="s">
        <v>10</v>
      </c>
      <c r="E1703" s="4" t="s">
        <v>6</v>
      </c>
    </row>
    <row r="1704" spans="1:8">
      <c r="A1704" t="n">
        <v>15699</v>
      </c>
      <c r="B1704" s="61" t="n">
        <v>51</v>
      </c>
      <c r="C1704" s="7" t="n">
        <v>4</v>
      </c>
      <c r="D1704" s="7" t="n">
        <v>1</v>
      </c>
      <c r="E1704" s="7" t="s">
        <v>162</v>
      </c>
    </row>
    <row r="1705" spans="1:8">
      <c r="A1705" t="s">
        <v>4</v>
      </c>
      <c r="B1705" s="4" t="s">
        <v>5</v>
      </c>
      <c r="C1705" s="4" t="s">
        <v>10</v>
      </c>
    </row>
    <row r="1706" spans="1:8">
      <c r="A1706" t="n">
        <v>15712</v>
      </c>
      <c r="B1706" s="31" t="n">
        <v>16</v>
      </c>
      <c r="C1706" s="7" t="n">
        <v>0</v>
      </c>
    </row>
    <row r="1707" spans="1:8">
      <c r="A1707" t="s">
        <v>4</v>
      </c>
      <c r="B1707" s="4" t="s">
        <v>5</v>
      </c>
      <c r="C1707" s="4" t="s">
        <v>10</v>
      </c>
      <c r="D1707" s="4" t="s">
        <v>13</v>
      </c>
      <c r="E1707" s="4" t="s">
        <v>9</v>
      </c>
      <c r="F1707" s="4" t="s">
        <v>55</v>
      </c>
      <c r="G1707" s="4" t="s">
        <v>13</v>
      </c>
      <c r="H1707" s="4" t="s">
        <v>13</v>
      </c>
    </row>
    <row r="1708" spans="1:8">
      <c r="A1708" t="n">
        <v>15715</v>
      </c>
      <c r="B1708" s="62" t="n">
        <v>26</v>
      </c>
      <c r="C1708" s="7" t="n">
        <v>1</v>
      </c>
      <c r="D1708" s="7" t="n">
        <v>17</v>
      </c>
      <c r="E1708" s="7" t="n">
        <v>1302</v>
      </c>
      <c r="F1708" s="7" t="s">
        <v>183</v>
      </c>
      <c r="G1708" s="7" t="n">
        <v>2</v>
      </c>
      <c r="H1708" s="7" t="n">
        <v>0</v>
      </c>
    </row>
    <row r="1709" spans="1:8">
      <c r="A1709" t="s">
        <v>4</v>
      </c>
      <c r="B1709" s="4" t="s">
        <v>5</v>
      </c>
    </row>
    <row r="1710" spans="1:8">
      <c r="A1710" t="n">
        <v>15790</v>
      </c>
      <c r="B1710" s="34" t="n">
        <v>28</v>
      </c>
    </row>
    <row r="1711" spans="1:8">
      <c r="A1711" t="s">
        <v>4</v>
      </c>
      <c r="B1711" s="4" t="s">
        <v>5</v>
      </c>
      <c r="C1711" s="4" t="s">
        <v>10</v>
      </c>
      <c r="D1711" s="4" t="s">
        <v>13</v>
      </c>
    </row>
    <row r="1712" spans="1:8">
      <c r="A1712" t="n">
        <v>15791</v>
      </c>
      <c r="B1712" s="63" t="n">
        <v>89</v>
      </c>
      <c r="C1712" s="7" t="n">
        <v>65533</v>
      </c>
      <c r="D1712" s="7" t="n">
        <v>1</v>
      </c>
    </row>
    <row r="1713" spans="1:8">
      <c r="A1713" t="s">
        <v>4</v>
      </c>
      <c r="B1713" s="4" t="s">
        <v>5</v>
      </c>
      <c r="C1713" s="4" t="s">
        <v>13</v>
      </c>
      <c r="D1713" s="4" t="s">
        <v>10</v>
      </c>
      <c r="E1713" s="4" t="s">
        <v>25</v>
      </c>
    </row>
    <row r="1714" spans="1:8">
      <c r="A1714" t="n">
        <v>15795</v>
      </c>
      <c r="B1714" s="39" t="n">
        <v>58</v>
      </c>
      <c r="C1714" s="7" t="n">
        <v>101</v>
      </c>
      <c r="D1714" s="7" t="n">
        <v>300</v>
      </c>
      <c r="E1714" s="7" t="n">
        <v>1</v>
      </c>
    </row>
    <row r="1715" spans="1:8">
      <c r="A1715" t="s">
        <v>4</v>
      </c>
      <c r="B1715" s="4" t="s">
        <v>5</v>
      </c>
      <c r="C1715" s="4" t="s">
        <v>13</v>
      </c>
      <c r="D1715" s="4" t="s">
        <v>10</v>
      </c>
    </row>
    <row r="1716" spans="1:8">
      <c r="A1716" t="n">
        <v>15803</v>
      </c>
      <c r="B1716" s="39" t="n">
        <v>58</v>
      </c>
      <c r="C1716" s="7" t="n">
        <v>254</v>
      </c>
      <c r="D1716" s="7" t="n">
        <v>0</v>
      </c>
    </row>
    <row r="1717" spans="1:8">
      <c r="A1717" t="s">
        <v>4</v>
      </c>
      <c r="B1717" s="4" t="s">
        <v>5</v>
      </c>
      <c r="C1717" s="4" t="s">
        <v>10</v>
      </c>
      <c r="D1717" s="4" t="s">
        <v>25</v>
      </c>
      <c r="E1717" s="4" t="s">
        <v>25</v>
      </c>
      <c r="F1717" s="4" t="s">
        <v>25</v>
      </c>
      <c r="G1717" s="4" t="s">
        <v>25</v>
      </c>
    </row>
    <row r="1718" spans="1:8">
      <c r="A1718" t="n">
        <v>15807</v>
      </c>
      <c r="B1718" s="50" t="n">
        <v>46</v>
      </c>
      <c r="C1718" s="7" t="n">
        <v>1</v>
      </c>
      <c r="D1718" s="7" t="n">
        <v>118.629997253418</v>
      </c>
      <c r="E1718" s="7" t="n">
        <v>21.6100006103516</v>
      </c>
      <c r="F1718" s="7" t="n">
        <v>100.5</v>
      </c>
      <c r="G1718" s="7" t="n">
        <v>191.5</v>
      </c>
    </row>
    <row r="1719" spans="1:8">
      <c r="A1719" t="s">
        <v>4</v>
      </c>
      <c r="B1719" s="4" t="s">
        <v>5</v>
      </c>
      <c r="C1719" s="4" t="s">
        <v>10</v>
      </c>
      <c r="D1719" s="4" t="s">
        <v>25</v>
      </c>
      <c r="E1719" s="4" t="s">
        <v>25</v>
      </c>
      <c r="F1719" s="4" t="s">
        <v>25</v>
      </c>
      <c r="G1719" s="4" t="s">
        <v>25</v>
      </c>
    </row>
    <row r="1720" spans="1:8">
      <c r="A1720" t="n">
        <v>15826</v>
      </c>
      <c r="B1720" s="50" t="n">
        <v>46</v>
      </c>
      <c r="C1720" s="7" t="n">
        <v>9</v>
      </c>
      <c r="D1720" s="7" t="n">
        <v>119.690002441406</v>
      </c>
      <c r="E1720" s="7" t="n">
        <v>21.4899997711182</v>
      </c>
      <c r="F1720" s="7" t="n">
        <v>100.650001525879</v>
      </c>
      <c r="G1720" s="7" t="n">
        <v>205.800003051758</v>
      </c>
    </row>
    <row r="1721" spans="1:8">
      <c r="A1721" t="s">
        <v>4</v>
      </c>
      <c r="B1721" s="4" t="s">
        <v>5</v>
      </c>
      <c r="C1721" s="4" t="s">
        <v>10</v>
      </c>
      <c r="D1721" s="4" t="s">
        <v>25</v>
      </c>
      <c r="E1721" s="4" t="s">
        <v>25</v>
      </c>
      <c r="F1721" s="4" t="s">
        <v>25</v>
      </c>
      <c r="G1721" s="4" t="s">
        <v>25</v>
      </c>
    </row>
    <row r="1722" spans="1:8">
      <c r="A1722" t="n">
        <v>15845</v>
      </c>
      <c r="B1722" s="50" t="n">
        <v>46</v>
      </c>
      <c r="C1722" s="7" t="n">
        <v>1660</v>
      </c>
      <c r="D1722" s="7" t="n">
        <v>116.419998168945</v>
      </c>
      <c r="E1722" s="7" t="n">
        <v>21.9699993133545</v>
      </c>
      <c r="F1722" s="7" t="n">
        <v>94.1100006103516</v>
      </c>
      <c r="G1722" s="7" t="n">
        <v>8.19999980926514</v>
      </c>
    </row>
    <row r="1723" spans="1:8">
      <c r="A1723" t="s">
        <v>4</v>
      </c>
      <c r="B1723" s="4" t="s">
        <v>5</v>
      </c>
      <c r="C1723" s="4" t="s">
        <v>10</v>
      </c>
      <c r="D1723" s="4" t="s">
        <v>13</v>
      </c>
      <c r="E1723" s="4" t="s">
        <v>6</v>
      </c>
      <c r="F1723" s="4" t="s">
        <v>25</v>
      </c>
      <c r="G1723" s="4" t="s">
        <v>25</v>
      </c>
      <c r="H1723" s="4" t="s">
        <v>25</v>
      </c>
    </row>
    <row r="1724" spans="1:8">
      <c r="A1724" t="n">
        <v>15864</v>
      </c>
      <c r="B1724" s="52" t="n">
        <v>48</v>
      </c>
      <c r="C1724" s="7" t="n">
        <v>1660</v>
      </c>
      <c r="D1724" s="7" t="n">
        <v>0</v>
      </c>
      <c r="E1724" s="7" t="s">
        <v>152</v>
      </c>
      <c r="F1724" s="7" t="n">
        <v>-1</v>
      </c>
      <c r="G1724" s="7" t="n">
        <v>1</v>
      </c>
      <c r="H1724" s="7" t="n">
        <v>0</v>
      </c>
    </row>
    <row r="1725" spans="1:8">
      <c r="A1725" t="s">
        <v>4</v>
      </c>
      <c r="B1725" s="4" t="s">
        <v>5</v>
      </c>
      <c r="C1725" s="4" t="s">
        <v>13</v>
      </c>
      <c r="D1725" s="4" t="s">
        <v>10</v>
      </c>
      <c r="E1725" s="4" t="s">
        <v>6</v>
      </c>
      <c r="F1725" s="4" t="s">
        <v>6</v>
      </c>
      <c r="G1725" s="4" t="s">
        <v>13</v>
      </c>
    </row>
    <row r="1726" spans="1:8">
      <c r="A1726" t="n">
        <v>15892</v>
      </c>
      <c r="B1726" s="80" t="n">
        <v>32</v>
      </c>
      <c r="C1726" s="7" t="n">
        <v>0</v>
      </c>
      <c r="D1726" s="7" t="n">
        <v>1</v>
      </c>
      <c r="E1726" s="7" t="s">
        <v>12</v>
      </c>
      <c r="F1726" s="7" t="s">
        <v>184</v>
      </c>
      <c r="G1726" s="7" t="n">
        <v>0</v>
      </c>
    </row>
    <row r="1727" spans="1:8">
      <c r="A1727" t="s">
        <v>4</v>
      </c>
      <c r="B1727" s="4" t="s">
        <v>5</v>
      </c>
      <c r="C1727" s="4" t="s">
        <v>13</v>
      </c>
      <c r="D1727" s="4" t="s">
        <v>10</v>
      </c>
      <c r="E1727" s="4" t="s">
        <v>6</v>
      </c>
      <c r="F1727" s="4" t="s">
        <v>6</v>
      </c>
      <c r="G1727" s="4" t="s">
        <v>13</v>
      </c>
    </row>
    <row r="1728" spans="1:8">
      <c r="A1728" t="n">
        <v>15910</v>
      </c>
      <c r="B1728" s="80" t="n">
        <v>32</v>
      </c>
      <c r="C1728" s="7" t="n">
        <v>0</v>
      </c>
      <c r="D1728" s="7" t="n">
        <v>1</v>
      </c>
      <c r="E1728" s="7" t="s">
        <v>12</v>
      </c>
      <c r="F1728" s="7" t="s">
        <v>185</v>
      </c>
      <c r="G1728" s="7" t="n">
        <v>0</v>
      </c>
    </row>
    <row r="1729" spans="1:8">
      <c r="A1729" t="s">
        <v>4</v>
      </c>
      <c r="B1729" s="4" t="s">
        <v>5</v>
      </c>
      <c r="C1729" s="4" t="s">
        <v>13</v>
      </c>
      <c r="D1729" s="4" t="s">
        <v>13</v>
      </c>
      <c r="E1729" s="4" t="s">
        <v>25</v>
      </c>
      <c r="F1729" s="4" t="s">
        <v>25</v>
      </c>
      <c r="G1729" s="4" t="s">
        <v>25</v>
      </c>
      <c r="H1729" s="4" t="s">
        <v>10</v>
      </c>
    </row>
    <row r="1730" spans="1:8">
      <c r="A1730" t="n">
        <v>15928</v>
      </c>
      <c r="B1730" s="45" t="n">
        <v>45</v>
      </c>
      <c r="C1730" s="7" t="n">
        <v>2</v>
      </c>
      <c r="D1730" s="7" t="n">
        <v>3</v>
      </c>
      <c r="E1730" s="7" t="n">
        <v>117.889999389648</v>
      </c>
      <c r="F1730" s="7" t="n">
        <v>23.7700004577637</v>
      </c>
      <c r="G1730" s="7" t="n">
        <v>98.2200012207031</v>
      </c>
      <c r="H1730" s="7" t="n">
        <v>0</v>
      </c>
    </row>
    <row r="1731" spans="1:8">
      <c r="A1731" t="s">
        <v>4</v>
      </c>
      <c r="B1731" s="4" t="s">
        <v>5</v>
      </c>
      <c r="C1731" s="4" t="s">
        <v>13</v>
      </c>
      <c r="D1731" s="4" t="s">
        <v>13</v>
      </c>
      <c r="E1731" s="4" t="s">
        <v>25</v>
      </c>
      <c r="F1731" s="4" t="s">
        <v>25</v>
      </c>
      <c r="G1731" s="4" t="s">
        <v>25</v>
      </c>
      <c r="H1731" s="4" t="s">
        <v>10</v>
      </c>
      <c r="I1731" s="4" t="s">
        <v>13</v>
      </c>
    </row>
    <row r="1732" spans="1:8">
      <c r="A1732" t="n">
        <v>15945</v>
      </c>
      <c r="B1732" s="45" t="n">
        <v>45</v>
      </c>
      <c r="C1732" s="7" t="n">
        <v>4</v>
      </c>
      <c r="D1732" s="7" t="n">
        <v>3</v>
      </c>
      <c r="E1732" s="7" t="n">
        <v>8.92000007629395</v>
      </c>
      <c r="F1732" s="7" t="n">
        <v>11.7299995422363</v>
      </c>
      <c r="G1732" s="7" t="n">
        <v>352</v>
      </c>
      <c r="H1732" s="7" t="n">
        <v>0</v>
      </c>
      <c r="I1732" s="7" t="n">
        <v>0</v>
      </c>
    </row>
    <row r="1733" spans="1:8">
      <c r="A1733" t="s">
        <v>4</v>
      </c>
      <c r="B1733" s="4" t="s">
        <v>5</v>
      </c>
      <c r="C1733" s="4" t="s">
        <v>13</v>
      </c>
      <c r="D1733" s="4" t="s">
        <v>13</v>
      </c>
      <c r="E1733" s="4" t="s">
        <v>25</v>
      </c>
      <c r="F1733" s="4" t="s">
        <v>10</v>
      </c>
    </row>
    <row r="1734" spans="1:8">
      <c r="A1734" t="n">
        <v>15963</v>
      </c>
      <c r="B1734" s="45" t="n">
        <v>45</v>
      </c>
      <c r="C1734" s="7" t="n">
        <v>5</v>
      </c>
      <c r="D1734" s="7" t="n">
        <v>3</v>
      </c>
      <c r="E1734" s="7" t="n">
        <v>2.20000004768372</v>
      </c>
      <c r="F1734" s="7" t="n">
        <v>0</v>
      </c>
    </row>
    <row r="1735" spans="1:8">
      <c r="A1735" t="s">
        <v>4</v>
      </c>
      <c r="B1735" s="4" t="s">
        <v>5</v>
      </c>
      <c r="C1735" s="4" t="s">
        <v>13</v>
      </c>
      <c r="D1735" s="4" t="s">
        <v>13</v>
      </c>
      <c r="E1735" s="4" t="s">
        <v>25</v>
      </c>
      <c r="F1735" s="4" t="s">
        <v>10</v>
      </c>
    </row>
    <row r="1736" spans="1:8">
      <c r="A1736" t="n">
        <v>15972</v>
      </c>
      <c r="B1736" s="45" t="n">
        <v>45</v>
      </c>
      <c r="C1736" s="7" t="n">
        <v>11</v>
      </c>
      <c r="D1736" s="7" t="n">
        <v>3</v>
      </c>
      <c r="E1736" s="7" t="n">
        <v>43</v>
      </c>
      <c r="F1736" s="7" t="n">
        <v>0</v>
      </c>
    </row>
    <row r="1737" spans="1:8">
      <c r="A1737" t="s">
        <v>4</v>
      </c>
      <c r="B1737" s="4" t="s">
        <v>5</v>
      </c>
      <c r="C1737" s="4" t="s">
        <v>13</v>
      </c>
      <c r="D1737" s="4" t="s">
        <v>13</v>
      </c>
      <c r="E1737" s="4" t="s">
        <v>25</v>
      </c>
      <c r="F1737" s="4" t="s">
        <v>25</v>
      </c>
      <c r="G1737" s="4" t="s">
        <v>25</v>
      </c>
      <c r="H1737" s="4" t="s">
        <v>10</v>
      </c>
    </row>
    <row r="1738" spans="1:8">
      <c r="A1738" t="n">
        <v>15981</v>
      </c>
      <c r="B1738" s="45" t="n">
        <v>45</v>
      </c>
      <c r="C1738" s="7" t="n">
        <v>2</v>
      </c>
      <c r="D1738" s="7" t="n">
        <v>3</v>
      </c>
      <c r="E1738" s="7" t="n">
        <v>118.470001220703</v>
      </c>
      <c r="F1738" s="7" t="n">
        <v>23.0599994659424</v>
      </c>
      <c r="G1738" s="7" t="n">
        <v>98.5599975585938</v>
      </c>
      <c r="H1738" s="7" t="n">
        <v>1500</v>
      </c>
    </row>
    <row r="1739" spans="1:8">
      <c r="A1739" t="s">
        <v>4</v>
      </c>
      <c r="B1739" s="4" t="s">
        <v>5</v>
      </c>
      <c r="C1739" s="4" t="s">
        <v>13</v>
      </c>
      <c r="D1739" s="4" t="s">
        <v>13</v>
      </c>
      <c r="E1739" s="4" t="s">
        <v>25</v>
      </c>
      <c r="F1739" s="4" t="s">
        <v>25</v>
      </c>
      <c r="G1739" s="4" t="s">
        <v>25</v>
      </c>
      <c r="H1739" s="4" t="s">
        <v>10</v>
      </c>
      <c r="I1739" s="4" t="s">
        <v>13</v>
      </c>
    </row>
    <row r="1740" spans="1:8">
      <c r="A1740" t="n">
        <v>15998</v>
      </c>
      <c r="B1740" s="45" t="n">
        <v>45</v>
      </c>
      <c r="C1740" s="7" t="n">
        <v>4</v>
      </c>
      <c r="D1740" s="7" t="n">
        <v>3</v>
      </c>
      <c r="E1740" s="7" t="n">
        <v>355.779998779297</v>
      </c>
      <c r="F1740" s="7" t="n">
        <v>18.6299991607666</v>
      </c>
      <c r="G1740" s="7" t="n">
        <v>352</v>
      </c>
      <c r="H1740" s="7" t="n">
        <v>1500</v>
      </c>
      <c r="I1740" s="7" t="n">
        <v>1</v>
      </c>
    </row>
    <row r="1741" spans="1:8">
      <c r="A1741" t="s">
        <v>4</v>
      </c>
      <c r="B1741" s="4" t="s">
        <v>5</v>
      </c>
      <c r="C1741" s="4" t="s">
        <v>13</v>
      </c>
      <c r="D1741" s="4" t="s">
        <v>13</v>
      </c>
      <c r="E1741" s="4" t="s">
        <v>25</v>
      </c>
      <c r="F1741" s="4" t="s">
        <v>10</v>
      </c>
    </row>
    <row r="1742" spans="1:8">
      <c r="A1742" t="n">
        <v>16016</v>
      </c>
      <c r="B1742" s="45" t="n">
        <v>45</v>
      </c>
      <c r="C1742" s="7" t="n">
        <v>5</v>
      </c>
      <c r="D1742" s="7" t="n">
        <v>3</v>
      </c>
      <c r="E1742" s="7" t="n">
        <v>5</v>
      </c>
      <c r="F1742" s="7" t="n">
        <v>1500</v>
      </c>
    </row>
    <row r="1743" spans="1:8">
      <c r="A1743" t="s">
        <v>4</v>
      </c>
      <c r="B1743" s="4" t="s">
        <v>5</v>
      </c>
      <c r="C1743" s="4" t="s">
        <v>13</v>
      </c>
      <c r="D1743" s="4" t="s">
        <v>10</v>
      </c>
    </row>
    <row r="1744" spans="1:8">
      <c r="A1744" t="n">
        <v>16025</v>
      </c>
      <c r="B1744" s="39" t="n">
        <v>58</v>
      </c>
      <c r="C1744" s="7" t="n">
        <v>255</v>
      </c>
      <c r="D1744" s="7" t="n">
        <v>0</v>
      </c>
    </row>
    <row r="1745" spans="1:9">
      <c r="A1745" t="s">
        <v>4</v>
      </c>
      <c r="B1745" s="4" t="s">
        <v>5</v>
      </c>
      <c r="C1745" s="4" t="s">
        <v>13</v>
      </c>
      <c r="D1745" s="4" t="s">
        <v>10</v>
      </c>
      <c r="E1745" s="4" t="s">
        <v>10</v>
      </c>
      <c r="F1745" s="4" t="s">
        <v>9</v>
      </c>
    </row>
    <row r="1746" spans="1:9">
      <c r="A1746" t="n">
        <v>16029</v>
      </c>
      <c r="B1746" s="73" t="n">
        <v>84</v>
      </c>
      <c r="C1746" s="7" t="n">
        <v>0</v>
      </c>
      <c r="D1746" s="7" t="n">
        <v>2</v>
      </c>
      <c r="E1746" s="7" t="n">
        <v>0</v>
      </c>
      <c r="F1746" s="7" t="n">
        <v>1053609165</v>
      </c>
    </row>
    <row r="1747" spans="1:9">
      <c r="A1747" t="s">
        <v>4</v>
      </c>
      <c r="B1747" s="4" t="s">
        <v>5</v>
      </c>
      <c r="C1747" s="4" t="s">
        <v>13</v>
      </c>
      <c r="D1747" s="4" t="s">
        <v>25</v>
      </c>
      <c r="E1747" s="4" t="s">
        <v>25</v>
      </c>
      <c r="F1747" s="4" t="s">
        <v>25</v>
      </c>
    </row>
    <row r="1748" spans="1:9">
      <c r="A1748" t="n">
        <v>16039</v>
      </c>
      <c r="B1748" s="45" t="n">
        <v>45</v>
      </c>
      <c r="C1748" s="7" t="n">
        <v>9</v>
      </c>
      <c r="D1748" s="7" t="n">
        <v>0.0500000007450581</v>
      </c>
      <c r="E1748" s="7" t="n">
        <v>0.0500000007450581</v>
      </c>
      <c r="F1748" s="7" t="n">
        <v>1000</v>
      </c>
    </row>
    <row r="1749" spans="1:9">
      <c r="A1749" t="s">
        <v>4</v>
      </c>
      <c r="B1749" s="4" t="s">
        <v>5</v>
      </c>
      <c r="C1749" s="4" t="s">
        <v>13</v>
      </c>
      <c r="D1749" s="4" t="s">
        <v>10</v>
      </c>
      <c r="E1749" s="4" t="s">
        <v>25</v>
      </c>
      <c r="F1749" s="4" t="s">
        <v>10</v>
      </c>
      <c r="G1749" s="4" t="s">
        <v>9</v>
      </c>
      <c r="H1749" s="4" t="s">
        <v>9</v>
      </c>
      <c r="I1749" s="4" t="s">
        <v>10</v>
      </c>
      <c r="J1749" s="4" t="s">
        <v>10</v>
      </c>
      <c r="K1749" s="4" t="s">
        <v>9</v>
      </c>
      <c r="L1749" s="4" t="s">
        <v>9</v>
      </c>
      <c r="M1749" s="4" t="s">
        <v>9</v>
      </c>
      <c r="N1749" s="4" t="s">
        <v>9</v>
      </c>
      <c r="O1749" s="4" t="s">
        <v>6</v>
      </c>
    </row>
    <row r="1750" spans="1:9">
      <c r="A1750" t="n">
        <v>16053</v>
      </c>
      <c r="B1750" s="14" t="n">
        <v>50</v>
      </c>
      <c r="C1750" s="7" t="n">
        <v>0</v>
      </c>
      <c r="D1750" s="7" t="n">
        <v>4221</v>
      </c>
      <c r="E1750" s="7" t="n">
        <v>1</v>
      </c>
      <c r="F1750" s="7" t="n">
        <v>0</v>
      </c>
      <c r="G1750" s="7" t="n">
        <v>0</v>
      </c>
      <c r="H1750" s="7" t="n">
        <v>-1082130432</v>
      </c>
      <c r="I1750" s="7" t="n">
        <v>0</v>
      </c>
      <c r="J1750" s="7" t="n">
        <v>65533</v>
      </c>
      <c r="K1750" s="7" t="n">
        <v>0</v>
      </c>
      <c r="L1750" s="7" t="n">
        <v>0</v>
      </c>
      <c r="M1750" s="7" t="n">
        <v>0</v>
      </c>
      <c r="N1750" s="7" t="n">
        <v>0</v>
      </c>
      <c r="O1750" s="7" t="s">
        <v>12</v>
      </c>
    </row>
    <row r="1751" spans="1:9">
      <c r="A1751" t="s">
        <v>4</v>
      </c>
      <c r="B1751" s="4" t="s">
        <v>5</v>
      </c>
      <c r="C1751" s="4" t="s">
        <v>13</v>
      </c>
      <c r="D1751" s="4" t="s">
        <v>10</v>
      </c>
      <c r="E1751" s="4" t="s">
        <v>25</v>
      </c>
      <c r="F1751" s="4" t="s">
        <v>10</v>
      </c>
      <c r="G1751" s="4" t="s">
        <v>9</v>
      </c>
      <c r="H1751" s="4" t="s">
        <v>9</v>
      </c>
      <c r="I1751" s="4" t="s">
        <v>10</v>
      </c>
      <c r="J1751" s="4" t="s">
        <v>10</v>
      </c>
      <c r="K1751" s="4" t="s">
        <v>9</v>
      </c>
      <c r="L1751" s="4" t="s">
        <v>9</v>
      </c>
      <c r="M1751" s="4" t="s">
        <v>9</v>
      </c>
      <c r="N1751" s="4" t="s">
        <v>9</v>
      </c>
      <c r="O1751" s="4" t="s">
        <v>6</v>
      </c>
    </row>
    <row r="1752" spans="1:9">
      <c r="A1752" t="n">
        <v>16092</v>
      </c>
      <c r="B1752" s="14" t="n">
        <v>50</v>
      </c>
      <c r="C1752" s="7" t="n">
        <v>0</v>
      </c>
      <c r="D1752" s="7" t="n">
        <v>4261</v>
      </c>
      <c r="E1752" s="7" t="n">
        <v>0.899999976158142</v>
      </c>
      <c r="F1752" s="7" t="n">
        <v>0</v>
      </c>
      <c r="G1752" s="7" t="n">
        <v>0</v>
      </c>
      <c r="H1752" s="7" t="n">
        <v>-1069547520</v>
      </c>
      <c r="I1752" s="7" t="n">
        <v>0</v>
      </c>
      <c r="J1752" s="7" t="n">
        <v>65533</v>
      </c>
      <c r="K1752" s="7" t="n">
        <v>0</v>
      </c>
      <c r="L1752" s="7" t="n">
        <v>0</v>
      </c>
      <c r="M1752" s="7" t="n">
        <v>0</v>
      </c>
      <c r="N1752" s="7" t="n">
        <v>0</v>
      </c>
      <c r="O1752" s="7" t="s">
        <v>12</v>
      </c>
    </row>
    <row r="1753" spans="1:9">
      <c r="A1753" t="s">
        <v>4</v>
      </c>
      <c r="B1753" s="4" t="s">
        <v>5</v>
      </c>
      <c r="C1753" s="4" t="s">
        <v>10</v>
      </c>
    </row>
    <row r="1754" spans="1:9">
      <c r="A1754" t="n">
        <v>16131</v>
      </c>
      <c r="B1754" s="31" t="n">
        <v>16</v>
      </c>
      <c r="C1754" s="7" t="n">
        <v>400</v>
      </c>
    </row>
    <row r="1755" spans="1:9">
      <c r="A1755" t="s">
        <v>4</v>
      </c>
      <c r="B1755" s="4" t="s">
        <v>5</v>
      </c>
      <c r="C1755" s="4" t="s">
        <v>10</v>
      </c>
    </row>
    <row r="1756" spans="1:9">
      <c r="A1756" t="n">
        <v>16134</v>
      </c>
      <c r="B1756" s="31" t="n">
        <v>16</v>
      </c>
      <c r="C1756" s="7" t="n">
        <v>50</v>
      </c>
    </row>
    <row r="1757" spans="1:9">
      <c r="A1757" t="s">
        <v>4</v>
      </c>
      <c r="B1757" s="4" t="s">
        <v>5</v>
      </c>
      <c r="C1757" s="4" t="s">
        <v>10</v>
      </c>
      <c r="D1757" s="4" t="s">
        <v>13</v>
      </c>
      <c r="E1757" s="4" t="s">
        <v>6</v>
      </c>
      <c r="F1757" s="4" t="s">
        <v>25</v>
      </c>
      <c r="G1757" s="4" t="s">
        <v>25</v>
      </c>
      <c r="H1757" s="4" t="s">
        <v>25</v>
      </c>
    </row>
    <row r="1758" spans="1:9">
      <c r="A1758" t="n">
        <v>16137</v>
      </c>
      <c r="B1758" s="52" t="n">
        <v>48</v>
      </c>
      <c r="C1758" s="7" t="n">
        <v>1</v>
      </c>
      <c r="D1758" s="7" t="n">
        <v>0</v>
      </c>
      <c r="E1758" s="7" t="s">
        <v>134</v>
      </c>
      <c r="F1758" s="7" t="n">
        <v>-1</v>
      </c>
      <c r="G1758" s="7" t="n">
        <v>1</v>
      </c>
      <c r="H1758" s="7" t="n">
        <v>0</v>
      </c>
    </row>
    <row r="1759" spans="1:9">
      <c r="A1759" t="s">
        <v>4</v>
      </c>
      <c r="B1759" s="4" t="s">
        <v>5</v>
      </c>
      <c r="C1759" s="4" t="s">
        <v>10</v>
      </c>
      <c r="D1759" s="4" t="s">
        <v>13</v>
      </c>
      <c r="E1759" s="4" t="s">
        <v>6</v>
      </c>
      <c r="F1759" s="4" t="s">
        <v>25</v>
      </c>
      <c r="G1759" s="4" t="s">
        <v>25</v>
      </c>
      <c r="H1759" s="4" t="s">
        <v>25</v>
      </c>
    </row>
    <row r="1760" spans="1:9">
      <c r="A1760" t="n">
        <v>16167</v>
      </c>
      <c r="B1760" s="52" t="n">
        <v>48</v>
      </c>
      <c r="C1760" s="7" t="n">
        <v>9</v>
      </c>
      <c r="D1760" s="7" t="n">
        <v>0</v>
      </c>
      <c r="E1760" s="7" t="s">
        <v>138</v>
      </c>
      <c r="F1760" s="7" t="n">
        <v>-1</v>
      </c>
      <c r="G1760" s="7" t="n">
        <v>1</v>
      </c>
      <c r="H1760" s="7" t="n">
        <v>0</v>
      </c>
    </row>
    <row r="1761" spans="1:15">
      <c r="A1761" t="s">
        <v>4</v>
      </c>
      <c r="B1761" s="4" t="s">
        <v>5</v>
      </c>
      <c r="C1761" s="4" t="s">
        <v>13</v>
      </c>
      <c r="D1761" s="4" t="s">
        <v>10</v>
      </c>
      <c r="E1761" s="4" t="s">
        <v>25</v>
      </c>
      <c r="F1761" s="4" t="s">
        <v>10</v>
      </c>
      <c r="G1761" s="4" t="s">
        <v>9</v>
      </c>
      <c r="H1761" s="4" t="s">
        <v>9</v>
      </c>
      <c r="I1761" s="4" t="s">
        <v>10</v>
      </c>
      <c r="J1761" s="4" t="s">
        <v>10</v>
      </c>
      <c r="K1761" s="4" t="s">
        <v>9</v>
      </c>
      <c r="L1761" s="4" t="s">
        <v>9</v>
      </c>
      <c r="M1761" s="4" t="s">
        <v>9</v>
      </c>
      <c r="N1761" s="4" t="s">
        <v>9</v>
      </c>
      <c r="O1761" s="4" t="s">
        <v>6</v>
      </c>
    </row>
    <row r="1762" spans="1:15">
      <c r="A1762" t="n">
        <v>16198</v>
      </c>
      <c r="B1762" s="14" t="n">
        <v>50</v>
      </c>
      <c r="C1762" s="7" t="n">
        <v>0</v>
      </c>
      <c r="D1762" s="7" t="n">
        <v>4400</v>
      </c>
      <c r="E1762" s="7" t="n">
        <v>1</v>
      </c>
      <c r="F1762" s="7" t="n">
        <v>100</v>
      </c>
      <c r="G1762" s="7" t="n">
        <v>0</v>
      </c>
      <c r="H1762" s="7" t="n">
        <v>-1069547520</v>
      </c>
      <c r="I1762" s="7" t="n">
        <v>0</v>
      </c>
      <c r="J1762" s="7" t="n">
        <v>65533</v>
      </c>
      <c r="K1762" s="7" t="n">
        <v>0</v>
      </c>
      <c r="L1762" s="7" t="n">
        <v>0</v>
      </c>
      <c r="M1762" s="7" t="n">
        <v>0</v>
      </c>
      <c r="N1762" s="7" t="n">
        <v>0</v>
      </c>
      <c r="O1762" s="7" t="s">
        <v>12</v>
      </c>
    </row>
    <row r="1763" spans="1:15">
      <c r="A1763" t="s">
        <v>4</v>
      </c>
      <c r="B1763" s="4" t="s">
        <v>5</v>
      </c>
      <c r="C1763" s="4" t="s">
        <v>10</v>
      </c>
    </row>
    <row r="1764" spans="1:15">
      <c r="A1764" t="n">
        <v>16237</v>
      </c>
      <c r="B1764" s="31" t="n">
        <v>16</v>
      </c>
      <c r="C1764" s="7" t="n">
        <v>400</v>
      </c>
    </row>
    <row r="1765" spans="1:15">
      <c r="A1765" t="s">
        <v>4</v>
      </c>
      <c r="B1765" s="4" t="s">
        <v>5</v>
      </c>
      <c r="C1765" s="4" t="s">
        <v>10</v>
      </c>
    </row>
    <row r="1766" spans="1:15">
      <c r="A1766" t="n">
        <v>16240</v>
      </c>
      <c r="B1766" s="31" t="n">
        <v>16</v>
      </c>
      <c r="C1766" s="7" t="n">
        <v>1500</v>
      </c>
    </row>
    <row r="1767" spans="1:15">
      <c r="A1767" t="s">
        <v>4</v>
      </c>
      <c r="B1767" s="4" t="s">
        <v>5</v>
      </c>
      <c r="C1767" s="4" t="s">
        <v>13</v>
      </c>
      <c r="D1767" s="4" t="s">
        <v>10</v>
      </c>
    </row>
    <row r="1768" spans="1:15">
      <c r="A1768" t="n">
        <v>16243</v>
      </c>
      <c r="B1768" s="45" t="n">
        <v>45</v>
      </c>
      <c r="C1768" s="7" t="n">
        <v>7</v>
      </c>
      <c r="D1768" s="7" t="n">
        <v>255</v>
      </c>
    </row>
    <row r="1769" spans="1:15">
      <c r="A1769" t="s">
        <v>4</v>
      </c>
      <c r="B1769" s="4" t="s">
        <v>5</v>
      </c>
      <c r="C1769" s="4" t="s">
        <v>10</v>
      </c>
    </row>
    <row r="1770" spans="1:15">
      <c r="A1770" t="n">
        <v>16247</v>
      </c>
      <c r="B1770" s="31" t="n">
        <v>16</v>
      </c>
      <c r="C1770" s="7" t="n">
        <v>300</v>
      </c>
    </row>
    <row r="1771" spans="1:15">
      <c r="A1771" t="s">
        <v>4</v>
      </c>
      <c r="B1771" s="4" t="s">
        <v>5</v>
      </c>
      <c r="C1771" s="4" t="s">
        <v>13</v>
      </c>
      <c r="D1771" s="4" t="s">
        <v>10</v>
      </c>
      <c r="E1771" s="4" t="s">
        <v>6</v>
      </c>
    </row>
    <row r="1772" spans="1:15">
      <c r="A1772" t="n">
        <v>16250</v>
      </c>
      <c r="B1772" s="61" t="n">
        <v>51</v>
      </c>
      <c r="C1772" s="7" t="n">
        <v>4</v>
      </c>
      <c r="D1772" s="7" t="n">
        <v>1</v>
      </c>
      <c r="E1772" s="7" t="s">
        <v>186</v>
      </c>
    </row>
    <row r="1773" spans="1:15">
      <c r="A1773" t="s">
        <v>4</v>
      </c>
      <c r="B1773" s="4" t="s">
        <v>5</v>
      </c>
      <c r="C1773" s="4" t="s">
        <v>10</v>
      </c>
    </row>
    <row r="1774" spans="1:15">
      <c r="A1774" t="n">
        <v>16269</v>
      </c>
      <c r="B1774" s="31" t="n">
        <v>16</v>
      </c>
      <c r="C1774" s="7" t="n">
        <v>0</v>
      </c>
    </row>
    <row r="1775" spans="1:15">
      <c r="A1775" t="s">
        <v>4</v>
      </c>
      <c r="B1775" s="4" t="s">
        <v>5</v>
      </c>
      <c r="C1775" s="4" t="s">
        <v>10</v>
      </c>
      <c r="D1775" s="4" t="s">
        <v>13</v>
      </c>
      <c r="E1775" s="4" t="s">
        <v>9</v>
      </c>
      <c r="F1775" s="4" t="s">
        <v>55</v>
      </c>
      <c r="G1775" s="4" t="s">
        <v>13</v>
      </c>
      <c r="H1775" s="4" t="s">
        <v>13</v>
      </c>
    </row>
    <row r="1776" spans="1:15">
      <c r="A1776" t="n">
        <v>16272</v>
      </c>
      <c r="B1776" s="62" t="n">
        <v>26</v>
      </c>
      <c r="C1776" s="7" t="n">
        <v>1</v>
      </c>
      <c r="D1776" s="7" t="n">
        <v>17</v>
      </c>
      <c r="E1776" s="7" t="n">
        <v>1303</v>
      </c>
      <c r="F1776" s="7" t="s">
        <v>187</v>
      </c>
      <c r="G1776" s="7" t="n">
        <v>2</v>
      </c>
      <c r="H1776" s="7" t="n">
        <v>0</v>
      </c>
    </row>
    <row r="1777" spans="1:15">
      <c r="A1777" t="s">
        <v>4</v>
      </c>
      <c r="B1777" s="4" t="s">
        <v>5</v>
      </c>
    </row>
    <row r="1778" spans="1:15">
      <c r="A1778" t="n">
        <v>16294</v>
      </c>
      <c r="B1778" s="34" t="n">
        <v>28</v>
      </c>
    </row>
    <row r="1779" spans="1:15">
      <c r="A1779" t="s">
        <v>4</v>
      </c>
      <c r="B1779" s="4" t="s">
        <v>5</v>
      </c>
      <c r="C1779" s="4" t="s">
        <v>13</v>
      </c>
      <c r="D1779" s="4" t="s">
        <v>10</v>
      </c>
      <c r="E1779" s="4" t="s">
        <v>6</v>
      </c>
    </row>
    <row r="1780" spans="1:15">
      <c r="A1780" t="n">
        <v>16295</v>
      </c>
      <c r="B1780" s="61" t="n">
        <v>51</v>
      </c>
      <c r="C1780" s="7" t="n">
        <v>4</v>
      </c>
      <c r="D1780" s="7" t="n">
        <v>9</v>
      </c>
      <c r="E1780" s="7" t="s">
        <v>99</v>
      </c>
    </row>
    <row r="1781" spans="1:15">
      <c r="A1781" t="s">
        <v>4</v>
      </c>
      <c r="B1781" s="4" t="s">
        <v>5</v>
      </c>
      <c r="C1781" s="4" t="s">
        <v>10</v>
      </c>
    </row>
    <row r="1782" spans="1:15">
      <c r="A1782" t="n">
        <v>16308</v>
      </c>
      <c r="B1782" s="31" t="n">
        <v>16</v>
      </c>
      <c r="C1782" s="7" t="n">
        <v>0</v>
      </c>
    </row>
    <row r="1783" spans="1:15">
      <c r="A1783" t="s">
        <v>4</v>
      </c>
      <c r="B1783" s="4" t="s">
        <v>5</v>
      </c>
      <c r="C1783" s="4" t="s">
        <v>10</v>
      </c>
      <c r="D1783" s="4" t="s">
        <v>13</v>
      </c>
      <c r="E1783" s="4" t="s">
        <v>9</v>
      </c>
      <c r="F1783" s="4" t="s">
        <v>55</v>
      </c>
      <c r="G1783" s="4" t="s">
        <v>13</v>
      </c>
      <c r="H1783" s="4" t="s">
        <v>13</v>
      </c>
    </row>
    <row r="1784" spans="1:15">
      <c r="A1784" t="n">
        <v>16311</v>
      </c>
      <c r="B1784" s="62" t="n">
        <v>26</v>
      </c>
      <c r="C1784" s="7" t="n">
        <v>9</v>
      </c>
      <c r="D1784" s="7" t="n">
        <v>17</v>
      </c>
      <c r="E1784" s="7" t="n">
        <v>5304</v>
      </c>
      <c r="F1784" s="7" t="s">
        <v>188</v>
      </c>
      <c r="G1784" s="7" t="n">
        <v>2</v>
      </c>
      <c r="H1784" s="7" t="n">
        <v>0</v>
      </c>
    </row>
    <row r="1785" spans="1:15">
      <c r="A1785" t="s">
        <v>4</v>
      </c>
      <c r="B1785" s="4" t="s">
        <v>5</v>
      </c>
    </row>
    <row r="1786" spans="1:15">
      <c r="A1786" t="n">
        <v>16348</v>
      </c>
      <c r="B1786" s="34" t="n">
        <v>28</v>
      </c>
    </row>
    <row r="1787" spans="1:15">
      <c r="A1787" t="s">
        <v>4</v>
      </c>
      <c r="B1787" s="4" t="s">
        <v>5</v>
      </c>
      <c r="C1787" s="4" t="s">
        <v>10</v>
      </c>
      <c r="D1787" s="4" t="s">
        <v>13</v>
      </c>
    </row>
    <row r="1788" spans="1:15">
      <c r="A1788" t="n">
        <v>16349</v>
      </c>
      <c r="B1788" s="63" t="n">
        <v>89</v>
      </c>
      <c r="C1788" s="7" t="n">
        <v>65533</v>
      </c>
      <c r="D1788" s="7" t="n">
        <v>1</v>
      </c>
    </row>
    <row r="1789" spans="1:15">
      <c r="A1789" t="s">
        <v>4</v>
      </c>
      <c r="B1789" s="4" t="s">
        <v>5</v>
      </c>
      <c r="C1789" s="4" t="s">
        <v>10</v>
      </c>
      <c r="D1789" s="4" t="s">
        <v>13</v>
      </c>
      <c r="E1789" s="4" t="s">
        <v>6</v>
      </c>
      <c r="F1789" s="4" t="s">
        <v>25</v>
      </c>
      <c r="G1789" s="4" t="s">
        <v>25</v>
      </c>
      <c r="H1789" s="4" t="s">
        <v>25</v>
      </c>
    </row>
    <row r="1790" spans="1:15">
      <c r="A1790" t="n">
        <v>16353</v>
      </c>
      <c r="B1790" s="52" t="n">
        <v>48</v>
      </c>
      <c r="C1790" s="7" t="n">
        <v>7020</v>
      </c>
      <c r="D1790" s="7" t="n">
        <v>0</v>
      </c>
      <c r="E1790" s="7" t="s">
        <v>148</v>
      </c>
      <c r="F1790" s="7" t="n">
        <v>-1</v>
      </c>
      <c r="G1790" s="7" t="n">
        <v>1</v>
      </c>
      <c r="H1790" s="7" t="n">
        <v>0</v>
      </c>
    </row>
    <row r="1791" spans="1:15">
      <c r="A1791" t="s">
        <v>4</v>
      </c>
      <c r="B1791" s="4" t="s">
        <v>5</v>
      </c>
      <c r="C1791" s="4" t="s">
        <v>10</v>
      </c>
    </row>
    <row r="1792" spans="1:15">
      <c r="A1792" t="n">
        <v>16387</v>
      </c>
      <c r="B1792" s="31" t="n">
        <v>16</v>
      </c>
      <c r="C1792" s="7" t="n">
        <v>500</v>
      </c>
    </row>
    <row r="1793" spans="1:8">
      <c r="A1793" t="s">
        <v>4</v>
      </c>
      <c r="B1793" s="4" t="s">
        <v>5</v>
      </c>
      <c r="C1793" s="4" t="s">
        <v>13</v>
      </c>
      <c r="D1793" s="4" t="s">
        <v>10</v>
      </c>
      <c r="E1793" s="4" t="s">
        <v>6</v>
      </c>
    </row>
    <row r="1794" spans="1:8">
      <c r="A1794" t="n">
        <v>16390</v>
      </c>
      <c r="B1794" s="61" t="n">
        <v>51</v>
      </c>
      <c r="C1794" s="7" t="n">
        <v>4</v>
      </c>
      <c r="D1794" s="7" t="n">
        <v>7020</v>
      </c>
      <c r="E1794" s="7" t="s">
        <v>189</v>
      </c>
    </row>
    <row r="1795" spans="1:8">
      <c r="A1795" t="s">
        <v>4</v>
      </c>
      <c r="B1795" s="4" t="s">
        <v>5</v>
      </c>
      <c r="C1795" s="4" t="s">
        <v>10</v>
      </c>
    </row>
    <row r="1796" spans="1:8">
      <c r="A1796" t="n">
        <v>16404</v>
      </c>
      <c r="B1796" s="31" t="n">
        <v>16</v>
      </c>
      <c r="C1796" s="7" t="n">
        <v>0</v>
      </c>
    </row>
    <row r="1797" spans="1:8">
      <c r="A1797" t="s">
        <v>4</v>
      </c>
      <c r="B1797" s="4" t="s">
        <v>5</v>
      </c>
      <c r="C1797" s="4" t="s">
        <v>10</v>
      </c>
      <c r="D1797" s="4" t="s">
        <v>13</v>
      </c>
      <c r="E1797" s="4" t="s">
        <v>9</v>
      </c>
      <c r="F1797" s="4" t="s">
        <v>55</v>
      </c>
      <c r="G1797" s="4" t="s">
        <v>13</v>
      </c>
      <c r="H1797" s="4" t="s">
        <v>13</v>
      </c>
      <c r="I1797" s="4" t="s">
        <v>13</v>
      </c>
      <c r="J1797" s="4" t="s">
        <v>9</v>
      </c>
      <c r="K1797" s="4" t="s">
        <v>55</v>
      </c>
      <c r="L1797" s="4" t="s">
        <v>13</v>
      </c>
      <c r="M1797" s="4" t="s">
        <v>13</v>
      </c>
    </row>
    <row r="1798" spans="1:8">
      <c r="A1798" t="n">
        <v>16407</v>
      </c>
      <c r="B1798" s="62" t="n">
        <v>26</v>
      </c>
      <c r="C1798" s="7" t="n">
        <v>7020</v>
      </c>
      <c r="D1798" s="7" t="n">
        <v>17</v>
      </c>
      <c r="E1798" s="7" t="n">
        <v>61383</v>
      </c>
      <c r="F1798" s="7" t="s">
        <v>190</v>
      </c>
      <c r="G1798" s="7" t="n">
        <v>2</v>
      </c>
      <c r="H1798" s="7" t="n">
        <v>3</v>
      </c>
      <c r="I1798" s="7" t="n">
        <v>17</v>
      </c>
      <c r="J1798" s="7" t="n">
        <v>61384</v>
      </c>
      <c r="K1798" s="7" t="s">
        <v>191</v>
      </c>
      <c r="L1798" s="7" t="n">
        <v>2</v>
      </c>
      <c r="M1798" s="7" t="n">
        <v>0</v>
      </c>
    </row>
    <row r="1799" spans="1:8">
      <c r="A1799" t="s">
        <v>4</v>
      </c>
      <c r="B1799" s="4" t="s">
        <v>5</v>
      </c>
    </row>
    <row r="1800" spans="1:8">
      <c r="A1800" t="n">
        <v>16475</v>
      </c>
      <c r="B1800" s="34" t="n">
        <v>28</v>
      </c>
    </row>
    <row r="1801" spans="1:8">
      <c r="A1801" t="s">
        <v>4</v>
      </c>
      <c r="B1801" s="4" t="s">
        <v>5</v>
      </c>
      <c r="C1801" s="4" t="s">
        <v>10</v>
      </c>
      <c r="D1801" s="4" t="s">
        <v>13</v>
      </c>
    </row>
    <row r="1802" spans="1:8">
      <c r="A1802" t="n">
        <v>16476</v>
      </c>
      <c r="B1802" s="63" t="n">
        <v>89</v>
      </c>
      <c r="C1802" s="7" t="n">
        <v>65533</v>
      </c>
      <c r="D1802" s="7" t="n">
        <v>1</v>
      </c>
    </row>
    <row r="1803" spans="1:8">
      <c r="A1803" t="s">
        <v>4</v>
      </c>
      <c r="B1803" s="4" t="s">
        <v>5</v>
      </c>
      <c r="C1803" s="4" t="s">
        <v>10</v>
      </c>
    </row>
    <row r="1804" spans="1:8">
      <c r="A1804" t="n">
        <v>16480</v>
      </c>
      <c r="B1804" s="31" t="n">
        <v>16</v>
      </c>
      <c r="C1804" s="7" t="n">
        <v>300</v>
      </c>
    </row>
    <row r="1805" spans="1:8">
      <c r="A1805" t="s">
        <v>4</v>
      </c>
      <c r="B1805" s="4" t="s">
        <v>5</v>
      </c>
      <c r="C1805" s="4" t="s">
        <v>13</v>
      </c>
      <c r="D1805" s="4" t="s">
        <v>10</v>
      </c>
      <c r="E1805" s="4" t="s">
        <v>10</v>
      </c>
      <c r="F1805" s="4" t="s">
        <v>13</v>
      </c>
    </row>
    <row r="1806" spans="1:8">
      <c r="A1806" t="n">
        <v>16483</v>
      </c>
      <c r="B1806" s="32" t="n">
        <v>25</v>
      </c>
      <c r="C1806" s="7" t="n">
        <v>1</v>
      </c>
      <c r="D1806" s="7" t="n">
        <v>50</v>
      </c>
      <c r="E1806" s="7" t="n">
        <v>50</v>
      </c>
      <c r="F1806" s="7" t="n">
        <v>5</v>
      </c>
    </row>
    <row r="1807" spans="1:8">
      <c r="A1807" t="s">
        <v>4</v>
      </c>
      <c r="B1807" s="4" t="s">
        <v>5</v>
      </c>
      <c r="C1807" s="4" t="s">
        <v>6</v>
      </c>
      <c r="D1807" s="4" t="s">
        <v>10</v>
      </c>
    </row>
    <row r="1808" spans="1:8">
      <c r="A1808" t="n">
        <v>16490</v>
      </c>
      <c r="B1808" s="68" t="n">
        <v>29</v>
      </c>
      <c r="C1808" s="7" t="s">
        <v>192</v>
      </c>
      <c r="D1808" s="7" t="n">
        <v>65533</v>
      </c>
    </row>
    <row r="1809" spans="1:13">
      <c r="A1809" t="s">
        <v>4</v>
      </c>
      <c r="B1809" s="4" t="s">
        <v>5</v>
      </c>
      <c r="C1809" s="4" t="s">
        <v>13</v>
      </c>
      <c r="D1809" s="4" t="s">
        <v>25</v>
      </c>
      <c r="E1809" s="4" t="s">
        <v>25</v>
      </c>
      <c r="F1809" s="4" t="s">
        <v>25</v>
      </c>
    </row>
    <row r="1810" spans="1:13">
      <c r="A1810" t="n">
        <v>16506</v>
      </c>
      <c r="B1810" s="45" t="n">
        <v>45</v>
      </c>
      <c r="C1810" s="7" t="n">
        <v>9</v>
      </c>
      <c r="D1810" s="7" t="n">
        <v>0.0199999995529652</v>
      </c>
      <c r="E1810" s="7" t="n">
        <v>0.0199999995529652</v>
      </c>
      <c r="F1810" s="7" t="n">
        <v>0.5</v>
      </c>
    </row>
    <row r="1811" spans="1:13">
      <c r="A1811" t="s">
        <v>4</v>
      </c>
      <c r="B1811" s="4" t="s">
        <v>5</v>
      </c>
      <c r="C1811" s="4" t="s">
        <v>13</v>
      </c>
      <c r="D1811" s="4" t="s">
        <v>10</v>
      </c>
      <c r="E1811" s="4" t="s">
        <v>6</v>
      </c>
    </row>
    <row r="1812" spans="1:13">
      <c r="A1812" t="n">
        <v>16520</v>
      </c>
      <c r="B1812" s="61" t="n">
        <v>51</v>
      </c>
      <c r="C1812" s="7" t="n">
        <v>4</v>
      </c>
      <c r="D1812" s="7" t="n">
        <v>0</v>
      </c>
      <c r="E1812" s="7" t="s">
        <v>162</v>
      </c>
    </row>
    <row r="1813" spans="1:13">
      <c r="A1813" t="s">
        <v>4</v>
      </c>
      <c r="B1813" s="4" t="s">
        <v>5</v>
      </c>
      <c r="C1813" s="4" t="s">
        <v>10</v>
      </c>
    </row>
    <row r="1814" spans="1:13">
      <c r="A1814" t="n">
        <v>16533</v>
      </c>
      <c r="B1814" s="31" t="n">
        <v>16</v>
      </c>
      <c r="C1814" s="7" t="n">
        <v>0</v>
      </c>
    </row>
    <row r="1815" spans="1:13">
      <c r="A1815" t="s">
        <v>4</v>
      </c>
      <c r="B1815" s="4" t="s">
        <v>5</v>
      </c>
      <c r="C1815" s="4" t="s">
        <v>10</v>
      </c>
      <c r="D1815" s="4" t="s">
        <v>13</v>
      </c>
      <c r="E1815" s="4" t="s">
        <v>9</v>
      </c>
      <c r="F1815" s="4" t="s">
        <v>55</v>
      </c>
      <c r="G1815" s="4" t="s">
        <v>13</v>
      </c>
      <c r="H1815" s="4" t="s">
        <v>13</v>
      </c>
      <c r="I1815" s="4" t="s">
        <v>13</v>
      </c>
    </row>
    <row r="1816" spans="1:13">
      <c r="A1816" t="n">
        <v>16536</v>
      </c>
      <c r="B1816" s="62" t="n">
        <v>26</v>
      </c>
      <c r="C1816" s="7" t="n">
        <v>0</v>
      </c>
      <c r="D1816" s="7" t="n">
        <v>17</v>
      </c>
      <c r="E1816" s="7" t="n">
        <v>52533</v>
      </c>
      <c r="F1816" s="7" t="s">
        <v>193</v>
      </c>
      <c r="G1816" s="7" t="n">
        <v>8</v>
      </c>
      <c r="H1816" s="7" t="n">
        <v>2</v>
      </c>
      <c r="I1816" s="7" t="n">
        <v>0</v>
      </c>
    </row>
    <row r="1817" spans="1:13">
      <c r="A1817" t="s">
        <v>4</v>
      </c>
      <c r="B1817" s="4" t="s">
        <v>5</v>
      </c>
      <c r="C1817" s="4" t="s">
        <v>10</v>
      </c>
    </row>
    <row r="1818" spans="1:13">
      <c r="A1818" t="n">
        <v>16568</v>
      </c>
      <c r="B1818" s="31" t="n">
        <v>16</v>
      </c>
      <c r="C1818" s="7" t="n">
        <v>1</v>
      </c>
    </row>
    <row r="1819" spans="1:13">
      <c r="A1819" t="s">
        <v>4</v>
      </c>
      <c r="B1819" s="4" t="s">
        <v>5</v>
      </c>
      <c r="C1819" s="4" t="s">
        <v>13</v>
      </c>
      <c r="D1819" s="4" t="s">
        <v>10</v>
      </c>
    </row>
    <row r="1820" spans="1:13">
      <c r="A1820" t="n">
        <v>16571</v>
      </c>
      <c r="B1820" s="14" t="n">
        <v>50</v>
      </c>
      <c r="C1820" s="7" t="n">
        <v>52</v>
      </c>
      <c r="D1820" s="7" t="n">
        <v>52533</v>
      </c>
    </row>
    <row r="1821" spans="1:13">
      <c r="A1821" t="s">
        <v>4</v>
      </c>
      <c r="B1821" s="4" t="s">
        <v>5</v>
      </c>
      <c r="C1821" s="4" t="s">
        <v>10</v>
      </c>
    </row>
    <row r="1822" spans="1:13">
      <c r="A1822" t="n">
        <v>16575</v>
      </c>
      <c r="B1822" s="31" t="n">
        <v>16</v>
      </c>
      <c r="C1822" s="7" t="n">
        <v>700</v>
      </c>
    </row>
    <row r="1823" spans="1:13">
      <c r="A1823" t="s">
        <v>4</v>
      </c>
      <c r="B1823" s="4" t="s">
        <v>5</v>
      </c>
      <c r="C1823" s="4" t="s">
        <v>10</v>
      </c>
      <c r="D1823" s="4" t="s">
        <v>13</v>
      </c>
    </row>
    <row r="1824" spans="1:13">
      <c r="A1824" t="n">
        <v>16578</v>
      </c>
      <c r="B1824" s="63" t="n">
        <v>89</v>
      </c>
      <c r="C1824" s="7" t="n">
        <v>65533</v>
      </c>
      <c r="D1824" s="7" t="n">
        <v>0</v>
      </c>
    </row>
    <row r="1825" spans="1:9">
      <c r="A1825" t="s">
        <v>4</v>
      </c>
      <c r="B1825" s="4" t="s">
        <v>5</v>
      </c>
      <c r="C1825" s="4" t="s">
        <v>10</v>
      </c>
      <c r="D1825" s="4" t="s">
        <v>13</v>
      </c>
    </row>
    <row r="1826" spans="1:9">
      <c r="A1826" t="n">
        <v>16582</v>
      </c>
      <c r="B1826" s="63" t="n">
        <v>89</v>
      </c>
      <c r="C1826" s="7" t="n">
        <v>65533</v>
      </c>
      <c r="D1826" s="7" t="n">
        <v>1</v>
      </c>
    </row>
    <row r="1827" spans="1:9">
      <c r="A1827" t="s">
        <v>4</v>
      </c>
      <c r="B1827" s="4" t="s">
        <v>5</v>
      </c>
      <c r="C1827" s="4" t="s">
        <v>6</v>
      </c>
      <c r="D1827" s="4" t="s">
        <v>10</v>
      </c>
    </row>
    <row r="1828" spans="1:9">
      <c r="A1828" t="n">
        <v>16586</v>
      </c>
      <c r="B1828" s="68" t="n">
        <v>29</v>
      </c>
      <c r="C1828" s="7" t="s">
        <v>12</v>
      </c>
      <c r="D1828" s="7" t="n">
        <v>65533</v>
      </c>
    </row>
    <row r="1829" spans="1:9">
      <c r="A1829" t="s">
        <v>4</v>
      </c>
      <c r="B1829" s="4" t="s">
        <v>5</v>
      </c>
      <c r="C1829" s="4" t="s">
        <v>13</v>
      </c>
      <c r="D1829" s="4" t="s">
        <v>10</v>
      </c>
      <c r="E1829" s="4" t="s">
        <v>10</v>
      </c>
      <c r="F1829" s="4" t="s">
        <v>13</v>
      </c>
    </row>
    <row r="1830" spans="1:9">
      <c r="A1830" t="n">
        <v>16590</v>
      </c>
      <c r="B1830" s="32" t="n">
        <v>25</v>
      </c>
      <c r="C1830" s="7" t="n">
        <v>1</v>
      </c>
      <c r="D1830" s="7" t="n">
        <v>65535</v>
      </c>
      <c r="E1830" s="7" t="n">
        <v>65535</v>
      </c>
      <c r="F1830" s="7" t="n">
        <v>0</v>
      </c>
    </row>
    <row r="1831" spans="1:9">
      <c r="A1831" t="s">
        <v>4</v>
      </c>
      <c r="B1831" s="4" t="s">
        <v>5</v>
      </c>
      <c r="C1831" s="4" t="s">
        <v>13</v>
      </c>
      <c r="D1831" s="4" t="s">
        <v>10</v>
      </c>
      <c r="E1831" s="4" t="s">
        <v>25</v>
      </c>
    </row>
    <row r="1832" spans="1:9">
      <c r="A1832" t="n">
        <v>16597</v>
      </c>
      <c r="B1832" s="39" t="n">
        <v>58</v>
      </c>
      <c r="C1832" s="7" t="n">
        <v>101</v>
      </c>
      <c r="D1832" s="7" t="n">
        <v>300</v>
      </c>
      <c r="E1832" s="7" t="n">
        <v>1</v>
      </c>
    </row>
    <row r="1833" spans="1:9">
      <c r="A1833" t="s">
        <v>4</v>
      </c>
      <c r="B1833" s="4" t="s">
        <v>5</v>
      </c>
      <c r="C1833" s="4" t="s">
        <v>13</v>
      </c>
      <c r="D1833" s="4" t="s">
        <v>10</v>
      </c>
    </row>
    <row r="1834" spans="1:9">
      <c r="A1834" t="n">
        <v>16605</v>
      </c>
      <c r="B1834" s="39" t="n">
        <v>58</v>
      </c>
      <c r="C1834" s="7" t="n">
        <v>254</v>
      </c>
      <c r="D1834" s="7" t="n">
        <v>0</v>
      </c>
    </row>
    <row r="1835" spans="1:9">
      <c r="A1835" t="s">
        <v>4</v>
      </c>
      <c r="B1835" s="4" t="s">
        <v>5</v>
      </c>
      <c r="C1835" s="4" t="s">
        <v>13</v>
      </c>
      <c r="D1835" s="4" t="s">
        <v>10</v>
      </c>
      <c r="E1835" s="4" t="s">
        <v>10</v>
      </c>
      <c r="F1835" s="4" t="s">
        <v>9</v>
      </c>
    </row>
    <row r="1836" spans="1:9">
      <c r="A1836" t="n">
        <v>16609</v>
      </c>
      <c r="B1836" s="73" t="n">
        <v>84</v>
      </c>
      <c r="C1836" s="7" t="n">
        <v>1</v>
      </c>
      <c r="D1836" s="7" t="n">
        <v>0</v>
      </c>
      <c r="E1836" s="7" t="n">
        <v>0</v>
      </c>
      <c r="F1836" s="7" t="n">
        <v>0</v>
      </c>
    </row>
    <row r="1837" spans="1:9">
      <c r="A1837" t="s">
        <v>4</v>
      </c>
      <c r="B1837" s="4" t="s">
        <v>5</v>
      </c>
      <c r="C1837" s="4" t="s">
        <v>13</v>
      </c>
      <c r="D1837" s="4" t="s">
        <v>13</v>
      </c>
      <c r="E1837" s="4" t="s">
        <v>25</v>
      </c>
      <c r="F1837" s="4" t="s">
        <v>25</v>
      </c>
      <c r="G1837" s="4" t="s">
        <v>25</v>
      </c>
      <c r="H1837" s="4" t="s">
        <v>10</v>
      </c>
    </row>
    <row r="1838" spans="1:9">
      <c r="A1838" t="n">
        <v>16619</v>
      </c>
      <c r="B1838" s="45" t="n">
        <v>45</v>
      </c>
      <c r="C1838" s="7" t="n">
        <v>2</v>
      </c>
      <c r="D1838" s="7" t="n">
        <v>3</v>
      </c>
      <c r="E1838" s="7" t="n">
        <v>112.400001525879</v>
      </c>
      <c r="F1838" s="7" t="n">
        <v>23.6399993896484</v>
      </c>
      <c r="G1838" s="7" t="n">
        <v>96.9199981689453</v>
      </c>
      <c r="H1838" s="7" t="n">
        <v>0</v>
      </c>
    </row>
    <row r="1839" spans="1:9">
      <c r="A1839" t="s">
        <v>4</v>
      </c>
      <c r="B1839" s="4" t="s">
        <v>5</v>
      </c>
      <c r="C1839" s="4" t="s">
        <v>13</v>
      </c>
      <c r="D1839" s="4" t="s">
        <v>13</v>
      </c>
      <c r="E1839" s="4" t="s">
        <v>25</v>
      </c>
      <c r="F1839" s="4" t="s">
        <v>25</v>
      </c>
      <c r="G1839" s="4" t="s">
        <v>25</v>
      </c>
      <c r="H1839" s="4" t="s">
        <v>10</v>
      </c>
      <c r="I1839" s="4" t="s">
        <v>13</v>
      </c>
    </row>
    <row r="1840" spans="1:9">
      <c r="A1840" t="n">
        <v>16636</v>
      </c>
      <c r="B1840" s="45" t="n">
        <v>45</v>
      </c>
      <c r="C1840" s="7" t="n">
        <v>4</v>
      </c>
      <c r="D1840" s="7" t="n">
        <v>3</v>
      </c>
      <c r="E1840" s="7" t="n">
        <v>348.100006103516</v>
      </c>
      <c r="F1840" s="7" t="n">
        <v>315.920013427734</v>
      </c>
      <c r="G1840" s="7" t="n">
        <v>20</v>
      </c>
      <c r="H1840" s="7" t="n">
        <v>0</v>
      </c>
      <c r="I1840" s="7" t="n">
        <v>0</v>
      </c>
    </row>
    <row r="1841" spans="1:9">
      <c r="A1841" t="s">
        <v>4</v>
      </c>
      <c r="B1841" s="4" t="s">
        <v>5</v>
      </c>
      <c r="C1841" s="4" t="s">
        <v>13</v>
      </c>
      <c r="D1841" s="4" t="s">
        <v>13</v>
      </c>
      <c r="E1841" s="4" t="s">
        <v>25</v>
      </c>
      <c r="F1841" s="4" t="s">
        <v>10</v>
      </c>
    </row>
    <row r="1842" spans="1:9">
      <c r="A1842" t="n">
        <v>16654</v>
      </c>
      <c r="B1842" s="45" t="n">
        <v>45</v>
      </c>
      <c r="C1842" s="7" t="n">
        <v>5</v>
      </c>
      <c r="D1842" s="7" t="n">
        <v>3</v>
      </c>
      <c r="E1842" s="7" t="n">
        <v>5.5</v>
      </c>
      <c r="F1842" s="7" t="n">
        <v>0</v>
      </c>
    </row>
    <row r="1843" spans="1:9">
      <c r="A1843" t="s">
        <v>4</v>
      </c>
      <c r="B1843" s="4" t="s">
        <v>5</v>
      </c>
      <c r="C1843" s="4" t="s">
        <v>13</v>
      </c>
      <c r="D1843" s="4" t="s">
        <v>13</v>
      </c>
      <c r="E1843" s="4" t="s">
        <v>25</v>
      </c>
      <c r="F1843" s="4" t="s">
        <v>10</v>
      </c>
    </row>
    <row r="1844" spans="1:9">
      <c r="A1844" t="n">
        <v>16663</v>
      </c>
      <c r="B1844" s="45" t="n">
        <v>45</v>
      </c>
      <c r="C1844" s="7" t="n">
        <v>11</v>
      </c>
      <c r="D1844" s="7" t="n">
        <v>3</v>
      </c>
      <c r="E1844" s="7" t="n">
        <v>33.7999992370605</v>
      </c>
      <c r="F1844" s="7" t="n">
        <v>0</v>
      </c>
    </row>
    <row r="1845" spans="1:9">
      <c r="A1845" t="s">
        <v>4</v>
      </c>
      <c r="B1845" s="4" t="s">
        <v>5</v>
      </c>
      <c r="C1845" s="4" t="s">
        <v>13</v>
      </c>
      <c r="D1845" s="4" t="s">
        <v>13</v>
      </c>
      <c r="E1845" s="4" t="s">
        <v>25</v>
      </c>
      <c r="F1845" s="4" t="s">
        <v>25</v>
      </c>
      <c r="G1845" s="4" t="s">
        <v>25</v>
      </c>
      <c r="H1845" s="4" t="s">
        <v>10</v>
      </c>
    </row>
    <row r="1846" spans="1:9">
      <c r="A1846" t="n">
        <v>16672</v>
      </c>
      <c r="B1846" s="45" t="n">
        <v>45</v>
      </c>
      <c r="C1846" s="7" t="n">
        <v>2</v>
      </c>
      <c r="D1846" s="7" t="n">
        <v>3</v>
      </c>
      <c r="E1846" s="7" t="n">
        <v>115.360000610352</v>
      </c>
      <c r="F1846" s="7" t="n">
        <v>23.6399993896484</v>
      </c>
      <c r="G1846" s="7" t="n">
        <v>96.1600036621094</v>
      </c>
      <c r="H1846" s="7" t="n">
        <v>1000</v>
      </c>
    </row>
    <row r="1847" spans="1:9">
      <c r="A1847" t="s">
        <v>4</v>
      </c>
      <c r="B1847" s="4" t="s">
        <v>5</v>
      </c>
      <c r="C1847" s="4" t="s">
        <v>13</v>
      </c>
      <c r="D1847" s="4" t="s">
        <v>13</v>
      </c>
      <c r="E1847" s="4" t="s">
        <v>25</v>
      </c>
      <c r="F1847" s="4" t="s">
        <v>25</v>
      </c>
      <c r="G1847" s="4" t="s">
        <v>25</v>
      </c>
      <c r="H1847" s="4" t="s">
        <v>10</v>
      </c>
      <c r="I1847" s="4" t="s">
        <v>13</v>
      </c>
    </row>
    <row r="1848" spans="1:9">
      <c r="A1848" t="n">
        <v>16689</v>
      </c>
      <c r="B1848" s="45" t="n">
        <v>45</v>
      </c>
      <c r="C1848" s="7" t="n">
        <v>4</v>
      </c>
      <c r="D1848" s="7" t="n">
        <v>3</v>
      </c>
      <c r="E1848" s="7" t="n">
        <v>348.100006103516</v>
      </c>
      <c r="F1848" s="7" t="n">
        <v>343.589996337891</v>
      </c>
      <c r="G1848" s="7" t="n">
        <v>25</v>
      </c>
      <c r="H1848" s="7" t="n">
        <v>1000</v>
      </c>
      <c r="I1848" s="7" t="n">
        <v>0</v>
      </c>
    </row>
    <row r="1849" spans="1:9">
      <c r="A1849" t="s">
        <v>4</v>
      </c>
      <c r="B1849" s="4" t="s">
        <v>5</v>
      </c>
      <c r="C1849" s="4" t="s">
        <v>13</v>
      </c>
      <c r="D1849" s="4" t="s">
        <v>13</v>
      </c>
      <c r="E1849" s="4" t="s">
        <v>25</v>
      </c>
      <c r="F1849" s="4" t="s">
        <v>10</v>
      </c>
    </row>
    <row r="1850" spans="1:9">
      <c r="A1850" t="n">
        <v>16707</v>
      </c>
      <c r="B1850" s="45" t="n">
        <v>45</v>
      </c>
      <c r="C1850" s="7" t="n">
        <v>5</v>
      </c>
      <c r="D1850" s="7" t="n">
        <v>3</v>
      </c>
      <c r="E1850" s="7" t="n">
        <v>4.80000019073486</v>
      </c>
      <c r="F1850" s="7" t="n">
        <v>1000</v>
      </c>
    </row>
    <row r="1851" spans="1:9">
      <c r="A1851" t="s">
        <v>4</v>
      </c>
      <c r="B1851" s="4" t="s">
        <v>5</v>
      </c>
      <c r="C1851" s="4" t="s">
        <v>13</v>
      </c>
      <c r="D1851" s="4" t="s">
        <v>10</v>
      </c>
      <c r="E1851" s="4" t="s">
        <v>10</v>
      </c>
      <c r="F1851" s="4" t="s">
        <v>9</v>
      </c>
    </row>
    <row r="1852" spans="1:9">
      <c r="A1852" t="n">
        <v>16716</v>
      </c>
      <c r="B1852" s="73" t="n">
        <v>84</v>
      </c>
      <c r="C1852" s="7" t="n">
        <v>0</v>
      </c>
      <c r="D1852" s="7" t="n">
        <v>0</v>
      </c>
      <c r="E1852" s="7" t="n">
        <v>0</v>
      </c>
      <c r="F1852" s="7" t="n">
        <v>1056964608</v>
      </c>
    </row>
    <row r="1853" spans="1:9">
      <c r="A1853" t="s">
        <v>4</v>
      </c>
      <c r="B1853" s="4" t="s">
        <v>5</v>
      </c>
      <c r="C1853" s="4" t="s">
        <v>13</v>
      </c>
      <c r="D1853" s="4" t="s">
        <v>10</v>
      </c>
    </row>
    <row r="1854" spans="1:9">
      <c r="A1854" t="n">
        <v>16726</v>
      </c>
      <c r="B1854" s="39" t="n">
        <v>58</v>
      </c>
      <c r="C1854" s="7" t="n">
        <v>255</v>
      </c>
      <c r="D1854" s="7" t="n">
        <v>0</v>
      </c>
    </row>
    <row r="1855" spans="1:9">
      <c r="A1855" t="s">
        <v>4</v>
      </c>
      <c r="B1855" s="4" t="s">
        <v>5</v>
      </c>
      <c r="C1855" s="4" t="s">
        <v>13</v>
      </c>
      <c r="D1855" s="20" t="s">
        <v>45</v>
      </c>
      <c r="E1855" s="4" t="s">
        <v>5</v>
      </c>
      <c r="F1855" s="4" t="s">
        <v>13</v>
      </c>
      <c r="G1855" s="4" t="s">
        <v>10</v>
      </c>
      <c r="H1855" s="20" t="s">
        <v>46</v>
      </c>
      <c r="I1855" s="4" t="s">
        <v>13</v>
      </c>
      <c r="J1855" s="4" t="s">
        <v>35</v>
      </c>
    </row>
    <row r="1856" spans="1:9">
      <c r="A1856" t="n">
        <v>16730</v>
      </c>
      <c r="B1856" s="15" t="n">
        <v>5</v>
      </c>
      <c r="C1856" s="7" t="n">
        <v>28</v>
      </c>
      <c r="D1856" s="20" t="s">
        <v>3</v>
      </c>
      <c r="E1856" s="40" t="n">
        <v>64</v>
      </c>
      <c r="F1856" s="7" t="n">
        <v>5</v>
      </c>
      <c r="G1856" s="7" t="n">
        <v>4</v>
      </c>
      <c r="H1856" s="20" t="s">
        <v>3</v>
      </c>
      <c r="I1856" s="7" t="n">
        <v>1</v>
      </c>
      <c r="J1856" s="16" t="n">
        <f t="normal" ca="1">A1866</f>
        <v>0</v>
      </c>
    </row>
    <row r="1857" spans="1:10">
      <c r="A1857" t="s">
        <v>4</v>
      </c>
      <c r="B1857" s="4" t="s">
        <v>5</v>
      </c>
      <c r="C1857" s="4" t="s">
        <v>10</v>
      </c>
      <c r="D1857" s="4" t="s">
        <v>9</v>
      </c>
    </row>
    <row r="1858" spans="1:10">
      <c r="A1858" t="n">
        <v>16741</v>
      </c>
      <c r="B1858" s="75" t="n">
        <v>44</v>
      </c>
      <c r="C1858" s="7" t="n">
        <v>4</v>
      </c>
      <c r="D1858" s="7" t="n">
        <v>128</v>
      </c>
    </row>
    <row r="1859" spans="1:10">
      <c r="A1859" t="s">
        <v>4</v>
      </c>
      <c r="B1859" s="4" t="s">
        <v>5</v>
      </c>
      <c r="C1859" s="4" t="s">
        <v>10</v>
      </c>
      <c r="D1859" s="4" t="s">
        <v>9</v>
      </c>
      <c r="E1859" s="4" t="s">
        <v>9</v>
      </c>
      <c r="F1859" s="4" t="s">
        <v>9</v>
      </c>
      <c r="G1859" s="4" t="s">
        <v>9</v>
      </c>
      <c r="H1859" s="4" t="s">
        <v>10</v>
      </c>
      <c r="I1859" s="4" t="s">
        <v>13</v>
      </c>
    </row>
    <row r="1860" spans="1:10">
      <c r="A1860" t="n">
        <v>16748</v>
      </c>
      <c r="B1860" s="71" t="n">
        <v>66</v>
      </c>
      <c r="C1860" s="7" t="n">
        <v>4</v>
      </c>
      <c r="D1860" s="7" t="n">
        <v>1065353216</v>
      </c>
      <c r="E1860" s="7" t="n">
        <v>1065353216</v>
      </c>
      <c r="F1860" s="7" t="n">
        <v>1065353216</v>
      </c>
      <c r="G1860" s="7" t="n">
        <v>0</v>
      </c>
      <c r="H1860" s="7" t="n">
        <v>0</v>
      </c>
      <c r="I1860" s="7" t="n">
        <v>3</v>
      </c>
    </row>
    <row r="1861" spans="1:10">
      <c r="A1861" t="s">
        <v>4</v>
      </c>
      <c r="B1861" s="4" t="s">
        <v>5</v>
      </c>
      <c r="C1861" s="4" t="s">
        <v>10</v>
      </c>
      <c r="D1861" s="4" t="s">
        <v>25</v>
      </c>
      <c r="E1861" s="4" t="s">
        <v>25</v>
      </c>
      <c r="F1861" s="4" t="s">
        <v>25</v>
      </c>
      <c r="G1861" s="4" t="s">
        <v>25</v>
      </c>
    </row>
    <row r="1862" spans="1:10">
      <c r="A1862" t="n">
        <v>16770</v>
      </c>
      <c r="B1862" s="50" t="n">
        <v>46</v>
      </c>
      <c r="C1862" s="7" t="n">
        <v>4</v>
      </c>
      <c r="D1862" s="7" t="n">
        <v>111.099998474121</v>
      </c>
      <c r="E1862" s="7" t="n">
        <v>22.6399993896484</v>
      </c>
      <c r="F1862" s="7" t="n">
        <v>97</v>
      </c>
      <c r="G1862" s="7" t="n">
        <v>111.300003051758</v>
      </c>
    </row>
    <row r="1863" spans="1:10">
      <c r="A1863" t="s">
        <v>4</v>
      </c>
      <c r="B1863" s="4" t="s">
        <v>5</v>
      </c>
      <c r="C1863" s="4" t="s">
        <v>10</v>
      </c>
      <c r="D1863" s="4" t="s">
        <v>13</v>
      </c>
      <c r="E1863" s="4" t="s">
        <v>6</v>
      </c>
      <c r="F1863" s="4" t="s">
        <v>25</v>
      </c>
      <c r="G1863" s="4" t="s">
        <v>25</v>
      </c>
      <c r="H1863" s="4" t="s">
        <v>25</v>
      </c>
    </row>
    <row r="1864" spans="1:10">
      <c r="A1864" t="n">
        <v>16789</v>
      </c>
      <c r="B1864" s="52" t="n">
        <v>48</v>
      </c>
      <c r="C1864" s="7" t="n">
        <v>4</v>
      </c>
      <c r="D1864" s="7" t="n">
        <v>0</v>
      </c>
      <c r="E1864" s="7" t="s">
        <v>130</v>
      </c>
      <c r="F1864" s="7" t="n">
        <v>-1</v>
      </c>
      <c r="G1864" s="7" t="n">
        <v>1</v>
      </c>
      <c r="H1864" s="7" t="n">
        <v>0</v>
      </c>
    </row>
    <row r="1865" spans="1:10">
      <c r="A1865" t="s">
        <v>4</v>
      </c>
      <c r="B1865" s="4" t="s">
        <v>5</v>
      </c>
      <c r="C1865" s="4" t="s">
        <v>13</v>
      </c>
      <c r="D1865" s="20" t="s">
        <v>45</v>
      </c>
      <c r="E1865" s="4" t="s">
        <v>5</v>
      </c>
      <c r="F1865" s="4" t="s">
        <v>13</v>
      </c>
      <c r="G1865" s="4" t="s">
        <v>10</v>
      </c>
      <c r="H1865" s="20" t="s">
        <v>46</v>
      </c>
      <c r="I1865" s="4" t="s">
        <v>13</v>
      </c>
      <c r="J1865" s="4" t="s">
        <v>35</v>
      </c>
    </row>
    <row r="1866" spans="1:10">
      <c r="A1866" t="n">
        <v>16815</v>
      </c>
      <c r="B1866" s="15" t="n">
        <v>5</v>
      </c>
      <c r="C1866" s="7" t="n">
        <v>28</v>
      </c>
      <c r="D1866" s="20" t="s">
        <v>3</v>
      </c>
      <c r="E1866" s="40" t="n">
        <v>64</v>
      </c>
      <c r="F1866" s="7" t="n">
        <v>5</v>
      </c>
      <c r="G1866" s="7" t="n">
        <v>2</v>
      </c>
      <c r="H1866" s="20" t="s">
        <v>3</v>
      </c>
      <c r="I1866" s="7" t="n">
        <v>1</v>
      </c>
      <c r="J1866" s="16" t="n">
        <f t="normal" ca="1">A1874</f>
        <v>0</v>
      </c>
    </row>
    <row r="1867" spans="1:10">
      <c r="A1867" t="s">
        <v>4</v>
      </c>
      <c r="B1867" s="4" t="s">
        <v>5</v>
      </c>
      <c r="C1867" s="4" t="s">
        <v>10</v>
      </c>
      <c r="D1867" s="4" t="s">
        <v>9</v>
      </c>
    </row>
    <row r="1868" spans="1:10">
      <c r="A1868" t="n">
        <v>16826</v>
      </c>
      <c r="B1868" s="75" t="n">
        <v>44</v>
      </c>
      <c r="C1868" s="7" t="n">
        <v>2</v>
      </c>
      <c r="D1868" s="7" t="n">
        <v>128</v>
      </c>
    </row>
    <row r="1869" spans="1:10">
      <c r="A1869" t="s">
        <v>4</v>
      </c>
      <c r="B1869" s="4" t="s">
        <v>5</v>
      </c>
      <c r="C1869" s="4" t="s">
        <v>10</v>
      </c>
      <c r="D1869" s="4" t="s">
        <v>9</v>
      </c>
      <c r="E1869" s="4" t="s">
        <v>9</v>
      </c>
      <c r="F1869" s="4" t="s">
        <v>9</v>
      </c>
      <c r="G1869" s="4" t="s">
        <v>9</v>
      </c>
      <c r="H1869" s="4" t="s">
        <v>10</v>
      </c>
      <c r="I1869" s="4" t="s">
        <v>13</v>
      </c>
    </row>
    <row r="1870" spans="1:10">
      <c r="A1870" t="n">
        <v>16833</v>
      </c>
      <c r="B1870" s="71" t="n">
        <v>66</v>
      </c>
      <c r="C1870" s="7" t="n">
        <v>2</v>
      </c>
      <c r="D1870" s="7" t="n">
        <v>1065353216</v>
      </c>
      <c r="E1870" s="7" t="n">
        <v>1065353216</v>
      </c>
      <c r="F1870" s="7" t="n">
        <v>1065353216</v>
      </c>
      <c r="G1870" s="7" t="n">
        <v>0</v>
      </c>
      <c r="H1870" s="7" t="n">
        <v>0</v>
      </c>
      <c r="I1870" s="7" t="n">
        <v>3</v>
      </c>
    </row>
    <row r="1871" spans="1:10">
      <c r="A1871" t="s">
        <v>4</v>
      </c>
      <c r="B1871" s="4" t="s">
        <v>5</v>
      </c>
      <c r="C1871" s="4" t="s">
        <v>10</v>
      </c>
      <c r="D1871" s="4" t="s">
        <v>25</v>
      </c>
      <c r="E1871" s="4" t="s">
        <v>25</v>
      </c>
      <c r="F1871" s="4" t="s">
        <v>25</v>
      </c>
      <c r="G1871" s="4" t="s">
        <v>25</v>
      </c>
    </row>
    <row r="1872" spans="1:10">
      <c r="A1872" t="n">
        <v>16855</v>
      </c>
      <c r="B1872" s="50" t="n">
        <v>46</v>
      </c>
      <c r="C1872" s="7" t="n">
        <v>2</v>
      </c>
      <c r="D1872" s="7" t="n">
        <v>111.099998474121</v>
      </c>
      <c r="E1872" s="7" t="n">
        <v>22.6399993896484</v>
      </c>
      <c r="F1872" s="7" t="n">
        <v>97</v>
      </c>
      <c r="G1872" s="7" t="n">
        <v>111.300003051758</v>
      </c>
    </row>
    <row r="1873" spans="1:10">
      <c r="A1873" t="s">
        <v>4</v>
      </c>
      <c r="B1873" s="4" t="s">
        <v>5</v>
      </c>
      <c r="C1873" s="4" t="s">
        <v>13</v>
      </c>
      <c r="D1873" s="4" t="s">
        <v>10</v>
      </c>
      <c r="E1873" s="4" t="s">
        <v>25</v>
      </c>
    </row>
    <row r="1874" spans="1:10">
      <c r="A1874" t="n">
        <v>16874</v>
      </c>
      <c r="B1874" s="39" t="n">
        <v>58</v>
      </c>
      <c r="C1874" s="7" t="n">
        <v>101</v>
      </c>
      <c r="D1874" s="7" t="n">
        <v>100</v>
      </c>
      <c r="E1874" s="7" t="n">
        <v>1</v>
      </c>
    </row>
    <row r="1875" spans="1:10">
      <c r="A1875" t="s">
        <v>4</v>
      </c>
      <c r="B1875" s="4" t="s">
        <v>5</v>
      </c>
      <c r="C1875" s="4" t="s">
        <v>13</v>
      </c>
      <c r="D1875" s="4" t="s">
        <v>10</v>
      </c>
    </row>
    <row r="1876" spans="1:10">
      <c r="A1876" t="n">
        <v>16882</v>
      </c>
      <c r="B1876" s="39" t="n">
        <v>58</v>
      </c>
      <c r="C1876" s="7" t="n">
        <v>254</v>
      </c>
      <c r="D1876" s="7" t="n">
        <v>0</v>
      </c>
    </row>
    <row r="1877" spans="1:10">
      <c r="A1877" t="s">
        <v>4</v>
      </c>
      <c r="B1877" s="4" t="s">
        <v>5</v>
      </c>
      <c r="C1877" s="4" t="s">
        <v>13</v>
      </c>
      <c r="D1877" s="20" t="s">
        <v>45</v>
      </c>
      <c r="E1877" s="4" t="s">
        <v>5</v>
      </c>
      <c r="F1877" s="4" t="s">
        <v>13</v>
      </c>
      <c r="G1877" s="4" t="s">
        <v>10</v>
      </c>
      <c r="H1877" s="20" t="s">
        <v>46</v>
      </c>
      <c r="I1877" s="4" t="s">
        <v>13</v>
      </c>
      <c r="J1877" s="4" t="s">
        <v>35</v>
      </c>
    </row>
    <row r="1878" spans="1:10">
      <c r="A1878" t="n">
        <v>16886</v>
      </c>
      <c r="B1878" s="15" t="n">
        <v>5</v>
      </c>
      <c r="C1878" s="7" t="n">
        <v>28</v>
      </c>
      <c r="D1878" s="20" t="s">
        <v>3</v>
      </c>
      <c r="E1878" s="40" t="n">
        <v>64</v>
      </c>
      <c r="F1878" s="7" t="n">
        <v>5</v>
      </c>
      <c r="G1878" s="7" t="n">
        <v>2</v>
      </c>
      <c r="H1878" s="20" t="s">
        <v>3</v>
      </c>
      <c r="I1878" s="7" t="n">
        <v>1</v>
      </c>
      <c r="J1878" s="16" t="n">
        <f t="normal" ca="1">A1902</f>
        <v>0</v>
      </c>
    </row>
    <row r="1879" spans="1:10">
      <c r="A1879" t="s">
        <v>4</v>
      </c>
      <c r="B1879" s="4" t="s">
        <v>5</v>
      </c>
      <c r="C1879" s="4" t="s">
        <v>13</v>
      </c>
      <c r="D1879" s="4" t="s">
        <v>10</v>
      </c>
      <c r="E1879" s="4" t="s">
        <v>10</v>
      </c>
      <c r="F1879" s="4" t="s">
        <v>10</v>
      </c>
      <c r="G1879" s="4" t="s">
        <v>10</v>
      </c>
      <c r="H1879" s="4" t="s">
        <v>10</v>
      </c>
      <c r="I1879" s="4" t="s">
        <v>6</v>
      </c>
      <c r="J1879" s="4" t="s">
        <v>25</v>
      </c>
      <c r="K1879" s="4" t="s">
        <v>25</v>
      </c>
      <c r="L1879" s="4" t="s">
        <v>25</v>
      </c>
      <c r="M1879" s="4" t="s">
        <v>9</v>
      </c>
      <c r="N1879" s="4" t="s">
        <v>9</v>
      </c>
      <c r="O1879" s="4" t="s">
        <v>25</v>
      </c>
      <c r="P1879" s="4" t="s">
        <v>25</v>
      </c>
      <c r="Q1879" s="4" t="s">
        <v>25</v>
      </c>
      <c r="R1879" s="4" t="s">
        <v>25</v>
      </c>
      <c r="S1879" s="4" t="s">
        <v>13</v>
      </c>
    </row>
    <row r="1880" spans="1:10">
      <c r="A1880" t="n">
        <v>16897</v>
      </c>
      <c r="B1880" s="11" t="n">
        <v>39</v>
      </c>
      <c r="C1880" s="7" t="n">
        <v>12</v>
      </c>
      <c r="D1880" s="7" t="n">
        <v>65533</v>
      </c>
      <c r="E1880" s="7" t="n">
        <v>201</v>
      </c>
      <c r="F1880" s="7" t="n">
        <v>0</v>
      </c>
      <c r="G1880" s="7" t="n">
        <v>2</v>
      </c>
      <c r="H1880" s="7" t="n">
        <v>131</v>
      </c>
      <c r="I1880" s="7" t="s">
        <v>12</v>
      </c>
      <c r="J1880" s="7" t="n">
        <v>0</v>
      </c>
      <c r="K1880" s="7" t="n">
        <v>0.800000011920929</v>
      </c>
      <c r="L1880" s="7" t="n">
        <v>1</v>
      </c>
      <c r="M1880" s="7" t="n">
        <v>0</v>
      </c>
      <c r="N1880" s="7" t="n">
        <v>0</v>
      </c>
      <c r="O1880" s="7" t="n">
        <v>0</v>
      </c>
      <c r="P1880" s="7" t="n">
        <v>1.5</v>
      </c>
      <c r="Q1880" s="7" t="n">
        <v>1.5</v>
      </c>
      <c r="R1880" s="7" t="n">
        <v>1.5</v>
      </c>
      <c r="S1880" s="7" t="n">
        <v>102</v>
      </c>
    </row>
    <row r="1881" spans="1:10">
      <c r="A1881" t="s">
        <v>4</v>
      </c>
      <c r="B1881" s="4" t="s">
        <v>5</v>
      </c>
      <c r="C1881" s="4" t="s">
        <v>13</v>
      </c>
      <c r="D1881" s="4" t="s">
        <v>10</v>
      </c>
      <c r="E1881" s="4" t="s">
        <v>25</v>
      </c>
      <c r="F1881" s="4" t="s">
        <v>10</v>
      </c>
      <c r="G1881" s="4" t="s">
        <v>9</v>
      </c>
      <c r="H1881" s="4" t="s">
        <v>9</v>
      </c>
      <c r="I1881" s="4" t="s">
        <v>10</v>
      </c>
      <c r="J1881" s="4" t="s">
        <v>10</v>
      </c>
      <c r="K1881" s="4" t="s">
        <v>9</v>
      </c>
      <c r="L1881" s="4" t="s">
        <v>9</v>
      </c>
      <c r="M1881" s="4" t="s">
        <v>9</v>
      </c>
      <c r="N1881" s="4" t="s">
        <v>9</v>
      </c>
      <c r="O1881" s="4" t="s">
        <v>6</v>
      </c>
    </row>
    <row r="1882" spans="1:10">
      <c r="A1882" t="n">
        <v>16947</v>
      </c>
      <c r="B1882" s="14" t="n">
        <v>50</v>
      </c>
      <c r="C1882" s="7" t="n">
        <v>0</v>
      </c>
      <c r="D1882" s="7" t="n">
        <v>4026</v>
      </c>
      <c r="E1882" s="7" t="n">
        <v>1</v>
      </c>
      <c r="F1882" s="7" t="n">
        <v>0</v>
      </c>
      <c r="G1882" s="7" t="n">
        <v>0</v>
      </c>
      <c r="H1882" s="7" t="n">
        <v>0</v>
      </c>
      <c r="I1882" s="7" t="n">
        <v>0</v>
      </c>
      <c r="J1882" s="7" t="n">
        <v>65533</v>
      </c>
      <c r="K1882" s="7" t="n">
        <v>0</v>
      </c>
      <c r="L1882" s="7" t="n">
        <v>0</v>
      </c>
      <c r="M1882" s="7" t="n">
        <v>0</v>
      </c>
      <c r="N1882" s="7" t="n">
        <v>0</v>
      </c>
      <c r="O1882" s="7" t="s">
        <v>12</v>
      </c>
    </row>
    <row r="1883" spans="1:10">
      <c r="A1883" t="s">
        <v>4</v>
      </c>
      <c r="B1883" s="4" t="s">
        <v>5</v>
      </c>
      <c r="C1883" s="4" t="s">
        <v>10</v>
      </c>
    </row>
    <row r="1884" spans="1:10">
      <c r="A1884" t="n">
        <v>16986</v>
      </c>
      <c r="B1884" s="31" t="n">
        <v>16</v>
      </c>
      <c r="C1884" s="7" t="n">
        <v>600</v>
      </c>
    </row>
    <row r="1885" spans="1:10">
      <c r="A1885" t="s">
        <v>4</v>
      </c>
      <c r="B1885" s="4" t="s">
        <v>5</v>
      </c>
      <c r="C1885" s="4" t="s">
        <v>13</v>
      </c>
      <c r="D1885" s="4" t="s">
        <v>25</v>
      </c>
      <c r="E1885" s="4" t="s">
        <v>25</v>
      </c>
      <c r="F1885" s="4" t="s">
        <v>25</v>
      </c>
    </row>
    <row r="1886" spans="1:10">
      <c r="A1886" t="n">
        <v>16989</v>
      </c>
      <c r="B1886" s="45" t="n">
        <v>45</v>
      </c>
      <c r="C1886" s="7" t="n">
        <v>9</v>
      </c>
      <c r="D1886" s="7" t="n">
        <v>0.0500000007450581</v>
      </c>
      <c r="E1886" s="7" t="n">
        <v>0.0500000007450581</v>
      </c>
      <c r="F1886" s="7" t="n">
        <v>0.300000011920929</v>
      </c>
    </row>
    <row r="1887" spans="1:10">
      <c r="A1887" t="s">
        <v>4</v>
      </c>
      <c r="B1887" s="4" t="s">
        <v>5</v>
      </c>
      <c r="C1887" s="4" t="s">
        <v>13</v>
      </c>
      <c r="D1887" s="4" t="s">
        <v>10</v>
      </c>
      <c r="E1887" s="4" t="s">
        <v>10</v>
      </c>
      <c r="F1887" s="4" t="s">
        <v>10</v>
      </c>
      <c r="G1887" s="4" t="s">
        <v>10</v>
      </c>
      <c r="H1887" s="4" t="s">
        <v>10</v>
      </c>
      <c r="I1887" s="4" t="s">
        <v>6</v>
      </c>
      <c r="J1887" s="4" t="s">
        <v>25</v>
      </c>
      <c r="K1887" s="4" t="s">
        <v>25</v>
      </c>
      <c r="L1887" s="4" t="s">
        <v>25</v>
      </c>
      <c r="M1887" s="4" t="s">
        <v>9</v>
      </c>
      <c r="N1887" s="4" t="s">
        <v>9</v>
      </c>
      <c r="O1887" s="4" t="s">
        <v>25</v>
      </c>
      <c r="P1887" s="4" t="s">
        <v>25</v>
      </c>
      <c r="Q1887" s="4" t="s">
        <v>25</v>
      </c>
      <c r="R1887" s="4" t="s">
        <v>25</v>
      </c>
      <c r="S1887" s="4" t="s">
        <v>13</v>
      </c>
    </row>
    <row r="1888" spans="1:10">
      <c r="A1888" t="n">
        <v>17003</v>
      </c>
      <c r="B1888" s="11" t="n">
        <v>39</v>
      </c>
      <c r="C1888" s="7" t="n">
        <v>12</v>
      </c>
      <c r="D1888" s="7" t="n">
        <v>65533</v>
      </c>
      <c r="E1888" s="7" t="n">
        <v>207</v>
      </c>
      <c r="F1888" s="7" t="n">
        <v>0</v>
      </c>
      <c r="G1888" s="7" t="n">
        <v>1660</v>
      </c>
      <c r="H1888" s="7" t="n">
        <v>12</v>
      </c>
      <c r="I1888" s="7" t="s">
        <v>194</v>
      </c>
      <c r="J1888" s="7" t="n">
        <v>0</v>
      </c>
      <c r="K1888" s="7" t="n">
        <v>0</v>
      </c>
      <c r="L1888" s="7" t="n">
        <v>0</v>
      </c>
      <c r="M1888" s="7" t="n">
        <v>0</v>
      </c>
      <c r="N1888" s="7" t="n">
        <v>0</v>
      </c>
      <c r="O1888" s="7" t="n">
        <v>0</v>
      </c>
      <c r="P1888" s="7" t="n">
        <v>0.5</v>
      </c>
      <c r="Q1888" s="7" t="n">
        <v>0.5</v>
      </c>
      <c r="R1888" s="7" t="n">
        <v>0.5</v>
      </c>
      <c r="S1888" s="7" t="n">
        <v>255</v>
      </c>
    </row>
    <row r="1889" spans="1:19">
      <c r="A1889" t="s">
        <v>4</v>
      </c>
      <c r="B1889" s="4" t="s">
        <v>5</v>
      </c>
      <c r="C1889" s="4" t="s">
        <v>10</v>
      </c>
    </row>
    <row r="1890" spans="1:19">
      <c r="A1890" t="n">
        <v>17062</v>
      </c>
      <c r="B1890" s="31" t="n">
        <v>16</v>
      </c>
      <c r="C1890" s="7" t="n">
        <v>100</v>
      </c>
    </row>
    <row r="1891" spans="1:19">
      <c r="A1891" t="s">
        <v>4</v>
      </c>
      <c r="B1891" s="4" t="s">
        <v>5</v>
      </c>
      <c r="C1891" s="4" t="s">
        <v>13</v>
      </c>
      <c r="D1891" s="4" t="s">
        <v>10</v>
      </c>
      <c r="E1891" s="4" t="s">
        <v>10</v>
      </c>
      <c r="F1891" s="4" t="s">
        <v>10</v>
      </c>
      <c r="G1891" s="4" t="s">
        <v>10</v>
      </c>
      <c r="H1891" s="4" t="s">
        <v>10</v>
      </c>
      <c r="I1891" s="4" t="s">
        <v>6</v>
      </c>
      <c r="J1891" s="4" t="s">
        <v>25</v>
      </c>
      <c r="K1891" s="4" t="s">
        <v>25</v>
      </c>
      <c r="L1891" s="4" t="s">
        <v>25</v>
      </c>
      <c r="M1891" s="4" t="s">
        <v>9</v>
      </c>
      <c r="N1891" s="4" t="s">
        <v>9</v>
      </c>
      <c r="O1891" s="4" t="s">
        <v>25</v>
      </c>
      <c r="P1891" s="4" t="s">
        <v>25</v>
      </c>
      <c r="Q1891" s="4" t="s">
        <v>25</v>
      </c>
      <c r="R1891" s="4" t="s">
        <v>25</v>
      </c>
      <c r="S1891" s="4" t="s">
        <v>13</v>
      </c>
    </row>
    <row r="1892" spans="1:19">
      <c r="A1892" t="n">
        <v>17065</v>
      </c>
      <c r="B1892" s="11" t="n">
        <v>39</v>
      </c>
      <c r="C1892" s="7" t="n">
        <v>12</v>
      </c>
      <c r="D1892" s="7" t="n">
        <v>65533</v>
      </c>
      <c r="E1892" s="7" t="n">
        <v>207</v>
      </c>
      <c r="F1892" s="7" t="n">
        <v>0</v>
      </c>
      <c r="G1892" s="7" t="n">
        <v>1660</v>
      </c>
      <c r="H1892" s="7" t="n">
        <v>12</v>
      </c>
      <c r="I1892" s="7" t="s">
        <v>195</v>
      </c>
      <c r="J1892" s="7" t="n">
        <v>0</v>
      </c>
      <c r="K1892" s="7" t="n">
        <v>0</v>
      </c>
      <c r="L1892" s="7" t="n">
        <v>0</v>
      </c>
      <c r="M1892" s="7" t="n">
        <v>0</v>
      </c>
      <c r="N1892" s="7" t="n">
        <v>0</v>
      </c>
      <c r="O1892" s="7" t="n">
        <v>0</v>
      </c>
      <c r="P1892" s="7" t="n">
        <v>0.5</v>
      </c>
      <c r="Q1892" s="7" t="n">
        <v>0.5</v>
      </c>
      <c r="R1892" s="7" t="n">
        <v>0.5</v>
      </c>
      <c r="S1892" s="7" t="n">
        <v>255</v>
      </c>
    </row>
    <row r="1893" spans="1:19">
      <c r="A1893" t="s">
        <v>4</v>
      </c>
      <c r="B1893" s="4" t="s">
        <v>5</v>
      </c>
      <c r="C1893" s="4" t="s">
        <v>10</v>
      </c>
    </row>
    <row r="1894" spans="1:19">
      <c r="A1894" t="n">
        <v>17131</v>
      </c>
      <c r="B1894" s="31" t="n">
        <v>16</v>
      </c>
      <c r="C1894" s="7" t="n">
        <v>100</v>
      </c>
    </row>
    <row r="1895" spans="1:19">
      <c r="A1895" t="s">
        <v>4</v>
      </c>
      <c r="B1895" s="4" t="s">
        <v>5</v>
      </c>
      <c r="C1895" s="4" t="s">
        <v>13</v>
      </c>
      <c r="D1895" s="4" t="s">
        <v>10</v>
      </c>
      <c r="E1895" s="4" t="s">
        <v>10</v>
      </c>
      <c r="F1895" s="4" t="s">
        <v>10</v>
      </c>
      <c r="G1895" s="4" t="s">
        <v>10</v>
      </c>
      <c r="H1895" s="4" t="s">
        <v>10</v>
      </c>
      <c r="I1895" s="4" t="s">
        <v>6</v>
      </c>
      <c r="J1895" s="4" t="s">
        <v>25</v>
      </c>
      <c r="K1895" s="4" t="s">
        <v>25</v>
      </c>
      <c r="L1895" s="4" t="s">
        <v>25</v>
      </c>
      <c r="M1895" s="4" t="s">
        <v>9</v>
      </c>
      <c r="N1895" s="4" t="s">
        <v>9</v>
      </c>
      <c r="O1895" s="4" t="s">
        <v>25</v>
      </c>
      <c r="P1895" s="4" t="s">
        <v>25</v>
      </c>
      <c r="Q1895" s="4" t="s">
        <v>25</v>
      </c>
      <c r="R1895" s="4" t="s">
        <v>25</v>
      </c>
      <c r="S1895" s="4" t="s">
        <v>13</v>
      </c>
    </row>
    <row r="1896" spans="1:19">
      <c r="A1896" t="n">
        <v>17134</v>
      </c>
      <c r="B1896" s="11" t="n">
        <v>39</v>
      </c>
      <c r="C1896" s="7" t="n">
        <v>12</v>
      </c>
      <c r="D1896" s="7" t="n">
        <v>65533</v>
      </c>
      <c r="E1896" s="7" t="n">
        <v>207</v>
      </c>
      <c r="F1896" s="7" t="n">
        <v>0</v>
      </c>
      <c r="G1896" s="7" t="n">
        <v>1660</v>
      </c>
      <c r="H1896" s="7" t="n">
        <v>12</v>
      </c>
      <c r="I1896" s="7" t="s">
        <v>179</v>
      </c>
      <c r="J1896" s="7" t="n">
        <v>0</v>
      </c>
      <c r="K1896" s="7" t="n">
        <v>0</v>
      </c>
      <c r="L1896" s="7" t="n">
        <v>0</v>
      </c>
      <c r="M1896" s="7" t="n">
        <v>0</v>
      </c>
      <c r="N1896" s="7" t="n">
        <v>0</v>
      </c>
      <c r="O1896" s="7" t="n">
        <v>0</v>
      </c>
      <c r="P1896" s="7" t="n">
        <v>0.5</v>
      </c>
      <c r="Q1896" s="7" t="n">
        <v>0.5</v>
      </c>
      <c r="R1896" s="7" t="n">
        <v>0.5</v>
      </c>
      <c r="S1896" s="7" t="n">
        <v>255</v>
      </c>
    </row>
    <row r="1897" spans="1:19">
      <c r="A1897" t="s">
        <v>4</v>
      </c>
      <c r="B1897" s="4" t="s">
        <v>5</v>
      </c>
      <c r="C1897" s="4" t="s">
        <v>10</v>
      </c>
      <c r="D1897" s="4" t="s">
        <v>13</v>
      </c>
      <c r="E1897" s="4" t="s">
        <v>6</v>
      </c>
      <c r="F1897" s="4" t="s">
        <v>25</v>
      </c>
      <c r="G1897" s="4" t="s">
        <v>25</v>
      </c>
      <c r="H1897" s="4" t="s">
        <v>25</v>
      </c>
    </row>
    <row r="1898" spans="1:19">
      <c r="A1898" t="n">
        <v>17193</v>
      </c>
      <c r="B1898" s="52" t="n">
        <v>48</v>
      </c>
      <c r="C1898" s="7" t="n">
        <v>1660</v>
      </c>
      <c r="D1898" s="7" t="n">
        <v>0</v>
      </c>
      <c r="E1898" s="7" t="s">
        <v>196</v>
      </c>
      <c r="F1898" s="7" t="n">
        <v>-1</v>
      </c>
      <c r="G1898" s="7" t="n">
        <v>1</v>
      </c>
      <c r="H1898" s="7" t="n">
        <v>0</v>
      </c>
    </row>
    <row r="1899" spans="1:19">
      <c r="A1899" t="s">
        <v>4</v>
      </c>
      <c r="B1899" s="4" t="s">
        <v>5</v>
      </c>
      <c r="C1899" s="4" t="s">
        <v>35</v>
      </c>
    </row>
    <row r="1900" spans="1:19">
      <c r="A1900" t="n">
        <v>17222</v>
      </c>
      <c r="B1900" s="26" t="n">
        <v>3</v>
      </c>
      <c r="C1900" s="16" t="n">
        <f t="normal" ca="1">A1928</f>
        <v>0</v>
      </c>
    </row>
    <row r="1901" spans="1:19">
      <c r="A1901" t="s">
        <v>4</v>
      </c>
      <c r="B1901" s="4" t="s">
        <v>5</v>
      </c>
      <c r="C1901" s="4" t="s">
        <v>13</v>
      </c>
      <c r="D1901" s="20" t="s">
        <v>45</v>
      </c>
      <c r="E1901" s="4" t="s">
        <v>5</v>
      </c>
      <c r="F1901" s="4" t="s">
        <v>13</v>
      </c>
      <c r="G1901" s="4" t="s">
        <v>10</v>
      </c>
      <c r="H1901" s="20" t="s">
        <v>46</v>
      </c>
      <c r="I1901" s="4" t="s">
        <v>13</v>
      </c>
      <c r="J1901" s="4" t="s">
        <v>35</v>
      </c>
    </row>
    <row r="1902" spans="1:19">
      <c r="A1902" t="n">
        <v>17227</v>
      </c>
      <c r="B1902" s="15" t="n">
        <v>5</v>
      </c>
      <c r="C1902" s="7" t="n">
        <v>28</v>
      </c>
      <c r="D1902" s="20" t="s">
        <v>3</v>
      </c>
      <c r="E1902" s="40" t="n">
        <v>64</v>
      </c>
      <c r="F1902" s="7" t="n">
        <v>5</v>
      </c>
      <c r="G1902" s="7" t="n">
        <v>4</v>
      </c>
      <c r="H1902" s="20" t="s">
        <v>3</v>
      </c>
      <c r="I1902" s="7" t="n">
        <v>1</v>
      </c>
      <c r="J1902" s="16" t="n">
        <f t="normal" ca="1">A1928</f>
        <v>0</v>
      </c>
    </row>
    <row r="1903" spans="1:19">
      <c r="A1903" t="s">
        <v>4</v>
      </c>
      <c r="B1903" s="4" t="s">
        <v>5</v>
      </c>
      <c r="C1903" s="4" t="s">
        <v>13</v>
      </c>
      <c r="D1903" s="4" t="s">
        <v>10</v>
      </c>
      <c r="E1903" s="4" t="s">
        <v>10</v>
      </c>
      <c r="F1903" s="4" t="s">
        <v>10</v>
      </c>
      <c r="G1903" s="4" t="s">
        <v>10</v>
      </c>
      <c r="H1903" s="4" t="s">
        <v>10</v>
      </c>
      <c r="I1903" s="4" t="s">
        <v>6</v>
      </c>
      <c r="J1903" s="4" t="s">
        <v>25</v>
      </c>
      <c r="K1903" s="4" t="s">
        <v>25</v>
      </c>
      <c r="L1903" s="4" t="s">
        <v>25</v>
      </c>
      <c r="M1903" s="4" t="s">
        <v>9</v>
      </c>
      <c r="N1903" s="4" t="s">
        <v>9</v>
      </c>
      <c r="O1903" s="4" t="s">
        <v>25</v>
      </c>
      <c r="P1903" s="4" t="s">
        <v>25</v>
      </c>
      <c r="Q1903" s="4" t="s">
        <v>25</v>
      </c>
      <c r="R1903" s="4" t="s">
        <v>25</v>
      </c>
      <c r="S1903" s="4" t="s">
        <v>13</v>
      </c>
    </row>
    <row r="1904" spans="1:19">
      <c r="A1904" t="n">
        <v>17238</v>
      </c>
      <c r="B1904" s="11" t="n">
        <v>39</v>
      </c>
      <c r="C1904" s="7" t="n">
        <v>12</v>
      </c>
      <c r="D1904" s="7" t="n">
        <v>65533</v>
      </c>
      <c r="E1904" s="7" t="n">
        <v>203</v>
      </c>
      <c r="F1904" s="7" t="n">
        <v>0</v>
      </c>
      <c r="G1904" s="7" t="n">
        <v>4</v>
      </c>
      <c r="H1904" s="7" t="n">
        <v>3</v>
      </c>
      <c r="I1904" s="7" t="s">
        <v>12</v>
      </c>
      <c r="J1904" s="7" t="n">
        <v>0</v>
      </c>
      <c r="K1904" s="7" t="n">
        <v>0.600000023841858</v>
      </c>
      <c r="L1904" s="7" t="n">
        <v>0</v>
      </c>
      <c r="M1904" s="7" t="n">
        <v>0</v>
      </c>
      <c r="N1904" s="7" t="n">
        <v>0</v>
      </c>
      <c r="O1904" s="7" t="n">
        <v>0</v>
      </c>
      <c r="P1904" s="7" t="n">
        <v>1.5</v>
      </c>
      <c r="Q1904" s="7" t="n">
        <v>1.5</v>
      </c>
      <c r="R1904" s="7" t="n">
        <v>1.5</v>
      </c>
      <c r="S1904" s="7" t="n">
        <v>255</v>
      </c>
    </row>
    <row r="1905" spans="1:19">
      <c r="A1905" t="s">
        <v>4</v>
      </c>
      <c r="B1905" s="4" t="s">
        <v>5</v>
      </c>
      <c r="C1905" s="4" t="s">
        <v>13</v>
      </c>
      <c r="D1905" s="4" t="s">
        <v>10</v>
      </c>
      <c r="E1905" s="4" t="s">
        <v>10</v>
      </c>
      <c r="F1905" s="4" t="s">
        <v>10</v>
      </c>
      <c r="G1905" s="4" t="s">
        <v>10</v>
      </c>
      <c r="H1905" s="4" t="s">
        <v>10</v>
      </c>
      <c r="I1905" s="4" t="s">
        <v>6</v>
      </c>
      <c r="J1905" s="4" t="s">
        <v>25</v>
      </c>
      <c r="K1905" s="4" t="s">
        <v>25</v>
      </c>
      <c r="L1905" s="4" t="s">
        <v>25</v>
      </c>
      <c r="M1905" s="4" t="s">
        <v>9</v>
      </c>
      <c r="N1905" s="4" t="s">
        <v>9</v>
      </c>
      <c r="O1905" s="4" t="s">
        <v>25</v>
      </c>
      <c r="P1905" s="4" t="s">
        <v>25</v>
      </c>
      <c r="Q1905" s="4" t="s">
        <v>25</v>
      </c>
      <c r="R1905" s="4" t="s">
        <v>25</v>
      </c>
      <c r="S1905" s="4" t="s">
        <v>13</v>
      </c>
    </row>
    <row r="1906" spans="1:19">
      <c r="A1906" t="n">
        <v>17288</v>
      </c>
      <c r="B1906" s="11" t="n">
        <v>39</v>
      </c>
      <c r="C1906" s="7" t="n">
        <v>12</v>
      </c>
      <c r="D1906" s="7" t="n">
        <v>65533</v>
      </c>
      <c r="E1906" s="7" t="n">
        <v>202</v>
      </c>
      <c r="F1906" s="7" t="n">
        <v>0</v>
      </c>
      <c r="G1906" s="7" t="n">
        <v>4</v>
      </c>
      <c r="H1906" s="7" t="n">
        <v>3</v>
      </c>
      <c r="I1906" s="7" t="s">
        <v>12</v>
      </c>
      <c r="J1906" s="7" t="n">
        <v>0</v>
      </c>
      <c r="K1906" s="7" t="n">
        <v>0.600000023841858</v>
      </c>
      <c r="L1906" s="7" t="n">
        <v>0</v>
      </c>
      <c r="M1906" s="7" t="n">
        <v>0</v>
      </c>
      <c r="N1906" s="7" t="n">
        <v>0</v>
      </c>
      <c r="O1906" s="7" t="n">
        <v>0</v>
      </c>
      <c r="P1906" s="7" t="n">
        <v>1.5</v>
      </c>
      <c r="Q1906" s="7" t="n">
        <v>1.5</v>
      </c>
      <c r="R1906" s="7" t="n">
        <v>1.5</v>
      </c>
      <c r="S1906" s="7" t="n">
        <v>100</v>
      </c>
    </row>
    <row r="1907" spans="1:19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10</v>
      </c>
      <c r="F1907" s="4" t="s">
        <v>10</v>
      </c>
      <c r="G1907" s="4" t="s">
        <v>10</v>
      </c>
      <c r="H1907" s="4" t="s">
        <v>10</v>
      </c>
      <c r="I1907" s="4" t="s">
        <v>6</v>
      </c>
      <c r="J1907" s="4" t="s">
        <v>25</v>
      </c>
      <c r="K1907" s="4" t="s">
        <v>25</v>
      </c>
      <c r="L1907" s="4" t="s">
        <v>25</v>
      </c>
      <c r="M1907" s="4" t="s">
        <v>9</v>
      </c>
      <c r="N1907" s="4" t="s">
        <v>9</v>
      </c>
      <c r="O1907" s="4" t="s">
        <v>25</v>
      </c>
      <c r="P1907" s="4" t="s">
        <v>25</v>
      </c>
      <c r="Q1907" s="4" t="s">
        <v>25</v>
      </c>
      <c r="R1907" s="4" t="s">
        <v>25</v>
      </c>
      <c r="S1907" s="4" t="s">
        <v>13</v>
      </c>
    </row>
    <row r="1908" spans="1:19">
      <c r="A1908" t="n">
        <v>17338</v>
      </c>
      <c r="B1908" s="11" t="n">
        <v>39</v>
      </c>
      <c r="C1908" s="7" t="n">
        <v>12</v>
      </c>
      <c r="D1908" s="7" t="n">
        <v>65533</v>
      </c>
      <c r="E1908" s="7" t="n">
        <v>202</v>
      </c>
      <c r="F1908" s="7" t="n">
        <v>0</v>
      </c>
      <c r="G1908" s="7" t="n">
        <v>4</v>
      </c>
      <c r="H1908" s="7" t="n">
        <v>3</v>
      </c>
      <c r="I1908" s="7" t="s">
        <v>12</v>
      </c>
      <c r="J1908" s="7" t="n">
        <v>0</v>
      </c>
      <c r="K1908" s="7" t="n">
        <v>0.600000023841858</v>
      </c>
      <c r="L1908" s="7" t="n">
        <v>0</v>
      </c>
      <c r="M1908" s="7" t="n">
        <v>0</v>
      </c>
      <c r="N1908" s="7" t="n">
        <v>0</v>
      </c>
      <c r="O1908" s="7" t="n">
        <v>0</v>
      </c>
      <c r="P1908" s="7" t="n">
        <v>1.5</v>
      </c>
      <c r="Q1908" s="7" t="n">
        <v>1.5</v>
      </c>
      <c r="R1908" s="7" t="n">
        <v>1.5</v>
      </c>
      <c r="S1908" s="7" t="n">
        <v>100</v>
      </c>
    </row>
    <row r="1909" spans="1:19">
      <c r="A1909" t="s">
        <v>4</v>
      </c>
      <c r="B1909" s="4" t="s">
        <v>5</v>
      </c>
      <c r="C1909" s="4" t="s">
        <v>13</v>
      </c>
      <c r="D1909" s="4" t="s">
        <v>10</v>
      </c>
      <c r="E1909" s="4" t="s">
        <v>25</v>
      </c>
      <c r="F1909" s="4" t="s">
        <v>10</v>
      </c>
      <c r="G1909" s="4" t="s">
        <v>9</v>
      </c>
      <c r="H1909" s="4" t="s">
        <v>9</v>
      </c>
      <c r="I1909" s="4" t="s">
        <v>10</v>
      </c>
      <c r="J1909" s="4" t="s">
        <v>10</v>
      </c>
      <c r="K1909" s="4" t="s">
        <v>9</v>
      </c>
      <c r="L1909" s="4" t="s">
        <v>9</v>
      </c>
      <c r="M1909" s="4" t="s">
        <v>9</v>
      </c>
      <c r="N1909" s="4" t="s">
        <v>9</v>
      </c>
      <c r="O1909" s="4" t="s">
        <v>6</v>
      </c>
    </row>
    <row r="1910" spans="1:19">
      <c r="A1910" t="n">
        <v>17388</v>
      </c>
      <c r="B1910" s="14" t="n">
        <v>50</v>
      </c>
      <c r="C1910" s="7" t="n">
        <v>0</v>
      </c>
      <c r="D1910" s="7" t="n">
        <v>4283</v>
      </c>
      <c r="E1910" s="7" t="n">
        <v>1</v>
      </c>
      <c r="F1910" s="7" t="n">
        <v>0</v>
      </c>
      <c r="G1910" s="7" t="n">
        <v>0</v>
      </c>
      <c r="H1910" s="7" t="n">
        <v>0</v>
      </c>
      <c r="I1910" s="7" t="n">
        <v>0</v>
      </c>
      <c r="J1910" s="7" t="n">
        <v>65533</v>
      </c>
      <c r="K1910" s="7" t="n">
        <v>0</v>
      </c>
      <c r="L1910" s="7" t="n">
        <v>0</v>
      </c>
      <c r="M1910" s="7" t="n">
        <v>0</v>
      </c>
      <c r="N1910" s="7" t="n">
        <v>0</v>
      </c>
      <c r="O1910" s="7" t="s">
        <v>12</v>
      </c>
    </row>
    <row r="1911" spans="1:19">
      <c r="A1911" t="s">
        <v>4</v>
      </c>
      <c r="B1911" s="4" t="s">
        <v>5</v>
      </c>
      <c r="C1911" s="4" t="s">
        <v>10</v>
      </c>
    </row>
    <row r="1912" spans="1:19">
      <c r="A1912" t="n">
        <v>17427</v>
      </c>
      <c r="B1912" s="31" t="n">
        <v>16</v>
      </c>
      <c r="C1912" s="7" t="n">
        <v>100</v>
      </c>
    </row>
    <row r="1913" spans="1:19">
      <c r="A1913" t="s">
        <v>4</v>
      </c>
      <c r="B1913" s="4" t="s">
        <v>5</v>
      </c>
      <c r="C1913" s="4" t="s">
        <v>13</v>
      </c>
      <c r="D1913" s="4" t="s">
        <v>25</v>
      </c>
      <c r="E1913" s="4" t="s">
        <v>25</v>
      </c>
      <c r="F1913" s="4" t="s">
        <v>25</v>
      </c>
    </row>
    <row r="1914" spans="1:19">
      <c r="A1914" t="n">
        <v>17430</v>
      </c>
      <c r="B1914" s="45" t="n">
        <v>45</v>
      </c>
      <c r="C1914" s="7" t="n">
        <v>9</v>
      </c>
      <c r="D1914" s="7" t="n">
        <v>0.0399999991059303</v>
      </c>
      <c r="E1914" s="7" t="n">
        <v>0.0399999991059303</v>
      </c>
      <c r="F1914" s="7" t="n">
        <v>0.300000011920929</v>
      </c>
    </row>
    <row r="1915" spans="1:19">
      <c r="A1915" t="s">
        <v>4</v>
      </c>
      <c r="B1915" s="4" t="s">
        <v>5</v>
      </c>
      <c r="C1915" s="4" t="s">
        <v>13</v>
      </c>
      <c r="D1915" s="4" t="s">
        <v>10</v>
      </c>
      <c r="E1915" s="4" t="s">
        <v>10</v>
      </c>
      <c r="F1915" s="4" t="s">
        <v>10</v>
      </c>
      <c r="G1915" s="4" t="s">
        <v>10</v>
      </c>
      <c r="H1915" s="4" t="s">
        <v>10</v>
      </c>
      <c r="I1915" s="4" t="s">
        <v>6</v>
      </c>
      <c r="J1915" s="4" t="s">
        <v>25</v>
      </c>
      <c r="K1915" s="4" t="s">
        <v>25</v>
      </c>
      <c r="L1915" s="4" t="s">
        <v>25</v>
      </c>
      <c r="M1915" s="4" t="s">
        <v>9</v>
      </c>
      <c r="N1915" s="4" t="s">
        <v>9</v>
      </c>
      <c r="O1915" s="4" t="s">
        <v>25</v>
      </c>
      <c r="P1915" s="4" t="s">
        <v>25</v>
      </c>
      <c r="Q1915" s="4" t="s">
        <v>25</v>
      </c>
      <c r="R1915" s="4" t="s">
        <v>25</v>
      </c>
      <c r="S1915" s="4" t="s">
        <v>13</v>
      </c>
    </row>
    <row r="1916" spans="1:19">
      <c r="A1916" t="n">
        <v>17444</v>
      </c>
      <c r="B1916" s="11" t="n">
        <v>39</v>
      </c>
      <c r="C1916" s="7" t="n">
        <v>12</v>
      </c>
      <c r="D1916" s="7" t="n">
        <v>65533</v>
      </c>
      <c r="E1916" s="7" t="n">
        <v>207</v>
      </c>
      <c r="F1916" s="7" t="n">
        <v>0</v>
      </c>
      <c r="G1916" s="7" t="n">
        <v>1660</v>
      </c>
      <c r="H1916" s="7" t="n">
        <v>12</v>
      </c>
      <c r="I1916" s="7" t="s">
        <v>194</v>
      </c>
      <c r="J1916" s="7" t="n">
        <v>0</v>
      </c>
      <c r="K1916" s="7" t="n">
        <v>0</v>
      </c>
      <c r="L1916" s="7" t="n">
        <v>0</v>
      </c>
      <c r="M1916" s="7" t="n">
        <v>0</v>
      </c>
      <c r="N1916" s="7" t="n">
        <v>0</v>
      </c>
      <c r="O1916" s="7" t="n">
        <v>0</v>
      </c>
      <c r="P1916" s="7" t="n">
        <v>0.5</v>
      </c>
      <c r="Q1916" s="7" t="n">
        <v>0.5</v>
      </c>
      <c r="R1916" s="7" t="n">
        <v>0.5</v>
      </c>
      <c r="S1916" s="7" t="n">
        <v>255</v>
      </c>
    </row>
    <row r="1917" spans="1:19">
      <c r="A1917" t="s">
        <v>4</v>
      </c>
      <c r="B1917" s="4" t="s">
        <v>5</v>
      </c>
      <c r="C1917" s="4" t="s">
        <v>10</v>
      </c>
    </row>
    <row r="1918" spans="1:19">
      <c r="A1918" t="n">
        <v>17503</v>
      </c>
      <c r="B1918" s="31" t="n">
        <v>16</v>
      </c>
      <c r="C1918" s="7" t="n">
        <v>100</v>
      </c>
    </row>
    <row r="1919" spans="1:19">
      <c r="A1919" t="s">
        <v>4</v>
      </c>
      <c r="B1919" s="4" t="s">
        <v>5</v>
      </c>
      <c r="C1919" s="4" t="s">
        <v>13</v>
      </c>
      <c r="D1919" s="4" t="s">
        <v>10</v>
      </c>
      <c r="E1919" s="4" t="s">
        <v>10</v>
      </c>
      <c r="F1919" s="4" t="s">
        <v>10</v>
      </c>
      <c r="G1919" s="4" t="s">
        <v>10</v>
      </c>
      <c r="H1919" s="4" t="s">
        <v>10</v>
      </c>
      <c r="I1919" s="4" t="s">
        <v>6</v>
      </c>
      <c r="J1919" s="4" t="s">
        <v>25</v>
      </c>
      <c r="K1919" s="4" t="s">
        <v>25</v>
      </c>
      <c r="L1919" s="4" t="s">
        <v>25</v>
      </c>
      <c r="M1919" s="4" t="s">
        <v>9</v>
      </c>
      <c r="N1919" s="4" t="s">
        <v>9</v>
      </c>
      <c r="O1919" s="4" t="s">
        <v>25</v>
      </c>
      <c r="P1919" s="4" t="s">
        <v>25</v>
      </c>
      <c r="Q1919" s="4" t="s">
        <v>25</v>
      </c>
      <c r="R1919" s="4" t="s">
        <v>25</v>
      </c>
      <c r="S1919" s="4" t="s">
        <v>13</v>
      </c>
    </row>
    <row r="1920" spans="1:19">
      <c r="A1920" t="n">
        <v>17506</v>
      </c>
      <c r="B1920" s="11" t="n">
        <v>39</v>
      </c>
      <c r="C1920" s="7" t="n">
        <v>12</v>
      </c>
      <c r="D1920" s="7" t="n">
        <v>65533</v>
      </c>
      <c r="E1920" s="7" t="n">
        <v>207</v>
      </c>
      <c r="F1920" s="7" t="n">
        <v>0</v>
      </c>
      <c r="G1920" s="7" t="n">
        <v>1660</v>
      </c>
      <c r="H1920" s="7" t="n">
        <v>12</v>
      </c>
      <c r="I1920" s="7" t="s">
        <v>195</v>
      </c>
      <c r="J1920" s="7" t="n">
        <v>0</v>
      </c>
      <c r="K1920" s="7" t="n">
        <v>0</v>
      </c>
      <c r="L1920" s="7" t="n">
        <v>0</v>
      </c>
      <c r="M1920" s="7" t="n">
        <v>0</v>
      </c>
      <c r="N1920" s="7" t="n">
        <v>0</v>
      </c>
      <c r="O1920" s="7" t="n">
        <v>0</v>
      </c>
      <c r="P1920" s="7" t="n">
        <v>0.5</v>
      </c>
      <c r="Q1920" s="7" t="n">
        <v>0.5</v>
      </c>
      <c r="R1920" s="7" t="n">
        <v>0.5</v>
      </c>
      <c r="S1920" s="7" t="n">
        <v>255</v>
      </c>
    </row>
    <row r="1921" spans="1:19">
      <c r="A1921" t="s">
        <v>4</v>
      </c>
      <c r="B1921" s="4" t="s">
        <v>5</v>
      </c>
      <c r="C1921" s="4" t="s">
        <v>10</v>
      </c>
    </row>
    <row r="1922" spans="1:19">
      <c r="A1922" t="n">
        <v>17572</v>
      </c>
      <c r="B1922" s="31" t="n">
        <v>16</v>
      </c>
      <c r="C1922" s="7" t="n">
        <v>100</v>
      </c>
    </row>
    <row r="1923" spans="1:19">
      <c r="A1923" t="s">
        <v>4</v>
      </c>
      <c r="B1923" s="4" t="s">
        <v>5</v>
      </c>
      <c r="C1923" s="4" t="s">
        <v>13</v>
      </c>
      <c r="D1923" s="4" t="s">
        <v>10</v>
      </c>
      <c r="E1923" s="4" t="s">
        <v>10</v>
      </c>
      <c r="F1923" s="4" t="s">
        <v>10</v>
      </c>
      <c r="G1923" s="4" t="s">
        <v>10</v>
      </c>
      <c r="H1923" s="4" t="s">
        <v>10</v>
      </c>
      <c r="I1923" s="4" t="s">
        <v>6</v>
      </c>
      <c r="J1923" s="4" t="s">
        <v>25</v>
      </c>
      <c r="K1923" s="4" t="s">
        <v>25</v>
      </c>
      <c r="L1923" s="4" t="s">
        <v>25</v>
      </c>
      <c r="M1923" s="4" t="s">
        <v>9</v>
      </c>
      <c r="N1923" s="4" t="s">
        <v>9</v>
      </c>
      <c r="O1923" s="4" t="s">
        <v>25</v>
      </c>
      <c r="P1923" s="4" t="s">
        <v>25</v>
      </c>
      <c r="Q1923" s="4" t="s">
        <v>25</v>
      </c>
      <c r="R1923" s="4" t="s">
        <v>25</v>
      </c>
      <c r="S1923" s="4" t="s">
        <v>13</v>
      </c>
    </row>
    <row r="1924" spans="1:19">
      <c r="A1924" t="n">
        <v>17575</v>
      </c>
      <c r="B1924" s="11" t="n">
        <v>39</v>
      </c>
      <c r="C1924" s="7" t="n">
        <v>12</v>
      </c>
      <c r="D1924" s="7" t="n">
        <v>65533</v>
      </c>
      <c r="E1924" s="7" t="n">
        <v>207</v>
      </c>
      <c r="F1924" s="7" t="n">
        <v>0</v>
      </c>
      <c r="G1924" s="7" t="n">
        <v>1660</v>
      </c>
      <c r="H1924" s="7" t="n">
        <v>12</v>
      </c>
      <c r="I1924" s="7" t="s">
        <v>179</v>
      </c>
      <c r="J1924" s="7" t="n">
        <v>0</v>
      </c>
      <c r="K1924" s="7" t="n">
        <v>0</v>
      </c>
      <c r="L1924" s="7" t="n">
        <v>0</v>
      </c>
      <c r="M1924" s="7" t="n">
        <v>0</v>
      </c>
      <c r="N1924" s="7" t="n">
        <v>0</v>
      </c>
      <c r="O1924" s="7" t="n">
        <v>0</v>
      </c>
      <c r="P1924" s="7" t="n">
        <v>0.5</v>
      </c>
      <c r="Q1924" s="7" t="n">
        <v>0.5</v>
      </c>
      <c r="R1924" s="7" t="n">
        <v>0.5</v>
      </c>
      <c r="S1924" s="7" t="n">
        <v>255</v>
      </c>
    </row>
    <row r="1925" spans="1:19">
      <c r="A1925" t="s">
        <v>4</v>
      </c>
      <c r="B1925" s="4" t="s">
        <v>5</v>
      </c>
      <c r="C1925" s="4" t="s">
        <v>10</v>
      </c>
      <c r="D1925" s="4" t="s">
        <v>13</v>
      </c>
      <c r="E1925" s="4" t="s">
        <v>6</v>
      </c>
      <c r="F1925" s="4" t="s">
        <v>25</v>
      </c>
      <c r="G1925" s="4" t="s">
        <v>25</v>
      </c>
      <c r="H1925" s="4" t="s">
        <v>25</v>
      </c>
    </row>
    <row r="1926" spans="1:19">
      <c r="A1926" t="n">
        <v>17634</v>
      </c>
      <c r="B1926" s="52" t="n">
        <v>48</v>
      </c>
      <c r="C1926" s="7" t="n">
        <v>1660</v>
      </c>
      <c r="D1926" s="7" t="n">
        <v>0</v>
      </c>
      <c r="E1926" s="7" t="s">
        <v>196</v>
      </c>
      <c r="F1926" s="7" t="n">
        <v>-1</v>
      </c>
      <c r="G1926" s="7" t="n">
        <v>1</v>
      </c>
      <c r="H1926" s="7" t="n">
        <v>0</v>
      </c>
    </row>
    <row r="1927" spans="1:19">
      <c r="A1927" t="s">
        <v>4</v>
      </c>
      <c r="B1927" s="4" t="s">
        <v>5</v>
      </c>
      <c r="C1927" s="4" t="s">
        <v>13</v>
      </c>
      <c r="D1927" s="4" t="s">
        <v>10</v>
      </c>
      <c r="E1927" s="4" t="s">
        <v>6</v>
      </c>
      <c r="F1927" s="4" t="s">
        <v>6</v>
      </c>
      <c r="G1927" s="4" t="s">
        <v>6</v>
      </c>
      <c r="H1927" s="4" t="s">
        <v>6</v>
      </c>
    </row>
    <row r="1928" spans="1:19">
      <c r="A1928" t="n">
        <v>17663</v>
      </c>
      <c r="B1928" s="61" t="n">
        <v>51</v>
      </c>
      <c r="C1928" s="7" t="n">
        <v>3</v>
      </c>
      <c r="D1928" s="7" t="n">
        <v>1</v>
      </c>
      <c r="E1928" s="7" t="s">
        <v>197</v>
      </c>
      <c r="F1928" s="7" t="s">
        <v>142</v>
      </c>
      <c r="G1928" s="7" t="s">
        <v>143</v>
      </c>
      <c r="H1928" s="7" t="s">
        <v>144</v>
      </c>
    </row>
    <row r="1929" spans="1:19">
      <c r="A1929" t="s">
        <v>4</v>
      </c>
      <c r="B1929" s="4" t="s">
        <v>5</v>
      </c>
      <c r="C1929" s="4" t="s">
        <v>10</v>
      </c>
    </row>
    <row r="1930" spans="1:19">
      <c r="A1930" t="n">
        <v>17692</v>
      </c>
      <c r="B1930" s="31" t="n">
        <v>16</v>
      </c>
      <c r="C1930" s="7" t="n">
        <v>1200</v>
      </c>
    </row>
    <row r="1931" spans="1:19">
      <c r="A1931" t="s">
        <v>4</v>
      </c>
      <c r="B1931" s="4" t="s">
        <v>5</v>
      </c>
      <c r="C1931" s="4" t="s">
        <v>10</v>
      </c>
      <c r="D1931" s="4" t="s">
        <v>13</v>
      </c>
      <c r="E1931" s="4" t="s">
        <v>6</v>
      </c>
      <c r="F1931" s="4" t="s">
        <v>25</v>
      </c>
      <c r="G1931" s="4" t="s">
        <v>25</v>
      </c>
      <c r="H1931" s="4" t="s">
        <v>25</v>
      </c>
    </row>
    <row r="1932" spans="1:19">
      <c r="A1932" t="n">
        <v>17695</v>
      </c>
      <c r="B1932" s="52" t="n">
        <v>48</v>
      </c>
      <c r="C1932" s="7" t="n">
        <v>1660</v>
      </c>
      <c r="D1932" s="7" t="n">
        <v>0</v>
      </c>
      <c r="E1932" s="7" t="s">
        <v>79</v>
      </c>
      <c r="F1932" s="7" t="n">
        <v>-1</v>
      </c>
      <c r="G1932" s="7" t="n">
        <v>1</v>
      </c>
      <c r="H1932" s="7" t="n">
        <v>0</v>
      </c>
    </row>
    <row r="1933" spans="1:19">
      <c r="A1933" t="s">
        <v>4</v>
      </c>
      <c r="B1933" s="4" t="s">
        <v>5</v>
      </c>
      <c r="C1933" s="4" t="s">
        <v>13</v>
      </c>
      <c r="D1933" s="4" t="s">
        <v>10</v>
      </c>
    </row>
    <row r="1934" spans="1:19">
      <c r="A1934" t="n">
        <v>17719</v>
      </c>
      <c r="B1934" s="45" t="n">
        <v>45</v>
      </c>
      <c r="C1934" s="7" t="n">
        <v>7</v>
      </c>
      <c r="D1934" s="7" t="n">
        <v>255</v>
      </c>
    </row>
    <row r="1935" spans="1:19">
      <c r="A1935" t="s">
        <v>4</v>
      </c>
      <c r="B1935" s="4" t="s">
        <v>5</v>
      </c>
      <c r="C1935" s="4" t="s">
        <v>10</v>
      </c>
      <c r="D1935" s="4" t="s">
        <v>10</v>
      </c>
      <c r="E1935" s="4" t="s">
        <v>10</v>
      </c>
    </row>
    <row r="1936" spans="1:19">
      <c r="A1936" t="n">
        <v>17723</v>
      </c>
      <c r="B1936" s="42" t="n">
        <v>61</v>
      </c>
      <c r="C1936" s="7" t="n">
        <v>9</v>
      </c>
      <c r="D1936" s="7" t="n">
        <v>64</v>
      </c>
      <c r="E1936" s="7" t="n">
        <v>1000</v>
      </c>
    </row>
    <row r="1937" spans="1:19">
      <c r="A1937" t="s">
        <v>4</v>
      </c>
      <c r="B1937" s="4" t="s">
        <v>5</v>
      </c>
      <c r="C1937" s="4" t="s">
        <v>10</v>
      </c>
    </row>
    <row r="1938" spans="1:19">
      <c r="A1938" t="n">
        <v>17730</v>
      </c>
      <c r="B1938" s="31" t="n">
        <v>16</v>
      </c>
      <c r="C1938" s="7" t="n">
        <v>100</v>
      </c>
    </row>
    <row r="1939" spans="1:19">
      <c r="A1939" t="s">
        <v>4</v>
      </c>
      <c r="B1939" s="4" t="s">
        <v>5</v>
      </c>
      <c r="C1939" s="4" t="s">
        <v>10</v>
      </c>
      <c r="D1939" s="4" t="s">
        <v>10</v>
      </c>
      <c r="E1939" s="4" t="s">
        <v>10</v>
      </c>
    </row>
    <row r="1940" spans="1:19">
      <c r="A1940" t="n">
        <v>17733</v>
      </c>
      <c r="B1940" s="42" t="n">
        <v>61</v>
      </c>
      <c r="C1940" s="7" t="n">
        <v>1</v>
      </c>
      <c r="D1940" s="7" t="n">
        <v>64</v>
      </c>
      <c r="E1940" s="7" t="n">
        <v>1000</v>
      </c>
    </row>
    <row r="1941" spans="1:19">
      <c r="A1941" t="s">
        <v>4</v>
      </c>
      <c r="B1941" s="4" t="s">
        <v>5</v>
      </c>
      <c r="C1941" s="4" t="s">
        <v>10</v>
      </c>
    </row>
    <row r="1942" spans="1:19">
      <c r="A1942" t="n">
        <v>17740</v>
      </c>
      <c r="B1942" s="31" t="n">
        <v>16</v>
      </c>
      <c r="C1942" s="7" t="n">
        <v>100</v>
      </c>
    </row>
    <row r="1943" spans="1:19">
      <c r="A1943" t="s">
        <v>4</v>
      </c>
      <c r="B1943" s="4" t="s">
        <v>5</v>
      </c>
      <c r="C1943" s="4" t="s">
        <v>13</v>
      </c>
      <c r="D1943" s="4" t="s">
        <v>10</v>
      </c>
      <c r="E1943" s="4" t="s">
        <v>6</v>
      </c>
    </row>
    <row r="1944" spans="1:19">
      <c r="A1944" t="n">
        <v>17743</v>
      </c>
      <c r="B1944" s="61" t="n">
        <v>51</v>
      </c>
      <c r="C1944" s="7" t="n">
        <v>4</v>
      </c>
      <c r="D1944" s="7" t="n">
        <v>9</v>
      </c>
      <c r="E1944" s="7" t="s">
        <v>158</v>
      </c>
    </row>
    <row r="1945" spans="1:19">
      <c r="A1945" t="s">
        <v>4</v>
      </c>
      <c r="B1945" s="4" t="s">
        <v>5</v>
      </c>
      <c r="C1945" s="4" t="s">
        <v>10</v>
      </c>
    </row>
    <row r="1946" spans="1:19">
      <c r="A1946" t="n">
        <v>17757</v>
      </c>
      <c r="B1946" s="31" t="n">
        <v>16</v>
      </c>
      <c r="C1946" s="7" t="n">
        <v>0</v>
      </c>
    </row>
    <row r="1947" spans="1:19">
      <c r="A1947" t="s">
        <v>4</v>
      </c>
      <c r="B1947" s="4" t="s">
        <v>5</v>
      </c>
      <c r="C1947" s="4" t="s">
        <v>10</v>
      </c>
      <c r="D1947" s="4" t="s">
        <v>13</v>
      </c>
      <c r="E1947" s="4" t="s">
        <v>9</v>
      </c>
      <c r="F1947" s="4" t="s">
        <v>55</v>
      </c>
      <c r="G1947" s="4" t="s">
        <v>13</v>
      </c>
      <c r="H1947" s="4" t="s">
        <v>13</v>
      </c>
      <c r="I1947" s="4" t="s">
        <v>13</v>
      </c>
    </row>
    <row r="1948" spans="1:19">
      <c r="A1948" t="n">
        <v>17760</v>
      </c>
      <c r="B1948" s="62" t="n">
        <v>26</v>
      </c>
      <c r="C1948" s="7" t="n">
        <v>9</v>
      </c>
      <c r="D1948" s="7" t="n">
        <v>17</v>
      </c>
      <c r="E1948" s="7" t="n">
        <v>5305</v>
      </c>
      <c r="F1948" s="7" t="s">
        <v>198</v>
      </c>
      <c r="G1948" s="7" t="n">
        <v>8</v>
      </c>
      <c r="H1948" s="7" t="n">
        <v>2</v>
      </c>
      <c r="I1948" s="7" t="n">
        <v>0</v>
      </c>
    </row>
    <row r="1949" spans="1:19">
      <c r="A1949" t="s">
        <v>4</v>
      </c>
      <c r="B1949" s="4" t="s">
        <v>5</v>
      </c>
      <c r="C1949" s="4" t="s">
        <v>10</v>
      </c>
    </row>
    <row r="1950" spans="1:19">
      <c r="A1950" t="n">
        <v>17782</v>
      </c>
      <c r="B1950" s="31" t="n">
        <v>16</v>
      </c>
      <c r="C1950" s="7" t="n">
        <v>1</v>
      </c>
    </row>
    <row r="1951" spans="1:19">
      <c r="A1951" t="s">
        <v>4</v>
      </c>
      <c r="B1951" s="4" t="s">
        <v>5</v>
      </c>
      <c r="C1951" s="4" t="s">
        <v>13</v>
      </c>
      <c r="D1951" s="4" t="s">
        <v>10</v>
      </c>
    </row>
    <row r="1952" spans="1:19">
      <c r="A1952" t="n">
        <v>17785</v>
      </c>
      <c r="B1952" s="14" t="n">
        <v>50</v>
      </c>
      <c r="C1952" s="7" t="n">
        <v>52</v>
      </c>
      <c r="D1952" s="7" t="n">
        <v>5305</v>
      </c>
    </row>
    <row r="1953" spans="1:9">
      <c r="A1953" t="s">
        <v>4</v>
      </c>
      <c r="B1953" s="4" t="s">
        <v>5</v>
      </c>
      <c r="C1953" s="4" t="s">
        <v>10</v>
      </c>
    </row>
    <row r="1954" spans="1:9">
      <c r="A1954" t="n">
        <v>17789</v>
      </c>
      <c r="B1954" s="31" t="n">
        <v>16</v>
      </c>
      <c r="C1954" s="7" t="n">
        <v>600</v>
      </c>
    </row>
    <row r="1955" spans="1:9">
      <c r="A1955" t="s">
        <v>4</v>
      </c>
      <c r="B1955" s="4" t="s">
        <v>5</v>
      </c>
      <c r="C1955" s="4" t="s">
        <v>10</v>
      </c>
      <c r="D1955" s="4" t="s">
        <v>13</v>
      </c>
    </row>
    <row r="1956" spans="1:9">
      <c r="A1956" t="n">
        <v>17792</v>
      </c>
      <c r="B1956" s="63" t="n">
        <v>89</v>
      </c>
      <c r="C1956" s="7" t="n">
        <v>65533</v>
      </c>
      <c r="D1956" s="7" t="n">
        <v>0</v>
      </c>
    </row>
    <row r="1957" spans="1:9">
      <c r="A1957" t="s">
        <v>4</v>
      </c>
      <c r="B1957" s="4" t="s">
        <v>5</v>
      </c>
      <c r="C1957" s="4" t="s">
        <v>10</v>
      </c>
      <c r="D1957" s="4" t="s">
        <v>13</v>
      </c>
    </row>
    <row r="1958" spans="1:9">
      <c r="A1958" t="n">
        <v>17796</v>
      </c>
      <c r="B1958" s="63" t="n">
        <v>89</v>
      </c>
      <c r="C1958" s="7" t="n">
        <v>65533</v>
      </c>
      <c r="D1958" s="7" t="n">
        <v>1</v>
      </c>
    </row>
    <row r="1959" spans="1:9">
      <c r="A1959" t="s">
        <v>4</v>
      </c>
      <c r="B1959" s="4" t="s">
        <v>5</v>
      </c>
      <c r="C1959" s="4" t="s">
        <v>13</v>
      </c>
      <c r="D1959" s="4" t="s">
        <v>10</v>
      </c>
      <c r="E1959" s="4" t="s">
        <v>6</v>
      </c>
    </row>
    <row r="1960" spans="1:9">
      <c r="A1960" t="n">
        <v>17800</v>
      </c>
      <c r="B1960" s="61" t="n">
        <v>51</v>
      </c>
      <c r="C1960" s="7" t="n">
        <v>4</v>
      </c>
      <c r="D1960" s="7" t="n">
        <v>1</v>
      </c>
      <c r="E1960" s="7" t="s">
        <v>199</v>
      </c>
    </row>
    <row r="1961" spans="1:9">
      <c r="A1961" t="s">
        <v>4</v>
      </c>
      <c r="B1961" s="4" t="s">
        <v>5</v>
      </c>
      <c r="C1961" s="4" t="s">
        <v>10</v>
      </c>
    </row>
    <row r="1962" spans="1:9">
      <c r="A1962" t="n">
        <v>17815</v>
      </c>
      <c r="B1962" s="31" t="n">
        <v>16</v>
      </c>
      <c r="C1962" s="7" t="n">
        <v>0</v>
      </c>
    </row>
    <row r="1963" spans="1:9">
      <c r="A1963" t="s">
        <v>4</v>
      </c>
      <c r="B1963" s="4" t="s">
        <v>5</v>
      </c>
      <c r="C1963" s="4" t="s">
        <v>10</v>
      </c>
      <c r="D1963" s="4" t="s">
        <v>13</v>
      </c>
      <c r="E1963" s="4" t="s">
        <v>9</v>
      </c>
      <c r="F1963" s="4" t="s">
        <v>55</v>
      </c>
      <c r="G1963" s="4" t="s">
        <v>13</v>
      </c>
      <c r="H1963" s="4" t="s">
        <v>13</v>
      </c>
      <c r="I1963" s="4" t="s">
        <v>13</v>
      </c>
    </row>
    <row r="1964" spans="1:9">
      <c r="A1964" t="n">
        <v>17818</v>
      </c>
      <c r="B1964" s="62" t="n">
        <v>26</v>
      </c>
      <c r="C1964" s="7" t="n">
        <v>1</v>
      </c>
      <c r="D1964" s="7" t="n">
        <v>17</v>
      </c>
      <c r="E1964" s="7" t="n">
        <v>1304</v>
      </c>
      <c r="F1964" s="7" t="s">
        <v>200</v>
      </c>
      <c r="G1964" s="7" t="n">
        <v>8</v>
      </c>
      <c r="H1964" s="7" t="n">
        <v>2</v>
      </c>
      <c r="I1964" s="7" t="n">
        <v>0</v>
      </c>
    </row>
    <row r="1965" spans="1:9">
      <c r="A1965" t="s">
        <v>4</v>
      </c>
      <c r="B1965" s="4" t="s">
        <v>5</v>
      </c>
      <c r="C1965" s="4" t="s">
        <v>10</v>
      </c>
    </row>
    <row r="1966" spans="1:9">
      <c r="A1966" t="n">
        <v>17836</v>
      </c>
      <c r="B1966" s="31" t="n">
        <v>16</v>
      </c>
      <c r="C1966" s="7" t="n">
        <v>1</v>
      </c>
    </row>
    <row r="1967" spans="1:9">
      <c r="A1967" t="s">
        <v>4</v>
      </c>
      <c r="B1967" s="4" t="s">
        <v>5</v>
      </c>
      <c r="C1967" s="4" t="s">
        <v>13</v>
      </c>
      <c r="D1967" s="4" t="s">
        <v>10</v>
      </c>
    </row>
    <row r="1968" spans="1:9">
      <c r="A1968" t="n">
        <v>17839</v>
      </c>
      <c r="B1968" s="14" t="n">
        <v>50</v>
      </c>
      <c r="C1968" s="7" t="n">
        <v>52</v>
      </c>
      <c r="D1968" s="7" t="n">
        <v>1304</v>
      </c>
    </row>
    <row r="1969" spans="1:9">
      <c r="A1969" t="s">
        <v>4</v>
      </c>
      <c r="B1969" s="4" t="s">
        <v>5</v>
      </c>
      <c r="C1969" s="4" t="s">
        <v>10</v>
      </c>
    </row>
    <row r="1970" spans="1:9">
      <c r="A1970" t="n">
        <v>17843</v>
      </c>
      <c r="B1970" s="31" t="n">
        <v>16</v>
      </c>
      <c r="C1970" s="7" t="n">
        <v>600</v>
      </c>
    </row>
    <row r="1971" spans="1:9">
      <c r="A1971" t="s">
        <v>4</v>
      </c>
      <c r="B1971" s="4" t="s">
        <v>5</v>
      </c>
      <c r="C1971" s="4" t="s">
        <v>10</v>
      </c>
      <c r="D1971" s="4" t="s">
        <v>13</v>
      </c>
    </row>
    <row r="1972" spans="1:9">
      <c r="A1972" t="n">
        <v>17846</v>
      </c>
      <c r="B1972" s="63" t="n">
        <v>89</v>
      </c>
      <c r="C1972" s="7" t="n">
        <v>65533</v>
      </c>
      <c r="D1972" s="7" t="n">
        <v>0</v>
      </c>
    </row>
    <row r="1973" spans="1:9">
      <c r="A1973" t="s">
        <v>4</v>
      </c>
      <c r="B1973" s="4" t="s">
        <v>5</v>
      </c>
      <c r="C1973" s="4" t="s">
        <v>10</v>
      </c>
      <c r="D1973" s="4" t="s">
        <v>13</v>
      </c>
    </row>
    <row r="1974" spans="1:9">
      <c r="A1974" t="n">
        <v>17850</v>
      </c>
      <c r="B1974" s="63" t="n">
        <v>89</v>
      </c>
      <c r="C1974" s="7" t="n">
        <v>65533</v>
      </c>
      <c r="D1974" s="7" t="n">
        <v>1</v>
      </c>
    </row>
    <row r="1975" spans="1:9">
      <c r="A1975" t="s">
        <v>4</v>
      </c>
      <c r="B1975" s="4" t="s">
        <v>5</v>
      </c>
      <c r="C1975" s="4" t="s">
        <v>13</v>
      </c>
      <c r="D1975" s="4" t="s">
        <v>10</v>
      </c>
      <c r="E1975" s="4" t="s">
        <v>25</v>
      </c>
    </row>
    <row r="1976" spans="1:9">
      <c r="A1976" t="n">
        <v>17854</v>
      </c>
      <c r="B1976" s="39" t="n">
        <v>58</v>
      </c>
      <c r="C1976" s="7" t="n">
        <v>101</v>
      </c>
      <c r="D1976" s="7" t="n">
        <v>300</v>
      </c>
      <c r="E1976" s="7" t="n">
        <v>1</v>
      </c>
    </row>
    <row r="1977" spans="1:9">
      <c r="A1977" t="s">
        <v>4</v>
      </c>
      <c r="B1977" s="4" t="s">
        <v>5</v>
      </c>
      <c r="C1977" s="4" t="s">
        <v>13</v>
      </c>
      <c r="D1977" s="4" t="s">
        <v>10</v>
      </c>
    </row>
    <row r="1978" spans="1:9">
      <c r="A1978" t="n">
        <v>17862</v>
      </c>
      <c r="B1978" s="39" t="n">
        <v>58</v>
      </c>
      <c r="C1978" s="7" t="n">
        <v>254</v>
      </c>
      <c r="D1978" s="7" t="n">
        <v>0</v>
      </c>
    </row>
    <row r="1979" spans="1:9">
      <c r="A1979" t="s">
        <v>4</v>
      </c>
      <c r="B1979" s="4" t="s">
        <v>5</v>
      </c>
      <c r="C1979" s="4" t="s">
        <v>13</v>
      </c>
      <c r="D1979" s="4" t="s">
        <v>10</v>
      </c>
      <c r="E1979" s="4" t="s">
        <v>10</v>
      </c>
      <c r="F1979" s="4" t="s">
        <v>9</v>
      </c>
    </row>
    <row r="1980" spans="1:9">
      <c r="A1980" t="n">
        <v>17866</v>
      </c>
      <c r="B1980" s="73" t="n">
        <v>84</v>
      </c>
      <c r="C1980" s="7" t="n">
        <v>1</v>
      </c>
      <c r="D1980" s="7" t="n">
        <v>0</v>
      </c>
      <c r="E1980" s="7" t="n">
        <v>0</v>
      </c>
      <c r="F1980" s="7" t="n">
        <v>0</v>
      </c>
    </row>
    <row r="1981" spans="1:9">
      <c r="A1981" t="s">
        <v>4</v>
      </c>
      <c r="B1981" s="4" t="s">
        <v>5</v>
      </c>
      <c r="C1981" s="4" t="s">
        <v>10</v>
      </c>
      <c r="D1981" s="4" t="s">
        <v>25</v>
      </c>
      <c r="E1981" s="4" t="s">
        <v>25</v>
      </c>
      <c r="F1981" s="4" t="s">
        <v>25</v>
      </c>
      <c r="G1981" s="4" t="s">
        <v>25</v>
      </c>
    </row>
    <row r="1982" spans="1:9">
      <c r="A1982" t="n">
        <v>17876</v>
      </c>
      <c r="B1982" s="50" t="n">
        <v>46</v>
      </c>
      <c r="C1982" s="7" t="n">
        <v>1660</v>
      </c>
      <c r="D1982" s="7" t="n">
        <v>119.389999389648</v>
      </c>
      <c r="E1982" s="7" t="n">
        <v>21.9699993133545</v>
      </c>
      <c r="F1982" s="7" t="n">
        <v>93.2699966430664</v>
      </c>
      <c r="G1982" s="7" t="n">
        <v>8.19999980926514</v>
      </c>
    </row>
    <row r="1983" spans="1:9">
      <c r="A1983" t="s">
        <v>4</v>
      </c>
      <c r="B1983" s="4" t="s">
        <v>5</v>
      </c>
      <c r="C1983" s="4" t="s">
        <v>13</v>
      </c>
      <c r="D1983" s="4" t="s">
        <v>13</v>
      </c>
      <c r="E1983" s="4" t="s">
        <v>25</v>
      </c>
      <c r="F1983" s="4" t="s">
        <v>25</v>
      </c>
      <c r="G1983" s="4" t="s">
        <v>25</v>
      </c>
      <c r="H1983" s="4" t="s">
        <v>10</v>
      </c>
    </row>
    <row r="1984" spans="1:9">
      <c r="A1984" t="n">
        <v>17895</v>
      </c>
      <c r="B1984" s="45" t="n">
        <v>45</v>
      </c>
      <c r="C1984" s="7" t="n">
        <v>2</v>
      </c>
      <c r="D1984" s="7" t="n">
        <v>3</v>
      </c>
      <c r="E1984" s="7" t="n">
        <v>107.059997558594</v>
      </c>
      <c r="F1984" s="7" t="n">
        <v>22.9200000762939</v>
      </c>
      <c r="G1984" s="7" t="n">
        <v>98.1800003051758</v>
      </c>
      <c r="H1984" s="7" t="n">
        <v>0</v>
      </c>
    </row>
    <row r="1985" spans="1:8">
      <c r="A1985" t="s">
        <v>4</v>
      </c>
      <c r="B1985" s="4" t="s">
        <v>5</v>
      </c>
      <c r="C1985" s="4" t="s">
        <v>13</v>
      </c>
      <c r="D1985" s="4" t="s">
        <v>13</v>
      </c>
      <c r="E1985" s="4" t="s">
        <v>25</v>
      </c>
      <c r="F1985" s="4" t="s">
        <v>25</v>
      </c>
      <c r="G1985" s="4" t="s">
        <v>25</v>
      </c>
      <c r="H1985" s="4" t="s">
        <v>10</v>
      </c>
      <c r="I1985" s="4" t="s">
        <v>13</v>
      </c>
    </row>
    <row r="1986" spans="1:8">
      <c r="A1986" t="n">
        <v>17912</v>
      </c>
      <c r="B1986" s="45" t="n">
        <v>45</v>
      </c>
      <c r="C1986" s="7" t="n">
        <v>4</v>
      </c>
      <c r="D1986" s="7" t="n">
        <v>3</v>
      </c>
      <c r="E1986" s="7" t="n">
        <v>11.6800003051758</v>
      </c>
      <c r="F1986" s="7" t="n">
        <v>288.019989013672</v>
      </c>
      <c r="G1986" s="7" t="n">
        <v>10</v>
      </c>
      <c r="H1986" s="7" t="n">
        <v>0</v>
      </c>
      <c r="I1986" s="7" t="n">
        <v>0</v>
      </c>
    </row>
    <row r="1987" spans="1:8">
      <c r="A1987" t="s">
        <v>4</v>
      </c>
      <c r="B1987" s="4" t="s">
        <v>5</v>
      </c>
      <c r="C1987" s="4" t="s">
        <v>13</v>
      </c>
      <c r="D1987" s="4" t="s">
        <v>13</v>
      </c>
      <c r="E1987" s="4" t="s">
        <v>25</v>
      </c>
      <c r="F1987" s="4" t="s">
        <v>10</v>
      </c>
    </row>
    <row r="1988" spans="1:8">
      <c r="A1988" t="n">
        <v>17930</v>
      </c>
      <c r="B1988" s="45" t="n">
        <v>45</v>
      </c>
      <c r="C1988" s="7" t="n">
        <v>5</v>
      </c>
      <c r="D1988" s="7" t="n">
        <v>3</v>
      </c>
      <c r="E1988" s="7" t="n">
        <v>4.90000009536743</v>
      </c>
      <c r="F1988" s="7" t="n">
        <v>0</v>
      </c>
    </row>
    <row r="1989" spans="1:8">
      <c r="A1989" t="s">
        <v>4</v>
      </c>
      <c r="B1989" s="4" t="s">
        <v>5</v>
      </c>
      <c r="C1989" s="4" t="s">
        <v>13</v>
      </c>
      <c r="D1989" s="4" t="s">
        <v>13</v>
      </c>
      <c r="E1989" s="4" t="s">
        <v>25</v>
      </c>
      <c r="F1989" s="4" t="s">
        <v>10</v>
      </c>
    </row>
    <row r="1990" spans="1:8">
      <c r="A1990" t="n">
        <v>17939</v>
      </c>
      <c r="B1990" s="45" t="n">
        <v>45</v>
      </c>
      <c r="C1990" s="7" t="n">
        <v>11</v>
      </c>
      <c r="D1990" s="7" t="n">
        <v>3</v>
      </c>
      <c r="E1990" s="7" t="n">
        <v>43</v>
      </c>
      <c r="F1990" s="7" t="n">
        <v>0</v>
      </c>
    </row>
    <row r="1991" spans="1:8">
      <c r="A1991" t="s">
        <v>4</v>
      </c>
      <c r="B1991" s="4" t="s">
        <v>5</v>
      </c>
      <c r="C1991" s="4" t="s">
        <v>13</v>
      </c>
      <c r="D1991" s="4" t="s">
        <v>13</v>
      </c>
      <c r="E1991" s="4" t="s">
        <v>25</v>
      </c>
      <c r="F1991" s="4" t="s">
        <v>25</v>
      </c>
      <c r="G1991" s="4" t="s">
        <v>25</v>
      </c>
      <c r="H1991" s="4" t="s">
        <v>10</v>
      </c>
    </row>
    <row r="1992" spans="1:8">
      <c r="A1992" t="n">
        <v>17948</v>
      </c>
      <c r="B1992" s="45" t="n">
        <v>45</v>
      </c>
      <c r="C1992" s="7" t="n">
        <v>2</v>
      </c>
      <c r="D1992" s="7" t="n">
        <v>3</v>
      </c>
      <c r="E1992" s="7" t="n">
        <v>115.98999786377</v>
      </c>
      <c r="F1992" s="7" t="n">
        <v>22.9200000762939</v>
      </c>
      <c r="G1992" s="7" t="n">
        <v>99.9599990844727</v>
      </c>
      <c r="H1992" s="7" t="n">
        <v>5000</v>
      </c>
    </row>
    <row r="1993" spans="1:8">
      <c r="A1993" t="s">
        <v>4</v>
      </c>
      <c r="B1993" s="4" t="s">
        <v>5</v>
      </c>
      <c r="C1993" s="4" t="s">
        <v>13</v>
      </c>
      <c r="D1993" s="4" t="s">
        <v>13</v>
      </c>
      <c r="E1993" s="4" t="s">
        <v>25</v>
      </c>
      <c r="F1993" s="4" t="s">
        <v>25</v>
      </c>
      <c r="G1993" s="4" t="s">
        <v>25</v>
      </c>
      <c r="H1993" s="4" t="s">
        <v>10</v>
      </c>
      <c r="I1993" s="4" t="s">
        <v>13</v>
      </c>
    </row>
    <row r="1994" spans="1:8">
      <c r="A1994" t="n">
        <v>17965</v>
      </c>
      <c r="B1994" s="45" t="n">
        <v>45</v>
      </c>
      <c r="C1994" s="7" t="n">
        <v>4</v>
      </c>
      <c r="D1994" s="7" t="n">
        <v>3</v>
      </c>
      <c r="E1994" s="7" t="n">
        <v>357.799987792969</v>
      </c>
      <c r="F1994" s="7" t="n">
        <v>304.970001220703</v>
      </c>
      <c r="G1994" s="7" t="n">
        <v>10</v>
      </c>
      <c r="H1994" s="7" t="n">
        <v>5000</v>
      </c>
      <c r="I1994" s="7" t="n">
        <v>1</v>
      </c>
    </row>
    <row r="1995" spans="1:8">
      <c r="A1995" t="s">
        <v>4</v>
      </c>
      <c r="B1995" s="4" t="s">
        <v>5</v>
      </c>
      <c r="C1995" s="4" t="s">
        <v>10</v>
      </c>
      <c r="D1995" s="4" t="s">
        <v>9</v>
      </c>
      <c r="E1995" s="4" t="s">
        <v>9</v>
      </c>
      <c r="F1995" s="4" t="s">
        <v>9</v>
      </c>
      <c r="G1995" s="4" t="s">
        <v>9</v>
      </c>
      <c r="H1995" s="4" t="s">
        <v>10</v>
      </c>
      <c r="I1995" s="4" t="s">
        <v>13</v>
      </c>
    </row>
    <row r="1996" spans="1:8">
      <c r="A1996" t="n">
        <v>17983</v>
      </c>
      <c r="B1996" s="71" t="n">
        <v>66</v>
      </c>
      <c r="C1996" s="7" t="n">
        <v>61489</v>
      </c>
      <c r="D1996" s="7" t="n">
        <v>1065353216</v>
      </c>
      <c r="E1996" s="7" t="n">
        <v>1065353216</v>
      </c>
      <c r="F1996" s="7" t="n">
        <v>1065353216</v>
      </c>
      <c r="G1996" s="7" t="n">
        <v>1065353216</v>
      </c>
      <c r="H1996" s="7" t="n">
        <v>0</v>
      </c>
      <c r="I1996" s="7" t="n">
        <v>3</v>
      </c>
    </row>
    <row r="1997" spans="1:8">
      <c r="A1997" t="s">
        <v>4</v>
      </c>
      <c r="B1997" s="4" t="s">
        <v>5</v>
      </c>
      <c r="C1997" s="4" t="s">
        <v>10</v>
      </c>
      <c r="D1997" s="4" t="s">
        <v>9</v>
      </c>
      <c r="E1997" s="4" t="s">
        <v>9</v>
      </c>
      <c r="F1997" s="4" t="s">
        <v>9</v>
      </c>
      <c r="G1997" s="4" t="s">
        <v>9</v>
      </c>
      <c r="H1997" s="4" t="s">
        <v>10</v>
      </c>
      <c r="I1997" s="4" t="s">
        <v>13</v>
      </c>
    </row>
    <row r="1998" spans="1:8">
      <c r="A1998" t="n">
        <v>18005</v>
      </c>
      <c r="B1998" s="71" t="n">
        <v>66</v>
      </c>
      <c r="C1998" s="7" t="n">
        <v>61490</v>
      </c>
      <c r="D1998" s="7" t="n">
        <v>1065353216</v>
      </c>
      <c r="E1998" s="7" t="n">
        <v>1065353216</v>
      </c>
      <c r="F1998" s="7" t="n">
        <v>1065353216</v>
      </c>
      <c r="G1998" s="7" t="n">
        <v>1065353216</v>
      </c>
      <c r="H1998" s="7" t="n">
        <v>0</v>
      </c>
      <c r="I1998" s="7" t="n">
        <v>3</v>
      </c>
    </row>
    <row r="1999" spans="1:8">
      <c r="A1999" t="s">
        <v>4</v>
      </c>
      <c r="B1999" s="4" t="s">
        <v>5</v>
      </c>
      <c r="C1999" s="4" t="s">
        <v>10</v>
      </c>
      <c r="D1999" s="4" t="s">
        <v>9</v>
      </c>
    </row>
    <row r="2000" spans="1:8">
      <c r="A2000" t="n">
        <v>18027</v>
      </c>
      <c r="B2000" s="75" t="n">
        <v>44</v>
      </c>
      <c r="C2000" s="7" t="n">
        <v>0</v>
      </c>
      <c r="D2000" s="7" t="n">
        <v>128</v>
      </c>
    </row>
    <row r="2001" spans="1:9">
      <c r="A2001" t="s">
        <v>4</v>
      </c>
      <c r="B2001" s="4" t="s">
        <v>5</v>
      </c>
      <c r="C2001" s="4" t="s">
        <v>10</v>
      </c>
      <c r="D2001" s="4" t="s">
        <v>9</v>
      </c>
    </row>
    <row r="2002" spans="1:9">
      <c r="A2002" t="n">
        <v>18034</v>
      </c>
      <c r="B2002" s="75" t="n">
        <v>44</v>
      </c>
      <c r="C2002" s="7" t="n">
        <v>61489</v>
      </c>
      <c r="D2002" s="7" t="n">
        <v>128</v>
      </c>
    </row>
    <row r="2003" spans="1:9">
      <c r="A2003" t="s">
        <v>4</v>
      </c>
      <c r="B2003" s="4" t="s">
        <v>5</v>
      </c>
      <c r="C2003" s="4" t="s">
        <v>10</v>
      </c>
      <c r="D2003" s="4" t="s">
        <v>9</v>
      </c>
    </row>
    <row r="2004" spans="1:9">
      <c r="A2004" t="n">
        <v>18041</v>
      </c>
      <c r="B2004" s="75" t="n">
        <v>44</v>
      </c>
      <c r="C2004" s="7" t="n">
        <v>61490</v>
      </c>
      <c r="D2004" s="7" t="n">
        <v>128</v>
      </c>
    </row>
    <row r="2005" spans="1:9">
      <c r="A2005" t="s">
        <v>4</v>
      </c>
      <c r="B2005" s="4" t="s">
        <v>5</v>
      </c>
      <c r="C2005" s="4" t="s">
        <v>10</v>
      </c>
      <c r="D2005" s="4" t="s">
        <v>9</v>
      </c>
    </row>
    <row r="2006" spans="1:9">
      <c r="A2006" t="n">
        <v>18048</v>
      </c>
      <c r="B2006" s="75" t="n">
        <v>44</v>
      </c>
      <c r="C2006" s="7" t="n">
        <v>61488</v>
      </c>
      <c r="D2006" s="7" t="n">
        <v>128</v>
      </c>
    </row>
    <row r="2007" spans="1:9">
      <c r="A2007" t="s">
        <v>4</v>
      </c>
      <c r="B2007" s="4" t="s">
        <v>5</v>
      </c>
      <c r="C2007" s="4" t="s">
        <v>10</v>
      </c>
      <c r="D2007" s="4" t="s">
        <v>9</v>
      </c>
    </row>
    <row r="2008" spans="1:9">
      <c r="A2008" t="n">
        <v>18055</v>
      </c>
      <c r="B2008" s="75" t="n">
        <v>44</v>
      </c>
      <c r="C2008" s="7" t="n">
        <v>8</v>
      </c>
      <c r="D2008" s="7" t="n">
        <v>128</v>
      </c>
    </row>
    <row r="2009" spans="1:9">
      <c r="A2009" t="s">
        <v>4</v>
      </c>
      <c r="B2009" s="4" t="s">
        <v>5</v>
      </c>
      <c r="C2009" s="4" t="s">
        <v>10</v>
      </c>
      <c r="D2009" s="4" t="s">
        <v>9</v>
      </c>
    </row>
    <row r="2010" spans="1:9">
      <c r="A2010" t="n">
        <v>18062</v>
      </c>
      <c r="B2010" s="75" t="n">
        <v>44</v>
      </c>
      <c r="C2010" s="7" t="n">
        <v>7032</v>
      </c>
      <c r="D2010" s="7" t="n">
        <v>128</v>
      </c>
    </row>
    <row r="2011" spans="1:9">
      <c r="A2011" t="s">
        <v>4</v>
      </c>
      <c r="B2011" s="4" t="s">
        <v>5</v>
      </c>
      <c r="C2011" s="4" t="s">
        <v>10</v>
      </c>
      <c r="D2011" s="4" t="s">
        <v>9</v>
      </c>
    </row>
    <row r="2012" spans="1:9">
      <c r="A2012" t="n">
        <v>18069</v>
      </c>
      <c r="B2012" s="53" t="n">
        <v>43</v>
      </c>
      <c r="C2012" s="7" t="n">
        <v>0</v>
      </c>
      <c r="D2012" s="7" t="n">
        <v>256</v>
      </c>
    </row>
    <row r="2013" spans="1:9">
      <c r="A2013" t="s">
        <v>4</v>
      </c>
      <c r="B2013" s="4" t="s">
        <v>5</v>
      </c>
      <c r="C2013" s="4" t="s">
        <v>10</v>
      </c>
      <c r="D2013" s="4" t="s">
        <v>9</v>
      </c>
    </row>
    <row r="2014" spans="1:9">
      <c r="A2014" t="n">
        <v>18076</v>
      </c>
      <c r="B2014" s="53" t="n">
        <v>43</v>
      </c>
      <c r="C2014" s="7" t="n">
        <v>61489</v>
      </c>
      <c r="D2014" s="7" t="n">
        <v>256</v>
      </c>
    </row>
    <row r="2015" spans="1:9">
      <c r="A2015" t="s">
        <v>4</v>
      </c>
      <c r="B2015" s="4" t="s">
        <v>5</v>
      </c>
      <c r="C2015" s="4" t="s">
        <v>10</v>
      </c>
      <c r="D2015" s="4" t="s">
        <v>9</v>
      </c>
    </row>
    <row r="2016" spans="1:9">
      <c r="A2016" t="n">
        <v>18083</v>
      </c>
      <c r="B2016" s="53" t="n">
        <v>43</v>
      </c>
      <c r="C2016" s="7" t="n">
        <v>61490</v>
      </c>
      <c r="D2016" s="7" t="n">
        <v>256</v>
      </c>
    </row>
    <row r="2017" spans="1:4">
      <c r="A2017" t="s">
        <v>4</v>
      </c>
      <c r="B2017" s="4" t="s">
        <v>5</v>
      </c>
      <c r="C2017" s="4" t="s">
        <v>10</v>
      </c>
      <c r="D2017" s="4" t="s">
        <v>9</v>
      </c>
    </row>
    <row r="2018" spans="1:4">
      <c r="A2018" t="n">
        <v>18090</v>
      </c>
      <c r="B2018" s="53" t="n">
        <v>43</v>
      </c>
      <c r="C2018" s="7" t="n">
        <v>61488</v>
      </c>
      <c r="D2018" s="7" t="n">
        <v>256</v>
      </c>
    </row>
    <row r="2019" spans="1:4">
      <c r="A2019" t="s">
        <v>4</v>
      </c>
      <c r="B2019" s="4" t="s">
        <v>5</v>
      </c>
      <c r="C2019" s="4" t="s">
        <v>10</v>
      </c>
      <c r="D2019" s="4" t="s">
        <v>9</v>
      </c>
    </row>
    <row r="2020" spans="1:4">
      <c r="A2020" t="n">
        <v>18097</v>
      </c>
      <c r="B2020" s="53" t="n">
        <v>43</v>
      </c>
      <c r="C2020" s="7" t="n">
        <v>8</v>
      </c>
      <c r="D2020" s="7" t="n">
        <v>256</v>
      </c>
    </row>
    <row r="2021" spans="1:4">
      <c r="A2021" t="s">
        <v>4</v>
      </c>
      <c r="B2021" s="4" t="s">
        <v>5</v>
      </c>
      <c r="C2021" s="4" t="s">
        <v>10</v>
      </c>
      <c r="D2021" s="4" t="s">
        <v>9</v>
      </c>
    </row>
    <row r="2022" spans="1:4">
      <c r="A2022" t="n">
        <v>18104</v>
      </c>
      <c r="B2022" s="53" t="n">
        <v>43</v>
      </c>
      <c r="C2022" s="7" t="n">
        <v>7032</v>
      </c>
      <c r="D2022" s="7" t="n">
        <v>256</v>
      </c>
    </row>
    <row r="2023" spans="1:4">
      <c r="A2023" t="s">
        <v>4</v>
      </c>
      <c r="B2023" s="4" t="s">
        <v>5</v>
      </c>
      <c r="C2023" s="4" t="s">
        <v>10</v>
      </c>
      <c r="D2023" s="4" t="s">
        <v>25</v>
      </c>
      <c r="E2023" s="4" t="s">
        <v>25</v>
      </c>
      <c r="F2023" s="4" t="s">
        <v>25</v>
      </c>
      <c r="G2023" s="4" t="s">
        <v>25</v>
      </c>
    </row>
    <row r="2024" spans="1:4">
      <c r="A2024" t="n">
        <v>18111</v>
      </c>
      <c r="B2024" s="50" t="n">
        <v>46</v>
      </c>
      <c r="C2024" s="7" t="n">
        <v>1</v>
      </c>
      <c r="D2024" s="7" t="n">
        <v>119</v>
      </c>
      <c r="E2024" s="7" t="n">
        <v>21.5</v>
      </c>
      <c r="F2024" s="7" t="n">
        <v>101.330001831055</v>
      </c>
      <c r="G2024" s="7" t="n">
        <v>191.5</v>
      </c>
    </row>
    <row r="2025" spans="1:4">
      <c r="A2025" t="s">
        <v>4</v>
      </c>
      <c r="B2025" s="4" t="s">
        <v>5</v>
      </c>
      <c r="C2025" s="4" t="s">
        <v>10</v>
      </c>
      <c r="D2025" s="4" t="s">
        <v>25</v>
      </c>
      <c r="E2025" s="4" t="s">
        <v>25</v>
      </c>
      <c r="F2025" s="4" t="s">
        <v>25</v>
      </c>
      <c r="G2025" s="4" t="s">
        <v>25</v>
      </c>
    </row>
    <row r="2026" spans="1:4">
      <c r="A2026" t="n">
        <v>18130</v>
      </c>
      <c r="B2026" s="50" t="n">
        <v>46</v>
      </c>
      <c r="C2026" s="7" t="n">
        <v>9</v>
      </c>
      <c r="D2026" s="7" t="n">
        <v>119.860000610352</v>
      </c>
      <c r="E2026" s="7" t="n">
        <v>21.5100002288818</v>
      </c>
      <c r="F2026" s="7" t="n">
        <v>101.01000213623</v>
      </c>
      <c r="G2026" s="7" t="n">
        <v>205.800003051758</v>
      </c>
    </row>
    <row r="2027" spans="1:4">
      <c r="A2027" t="s">
        <v>4</v>
      </c>
      <c r="B2027" s="4" t="s">
        <v>5</v>
      </c>
      <c r="C2027" s="4" t="s">
        <v>10</v>
      </c>
      <c r="D2027" s="4" t="s">
        <v>25</v>
      </c>
      <c r="E2027" s="4" t="s">
        <v>25</v>
      </c>
      <c r="F2027" s="4" t="s">
        <v>25</v>
      </c>
      <c r="G2027" s="4" t="s">
        <v>25</v>
      </c>
    </row>
    <row r="2028" spans="1:4">
      <c r="A2028" t="n">
        <v>18149</v>
      </c>
      <c r="B2028" s="50" t="n">
        <v>46</v>
      </c>
      <c r="C2028" s="7" t="n">
        <v>0</v>
      </c>
      <c r="D2028" s="7" t="n">
        <v>109.790000915527</v>
      </c>
      <c r="E2028" s="7" t="n">
        <v>22.2199993133545</v>
      </c>
      <c r="F2028" s="7" t="n">
        <v>95.8199996948242</v>
      </c>
      <c r="G2028" s="7" t="n">
        <v>59.5999984741211</v>
      </c>
    </row>
    <row r="2029" spans="1:4">
      <c r="A2029" t="s">
        <v>4</v>
      </c>
      <c r="B2029" s="4" t="s">
        <v>5</v>
      </c>
      <c r="C2029" s="4" t="s">
        <v>10</v>
      </c>
      <c r="D2029" s="4" t="s">
        <v>25</v>
      </c>
      <c r="E2029" s="4" t="s">
        <v>25</v>
      </c>
      <c r="F2029" s="4" t="s">
        <v>25</v>
      </c>
      <c r="G2029" s="4" t="s">
        <v>25</v>
      </c>
    </row>
    <row r="2030" spans="1:4">
      <c r="A2030" t="n">
        <v>18168</v>
      </c>
      <c r="B2030" s="50" t="n">
        <v>46</v>
      </c>
      <c r="C2030" s="7" t="n">
        <v>61488</v>
      </c>
      <c r="D2030" s="7" t="n">
        <v>105.629997253418</v>
      </c>
      <c r="E2030" s="7" t="n">
        <v>22.7900009155273</v>
      </c>
      <c r="F2030" s="7" t="n">
        <v>89.9599990844727</v>
      </c>
      <c r="G2030" s="7" t="n">
        <v>42.5</v>
      </c>
    </row>
    <row r="2031" spans="1:4">
      <c r="A2031" t="s">
        <v>4</v>
      </c>
      <c r="B2031" s="4" t="s">
        <v>5</v>
      </c>
      <c r="C2031" s="4" t="s">
        <v>10</v>
      </c>
      <c r="D2031" s="4" t="s">
        <v>25</v>
      </c>
      <c r="E2031" s="4" t="s">
        <v>25</v>
      </c>
      <c r="F2031" s="4" t="s">
        <v>25</v>
      </c>
      <c r="G2031" s="4" t="s">
        <v>25</v>
      </c>
    </row>
    <row r="2032" spans="1:4">
      <c r="A2032" t="n">
        <v>18187</v>
      </c>
      <c r="B2032" s="50" t="n">
        <v>46</v>
      </c>
      <c r="C2032" s="7" t="n">
        <v>8</v>
      </c>
      <c r="D2032" s="7" t="n">
        <v>107.099998474121</v>
      </c>
      <c r="E2032" s="7" t="n">
        <v>22.5699996948242</v>
      </c>
      <c r="F2032" s="7" t="n">
        <v>92.6399993896484</v>
      </c>
      <c r="G2032" s="7" t="n">
        <v>48.2000007629395</v>
      </c>
    </row>
    <row r="2033" spans="1:7">
      <c r="A2033" t="s">
        <v>4</v>
      </c>
      <c r="B2033" s="4" t="s">
        <v>5</v>
      </c>
      <c r="C2033" s="4" t="s">
        <v>10</v>
      </c>
      <c r="D2033" s="4" t="s">
        <v>25</v>
      </c>
      <c r="E2033" s="4" t="s">
        <v>25</v>
      </c>
      <c r="F2033" s="4" t="s">
        <v>25</v>
      </c>
      <c r="G2033" s="4" t="s">
        <v>25</v>
      </c>
    </row>
    <row r="2034" spans="1:7">
      <c r="A2034" t="n">
        <v>18206</v>
      </c>
      <c r="B2034" s="50" t="n">
        <v>46</v>
      </c>
      <c r="C2034" s="7" t="n">
        <v>7032</v>
      </c>
      <c r="D2034" s="7" t="n">
        <v>104.720001220703</v>
      </c>
      <c r="E2034" s="7" t="n">
        <v>22.3700008392334</v>
      </c>
      <c r="F2034" s="7" t="n">
        <v>93.8099975585938</v>
      </c>
      <c r="G2034" s="7" t="n">
        <v>43.2000007629395</v>
      </c>
    </row>
    <row r="2035" spans="1:7">
      <c r="A2035" t="s">
        <v>4</v>
      </c>
      <c r="B2035" s="4" t="s">
        <v>5</v>
      </c>
      <c r="C2035" s="4" t="s">
        <v>13</v>
      </c>
      <c r="D2035" s="20" t="s">
        <v>45</v>
      </c>
      <c r="E2035" s="4" t="s">
        <v>5</v>
      </c>
      <c r="F2035" s="4" t="s">
        <v>13</v>
      </c>
      <c r="G2035" s="4" t="s">
        <v>10</v>
      </c>
      <c r="H2035" s="20" t="s">
        <v>46</v>
      </c>
      <c r="I2035" s="4" t="s">
        <v>13</v>
      </c>
      <c r="J2035" s="4" t="s">
        <v>35</v>
      </c>
    </row>
    <row r="2036" spans="1:7">
      <c r="A2036" t="n">
        <v>18225</v>
      </c>
      <c r="B2036" s="15" t="n">
        <v>5</v>
      </c>
      <c r="C2036" s="7" t="n">
        <v>28</v>
      </c>
      <c r="D2036" s="20" t="s">
        <v>3</v>
      </c>
      <c r="E2036" s="40" t="n">
        <v>64</v>
      </c>
      <c r="F2036" s="7" t="n">
        <v>5</v>
      </c>
      <c r="G2036" s="7" t="n">
        <v>7</v>
      </c>
      <c r="H2036" s="20" t="s">
        <v>3</v>
      </c>
      <c r="I2036" s="7" t="n">
        <v>1</v>
      </c>
      <c r="J2036" s="16" t="n">
        <f t="normal" ca="1">A2050</f>
        <v>0</v>
      </c>
    </row>
    <row r="2037" spans="1:7">
      <c r="A2037" t="s">
        <v>4</v>
      </c>
      <c r="B2037" s="4" t="s">
        <v>5</v>
      </c>
      <c r="C2037" s="4" t="s">
        <v>10</v>
      </c>
      <c r="D2037" s="4" t="s">
        <v>25</v>
      </c>
      <c r="E2037" s="4" t="s">
        <v>25</v>
      </c>
      <c r="F2037" s="4" t="s">
        <v>25</v>
      </c>
      <c r="G2037" s="4" t="s">
        <v>25</v>
      </c>
    </row>
    <row r="2038" spans="1:7">
      <c r="A2038" t="n">
        <v>18236</v>
      </c>
      <c r="B2038" s="50" t="n">
        <v>46</v>
      </c>
      <c r="C2038" s="7" t="n">
        <v>7</v>
      </c>
      <c r="D2038" s="7" t="n">
        <v>108.040000915527</v>
      </c>
      <c r="E2038" s="7" t="n">
        <v>22.1599998474121</v>
      </c>
      <c r="F2038" s="7" t="n">
        <v>96.7099990844727</v>
      </c>
      <c r="G2038" s="7" t="n">
        <v>40.0999984741211</v>
      </c>
    </row>
    <row r="2039" spans="1:7">
      <c r="A2039" t="s">
        <v>4</v>
      </c>
      <c r="B2039" s="4" t="s">
        <v>5</v>
      </c>
      <c r="C2039" s="4" t="s">
        <v>13</v>
      </c>
      <c r="D2039" s="20" t="s">
        <v>45</v>
      </c>
      <c r="E2039" s="4" t="s">
        <v>5</v>
      </c>
      <c r="F2039" s="4" t="s">
        <v>13</v>
      </c>
      <c r="G2039" s="4" t="s">
        <v>10</v>
      </c>
      <c r="H2039" s="20" t="s">
        <v>46</v>
      </c>
      <c r="I2039" s="4" t="s">
        <v>13</v>
      </c>
      <c r="J2039" s="4" t="s">
        <v>35</v>
      </c>
    </row>
    <row r="2040" spans="1:7">
      <c r="A2040" t="n">
        <v>18255</v>
      </c>
      <c r="B2040" s="15" t="n">
        <v>5</v>
      </c>
      <c r="C2040" s="7" t="n">
        <v>28</v>
      </c>
      <c r="D2040" s="20" t="s">
        <v>3</v>
      </c>
      <c r="E2040" s="40" t="n">
        <v>64</v>
      </c>
      <c r="F2040" s="7" t="n">
        <v>5</v>
      </c>
      <c r="G2040" s="7" t="n">
        <v>4</v>
      </c>
      <c r="H2040" s="20" t="s">
        <v>3</v>
      </c>
      <c r="I2040" s="7" t="n">
        <v>1</v>
      </c>
      <c r="J2040" s="16" t="n">
        <f t="normal" ca="1">A2044</f>
        <v>0</v>
      </c>
    </row>
    <row r="2041" spans="1:7">
      <c r="A2041" t="s">
        <v>4</v>
      </c>
      <c r="B2041" s="4" t="s">
        <v>5</v>
      </c>
      <c r="C2041" s="4" t="s">
        <v>10</v>
      </c>
      <c r="D2041" s="4" t="s">
        <v>25</v>
      </c>
      <c r="E2041" s="4" t="s">
        <v>25</v>
      </c>
      <c r="F2041" s="4" t="s">
        <v>25</v>
      </c>
      <c r="G2041" s="4" t="s">
        <v>25</v>
      </c>
    </row>
    <row r="2042" spans="1:7">
      <c r="A2042" t="n">
        <v>18266</v>
      </c>
      <c r="B2042" s="50" t="n">
        <v>46</v>
      </c>
      <c r="C2042" s="7" t="n">
        <v>4</v>
      </c>
      <c r="D2042" s="7" t="n">
        <v>104.730003356934</v>
      </c>
      <c r="E2042" s="7" t="n">
        <v>22.6399993896484</v>
      </c>
      <c r="F2042" s="7" t="n">
        <v>91.2200012207031</v>
      </c>
      <c r="G2042" s="7" t="n">
        <v>48.7000007629395</v>
      </c>
    </row>
    <row r="2043" spans="1:7">
      <c r="A2043" t="s">
        <v>4</v>
      </c>
      <c r="B2043" s="4" t="s">
        <v>5</v>
      </c>
      <c r="C2043" s="4" t="s">
        <v>13</v>
      </c>
      <c r="D2043" s="20" t="s">
        <v>45</v>
      </c>
      <c r="E2043" s="4" t="s">
        <v>5</v>
      </c>
      <c r="F2043" s="4" t="s">
        <v>13</v>
      </c>
      <c r="G2043" s="4" t="s">
        <v>10</v>
      </c>
      <c r="H2043" s="20" t="s">
        <v>46</v>
      </c>
      <c r="I2043" s="4" t="s">
        <v>13</v>
      </c>
      <c r="J2043" s="4" t="s">
        <v>35</v>
      </c>
    </row>
    <row r="2044" spans="1:7">
      <c r="A2044" t="n">
        <v>18285</v>
      </c>
      <c r="B2044" s="15" t="n">
        <v>5</v>
      </c>
      <c r="C2044" s="7" t="n">
        <v>28</v>
      </c>
      <c r="D2044" s="20" t="s">
        <v>3</v>
      </c>
      <c r="E2044" s="40" t="n">
        <v>64</v>
      </c>
      <c r="F2044" s="7" t="n">
        <v>5</v>
      </c>
      <c r="G2044" s="7" t="n">
        <v>2</v>
      </c>
      <c r="H2044" s="20" t="s">
        <v>3</v>
      </c>
      <c r="I2044" s="7" t="n">
        <v>1</v>
      </c>
      <c r="J2044" s="16" t="n">
        <f t="normal" ca="1">A2048</f>
        <v>0</v>
      </c>
    </row>
    <row r="2045" spans="1:7">
      <c r="A2045" t="s">
        <v>4</v>
      </c>
      <c r="B2045" s="4" t="s">
        <v>5</v>
      </c>
      <c r="C2045" s="4" t="s">
        <v>10</v>
      </c>
      <c r="D2045" s="4" t="s">
        <v>25</v>
      </c>
      <c r="E2045" s="4" t="s">
        <v>25</v>
      </c>
      <c r="F2045" s="4" t="s">
        <v>25</v>
      </c>
      <c r="G2045" s="4" t="s">
        <v>25</v>
      </c>
    </row>
    <row r="2046" spans="1:7">
      <c r="A2046" t="n">
        <v>18296</v>
      </c>
      <c r="B2046" s="50" t="n">
        <v>46</v>
      </c>
      <c r="C2046" s="7" t="n">
        <v>2</v>
      </c>
      <c r="D2046" s="7" t="n">
        <v>104.730003356934</v>
      </c>
      <c r="E2046" s="7" t="n">
        <v>22.6399993896484</v>
      </c>
      <c r="F2046" s="7" t="n">
        <v>91.2200012207031</v>
      </c>
      <c r="G2046" s="7" t="n">
        <v>48.7000007629395</v>
      </c>
    </row>
    <row r="2047" spans="1:7">
      <c r="A2047" t="s">
        <v>4</v>
      </c>
      <c r="B2047" s="4" t="s">
        <v>5</v>
      </c>
      <c r="C2047" s="4" t="s">
        <v>35</v>
      </c>
    </row>
    <row r="2048" spans="1:7">
      <c r="A2048" t="n">
        <v>18315</v>
      </c>
      <c r="B2048" s="26" t="n">
        <v>3</v>
      </c>
      <c r="C2048" s="16" t="n">
        <f t="normal" ca="1">A2054</f>
        <v>0</v>
      </c>
    </row>
    <row r="2049" spans="1:10">
      <c r="A2049" t="s">
        <v>4</v>
      </c>
      <c r="B2049" s="4" t="s">
        <v>5</v>
      </c>
      <c r="C2049" s="4" t="s">
        <v>10</v>
      </c>
      <c r="D2049" s="4" t="s">
        <v>25</v>
      </c>
      <c r="E2049" s="4" t="s">
        <v>25</v>
      </c>
      <c r="F2049" s="4" t="s">
        <v>25</v>
      </c>
      <c r="G2049" s="4" t="s">
        <v>25</v>
      </c>
    </row>
    <row r="2050" spans="1:10">
      <c r="A2050" t="n">
        <v>18320</v>
      </c>
      <c r="B2050" s="50" t="n">
        <v>46</v>
      </c>
      <c r="C2050" s="7" t="n">
        <v>61489</v>
      </c>
      <c r="D2050" s="7" t="n">
        <v>105.970001220703</v>
      </c>
      <c r="E2050" s="7" t="n">
        <v>22.3999996185303</v>
      </c>
      <c r="F2050" s="7" t="n">
        <v>93.9199981689453</v>
      </c>
      <c r="G2050" s="7" t="n">
        <v>40.0999984741211</v>
      </c>
    </row>
    <row r="2051" spans="1:10">
      <c r="A2051" t="s">
        <v>4</v>
      </c>
      <c r="B2051" s="4" t="s">
        <v>5</v>
      </c>
      <c r="C2051" s="4" t="s">
        <v>10</v>
      </c>
      <c r="D2051" s="4" t="s">
        <v>25</v>
      </c>
      <c r="E2051" s="4" t="s">
        <v>25</v>
      </c>
      <c r="F2051" s="4" t="s">
        <v>25</v>
      </c>
      <c r="G2051" s="4" t="s">
        <v>25</v>
      </c>
    </row>
    <row r="2052" spans="1:10">
      <c r="A2052" t="n">
        <v>18339</v>
      </c>
      <c r="B2052" s="50" t="n">
        <v>46</v>
      </c>
      <c r="C2052" s="7" t="n">
        <v>61490</v>
      </c>
      <c r="D2052" s="7" t="n">
        <v>104.730003356934</v>
      </c>
      <c r="E2052" s="7" t="n">
        <v>22.6399993896484</v>
      </c>
      <c r="F2052" s="7" t="n">
        <v>91.2200012207031</v>
      </c>
      <c r="G2052" s="7" t="n">
        <v>48.7000007629395</v>
      </c>
    </row>
    <row r="2053" spans="1:10">
      <c r="A2053" t="s">
        <v>4</v>
      </c>
      <c r="B2053" s="4" t="s">
        <v>5</v>
      </c>
      <c r="C2053" s="4" t="s">
        <v>10</v>
      </c>
      <c r="D2053" s="4" t="s">
        <v>13</v>
      </c>
      <c r="E2053" s="4" t="s">
        <v>6</v>
      </c>
      <c r="F2053" s="4" t="s">
        <v>25</v>
      </c>
      <c r="G2053" s="4" t="s">
        <v>25</v>
      </c>
      <c r="H2053" s="4" t="s">
        <v>25</v>
      </c>
    </row>
    <row r="2054" spans="1:10">
      <c r="A2054" t="n">
        <v>18358</v>
      </c>
      <c r="B2054" s="52" t="n">
        <v>48</v>
      </c>
      <c r="C2054" s="7" t="n">
        <v>9</v>
      </c>
      <c r="D2054" s="7" t="n">
        <v>0</v>
      </c>
      <c r="E2054" s="7" t="s">
        <v>139</v>
      </c>
      <c r="F2054" s="7" t="n">
        <v>-1</v>
      </c>
      <c r="G2054" s="7" t="n">
        <v>1</v>
      </c>
      <c r="H2054" s="7" t="n">
        <v>0</v>
      </c>
    </row>
    <row r="2055" spans="1:10">
      <c r="A2055" t="s">
        <v>4</v>
      </c>
      <c r="B2055" s="4" t="s">
        <v>5</v>
      </c>
      <c r="C2055" s="4" t="s">
        <v>10</v>
      </c>
      <c r="D2055" s="4" t="s">
        <v>13</v>
      </c>
      <c r="E2055" s="4" t="s">
        <v>6</v>
      </c>
      <c r="F2055" s="4" t="s">
        <v>25</v>
      </c>
      <c r="G2055" s="4" t="s">
        <v>25</v>
      </c>
      <c r="H2055" s="4" t="s">
        <v>25</v>
      </c>
    </row>
    <row r="2056" spans="1:10">
      <c r="A2056" t="n">
        <v>18387</v>
      </c>
      <c r="B2056" s="52" t="n">
        <v>48</v>
      </c>
      <c r="C2056" s="7" t="n">
        <v>1</v>
      </c>
      <c r="D2056" s="7" t="n">
        <v>0</v>
      </c>
      <c r="E2056" s="7" t="s">
        <v>140</v>
      </c>
      <c r="F2056" s="7" t="n">
        <v>-1</v>
      </c>
      <c r="G2056" s="7" t="n">
        <v>1</v>
      </c>
      <c r="H2056" s="7" t="n">
        <v>1.40129846432482e-45</v>
      </c>
    </row>
    <row r="2057" spans="1:10">
      <c r="A2057" t="s">
        <v>4</v>
      </c>
      <c r="B2057" s="4" t="s">
        <v>5</v>
      </c>
      <c r="C2057" s="4" t="s">
        <v>10</v>
      </c>
      <c r="D2057" s="4" t="s">
        <v>13</v>
      </c>
      <c r="E2057" s="4" t="s">
        <v>6</v>
      </c>
      <c r="F2057" s="4" t="s">
        <v>25</v>
      </c>
      <c r="G2057" s="4" t="s">
        <v>25</v>
      </c>
      <c r="H2057" s="4" t="s">
        <v>25</v>
      </c>
    </row>
    <row r="2058" spans="1:10">
      <c r="A2058" t="n">
        <v>18420</v>
      </c>
      <c r="B2058" s="52" t="n">
        <v>48</v>
      </c>
      <c r="C2058" s="7" t="n">
        <v>1</v>
      </c>
      <c r="D2058" s="7" t="n">
        <v>0</v>
      </c>
      <c r="E2058" s="7" t="s">
        <v>131</v>
      </c>
      <c r="F2058" s="7" t="n">
        <v>-1</v>
      </c>
      <c r="G2058" s="7" t="n">
        <v>1</v>
      </c>
      <c r="H2058" s="7" t="n">
        <v>1.40129846432482e-45</v>
      </c>
    </row>
    <row r="2059" spans="1:10">
      <c r="A2059" t="s">
        <v>4</v>
      </c>
      <c r="B2059" s="4" t="s">
        <v>5</v>
      </c>
      <c r="C2059" s="4" t="s">
        <v>10</v>
      </c>
      <c r="D2059" s="4" t="s">
        <v>13</v>
      </c>
      <c r="E2059" s="4" t="s">
        <v>6</v>
      </c>
      <c r="F2059" s="4" t="s">
        <v>25</v>
      </c>
      <c r="G2059" s="4" t="s">
        <v>25</v>
      </c>
      <c r="H2059" s="4" t="s">
        <v>25</v>
      </c>
    </row>
    <row r="2060" spans="1:10">
      <c r="A2060" t="n">
        <v>18449</v>
      </c>
      <c r="B2060" s="52" t="n">
        <v>48</v>
      </c>
      <c r="C2060" s="7" t="n">
        <v>7020</v>
      </c>
      <c r="D2060" s="7" t="n">
        <v>0</v>
      </c>
      <c r="E2060" s="7" t="s">
        <v>139</v>
      </c>
      <c r="F2060" s="7" t="n">
        <v>-1</v>
      </c>
      <c r="G2060" s="7" t="n">
        <v>1</v>
      </c>
      <c r="H2060" s="7" t="n">
        <v>0</v>
      </c>
    </row>
    <row r="2061" spans="1:10">
      <c r="A2061" t="s">
        <v>4</v>
      </c>
      <c r="B2061" s="4" t="s">
        <v>5</v>
      </c>
      <c r="C2061" s="4" t="s">
        <v>10</v>
      </c>
      <c r="D2061" s="4" t="s">
        <v>13</v>
      </c>
      <c r="E2061" s="4" t="s">
        <v>6</v>
      </c>
      <c r="F2061" s="4" t="s">
        <v>25</v>
      </c>
      <c r="G2061" s="4" t="s">
        <v>25</v>
      </c>
      <c r="H2061" s="4" t="s">
        <v>25</v>
      </c>
    </row>
    <row r="2062" spans="1:10">
      <c r="A2062" t="n">
        <v>18478</v>
      </c>
      <c r="B2062" s="52" t="n">
        <v>48</v>
      </c>
      <c r="C2062" s="7" t="n">
        <v>7020</v>
      </c>
      <c r="D2062" s="7" t="n">
        <v>0</v>
      </c>
      <c r="E2062" s="7" t="s">
        <v>79</v>
      </c>
      <c r="F2062" s="7" t="n">
        <v>-1</v>
      </c>
      <c r="G2062" s="7" t="n">
        <v>1</v>
      </c>
      <c r="H2062" s="7" t="n">
        <v>0</v>
      </c>
    </row>
    <row r="2063" spans="1:10">
      <c r="A2063" t="s">
        <v>4</v>
      </c>
      <c r="B2063" s="4" t="s">
        <v>5</v>
      </c>
      <c r="C2063" s="4" t="s">
        <v>10</v>
      </c>
      <c r="D2063" s="4" t="s">
        <v>10</v>
      </c>
      <c r="E2063" s="4" t="s">
        <v>10</v>
      </c>
    </row>
    <row r="2064" spans="1:10">
      <c r="A2064" t="n">
        <v>18502</v>
      </c>
      <c r="B2064" s="42" t="n">
        <v>61</v>
      </c>
      <c r="C2064" s="7" t="n">
        <v>1</v>
      </c>
      <c r="D2064" s="7" t="n">
        <v>0</v>
      </c>
      <c r="E2064" s="7" t="n">
        <v>1000</v>
      </c>
    </row>
    <row r="2065" spans="1:8">
      <c r="A2065" t="s">
        <v>4</v>
      </c>
      <c r="B2065" s="4" t="s">
        <v>5</v>
      </c>
      <c r="C2065" s="4" t="s">
        <v>10</v>
      </c>
      <c r="D2065" s="4" t="s">
        <v>10</v>
      </c>
      <c r="E2065" s="4" t="s">
        <v>10</v>
      </c>
    </row>
    <row r="2066" spans="1:8">
      <c r="A2066" t="n">
        <v>18509</v>
      </c>
      <c r="B2066" s="42" t="n">
        <v>61</v>
      </c>
      <c r="C2066" s="7" t="n">
        <v>9</v>
      </c>
      <c r="D2066" s="7" t="n">
        <v>0</v>
      </c>
      <c r="E2066" s="7" t="n">
        <v>1000</v>
      </c>
    </row>
    <row r="2067" spans="1:8">
      <c r="A2067" t="s">
        <v>4</v>
      </c>
      <c r="B2067" s="4" t="s">
        <v>5</v>
      </c>
      <c r="C2067" s="4" t="s">
        <v>10</v>
      </c>
      <c r="D2067" s="4" t="s">
        <v>10</v>
      </c>
      <c r="E2067" s="4" t="s">
        <v>10</v>
      </c>
    </row>
    <row r="2068" spans="1:8">
      <c r="A2068" t="n">
        <v>18516</v>
      </c>
      <c r="B2068" s="42" t="n">
        <v>61</v>
      </c>
      <c r="C2068" s="7" t="n">
        <v>7020</v>
      </c>
      <c r="D2068" s="7" t="n">
        <v>0</v>
      </c>
      <c r="E2068" s="7" t="n">
        <v>1000</v>
      </c>
    </row>
    <row r="2069" spans="1:8">
      <c r="A2069" t="s">
        <v>4</v>
      </c>
      <c r="B2069" s="4" t="s">
        <v>5</v>
      </c>
      <c r="C2069" s="4" t="s">
        <v>10</v>
      </c>
      <c r="D2069" s="4" t="s">
        <v>10</v>
      </c>
      <c r="E2069" s="4" t="s">
        <v>10</v>
      </c>
    </row>
    <row r="2070" spans="1:8">
      <c r="A2070" t="n">
        <v>18523</v>
      </c>
      <c r="B2070" s="42" t="n">
        <v>61</v>
      </c>
      <c r="C2070" s="7" t="n">
        <v>0</v>
      </c>
      <c r="D2070" s="7" t="n">
        <v>1660</v>
      </c>
      <c r="E2070" s="7" t="n">
        <v>1000</v>
      </c>
    </row>
    <row r="2071" spans="1:8">
      <c r="A2071" t="s">
        <v>4</v>
      </c>
      <c r="B2071" s="4" t="s">
        <v>5</v>
      </c>
      <c r="C2071" s="4" t="s">
        <v>10</v>
      </c>
      <c r="D2071" s="4" t="s">
        <v>10</v>
      </c>
      <c r="E2071" s="4" t="s">
        <v>10</v>
      </c>
    </row>
    <row r="2072" spans="1:8">
      <c r="A2072" t="n">
        <v>18530</v>
      </c>
      <c r="B2072" s="42" t="n">
        <v>61</v>
      </c>
      <c r="C2072" s="7" t="n">
        <v>8</v>
      </c>
      <c r="D2072" s="7" t="n">
        <v>1660</v>
      </c>
      <c r="E2072" s="7" t="n">
        <v>1000</v>
      </c>
    </row>
    <row r="2073" spans="1:8">
      <c r="A2073" t="s">
        <v>4</v>
      </c>
      <c r="B2073" s="4" t="s">
        <v>5</v>
      </c>
      <c r="C2073" s="4" t="s">
        <v>10</v>
      </c>
      <c r="D2073" s="4" t="s">
        <v>10</v>
      </c>
      <c r="E2073" s="4" t="s">
        <v>10</v>
      </c>
    </row>
    <row r="2074" spans="1:8">
      <c r="A2074" t="n">
        <v>18537</v>
      </c>
      <c r="B2074" s="42" t="n">
        <v>61</v>
      </c>
      <c r="C2074" s="7" t="n">
        <v>61488</v>
      </c>
      <c r="D2074" s="7" t="n">
        <v>1660</v>
      </c>
      <c r="E2074" s="7" t="n">
        <v>1000</v>
      </c>
    </row>
    <row r="2075" spans="1:8">
      <c r="A2075" t="s">
        <v>4</v>
      </c>
      <c r="B2075" s="4" t="s">
        <v>5</v>
      </c>
      <c r="C2075" s="4" t="s">
        <v>10</v>
      </c>
      <c r="D2075" s="4" t="s">
        <v>10</v>
      </c>
      <c r="E2075" s="4" t="s">
        <v>10</v>
      </c>
    </row>
    <row r="2076" spans="1:8">
      <c r="A2076" t="n">
        <v>18544</v>
      </c>
      <c r="B2076" s="42" t="n">
        <v>61</v>
      </c>
      <c r="C2076" s="7" t="n">
        <v>61489</v>
      </c>
      <c r="D2076" s="7" t="n">
        <v>1660</v>
      </c>
      <c r="E2076" s="7" t="n">
        <v>1000</v>
      </c>
    </row>
    <row r="2077" spans="1:8">
      <c r="A2077" t="s">
        <v>4</v>
      </c>
      <c r="B2077" s="4" t="s">
        <v>5</v>
      </c>
      <c r="C2077" s="4" t="s">
        <v>10</v>
      </c>
      <c r="D2077" s="4" t="s">
        <v>10</v>
      </c>
      <c r="E2077" s="4" t="s">
        <v>10</v>
      </c>
    </row>
    <row r="2078" spans="1:8">
      <c r="A2078" t="n">
        <v>18551</v>
      </c>
      <c r="B2078" s="42" t="n">
        <v>61</v>
      </c>
      <c r="C2078" s="7" t="n">
        <v>61490</v>
      </c>
      <c r="D2078" s="7" t="n">
        <v>1660</v>
      </c>
      <c r="E2078" s="7" t="n">
        <v>1000</v>
      </c>
    </row>
    <row r="2079" spans="1:8">
      <c r="A2079" t="s">
        <v>4</v>
      </c>
      <c r="B2079" s="4" t="s">
        <v>5</v>
      </c>
      <c r="C2079" s="4" t="s">
        <v>10</v>
      </c>
      <c r="D2079" s="4" t="s">
        <v>13</v>
      </c>
      <c r="E2079" s="4" t="s">
        <v>13</v>
      </c>
      <c r="F2079" s="4" t="s">
        <v>6</v>
      </c>
    </row>
    <row r="2080" spans="1:8">
      <c r="A2080" t="n">
        <v>18558</v>
      </c>
      <c r="B2080" s="55" t="n">
        <v>47</v>
      </c>
      <c r="C2080" s="7" t="n">
        <v>0</v>
      </c>
      <c r="D2080" s="7" t="n">
        <v>0</v>
      </c>
      <c r="E2080" s="7" t="n">
        <v>0</v>
      </c>
      <c r="F2080" s="7" t="s">
        <v>140</v>
      </c>
    </row>
    <row r="2081" spans="1:6">
      <c r="A2081" t="s">
        <v>4</v>
      </c>
      <c r="B2081" s="4" t="s">
        <v>5</v>
      </c>
      <c r="C2081" s="4" t="s">
        <v>10</v>
      </c>
      <c r="D2081" s="4" t="s">
        <v>13</v>
      </c>
      <c r="E2081" s="4" t="s">
        <v>13</v>
      </c>
      <c r="F2081" s="4" t="s">
        <v>6</v>
      </c>
    </row>
    <row r="2082" spans="1:6">
      <c r="A2082" t="n">
        <v>18580</v>
      </c>
      <c r="B2082" s="55" t="n">
        <v>47</v>
      </c>
      <c r="C2082" s="7" t="n">
        <v>8</v>
      </c>
      <c r="D2082" s="7" t="n">
        <v>0</v>
      </c>
      <c r="E2082" s="7" t="n">
        <v>0</v>
      </c>
      <c r="F2082" s="7" t="s">
        <v>140</v>
      </c>
    </row>
    <row r="2083" spans="1:6">
      <c r="A2083" t="s">
        <v>4</v>
      </c>
      <c r="B2083" s="4" t="s">
        <v>5</v>
      </c>
      <c r="C2083" s="4" t="s">
        <v>10</v>
      </c>
      <c r="D2083" s="4" t="s">
        <v>13</v>
      </c>
      <c r="E2083" s="4" t="s">
        <v>13</v>
      </c>
      <c r="F2083" s="4" t="s">
        <v>6</v>
      </c>
    </row>
    <row r="2084" spans="1:6">
      <c r="A2084" t="n">
        <v>18602</v>
      </c>
      <c r="B2084" s="55" t="n">
        <v>47</v>
      </c>
      <c r="C2084" s="7" t="n">
        <v>61488</v>
      </c>
      <c r="D2084" s="7" t="n">
        <v>0</v>
      </c>
      <c r="E2084" s="7" t="n">
        <v>0</v>
      </c>
      <c r="F2084" s="7" t="s">
        <v>140</v>
      </c>
    </row>
    <row r="2085" spans="1:6">
      <c r="A2085" t="s">
        <v>4</v>
      </c>
      <c r="B2085" s="4" t="s">
        <v>5</v>
      </c>
      <c r="C2085" s="4" t="s">
        <v>10</v>
      </c>
      <c r="D2085" s="4" t="s">
        <v>13</v>
      </c>
      <c r="E2085" s="4" t="s">
        <v>13</v>
      </c>
      <c r="F2085" s="4" t="s">
        <v>6</v>
      </c>
    </row>
    <row r="2086" spans="1:6">
      <c r="A2086" t="n">
        <v>18624</v>
      </c>
      <c r="B2086" s="55" t="n">
        <v>47</v>
      </c>
      <c r="C2086" s="7" t="n">
        <v>61489</v>
      </c>
      <c r="D2086" s="7" t="n">
        <v>0</v>
      </c>
      <c r="E2086" s="7" t="n">
        <v>0</v>
      </c>
      <c r="F2086" s="7" t="s">
        <v>140</v>
      </c>
    </row>
    <row r="2087" spans="1:6">
      <c r="A2087" t="s">
        <v>4</v>
      </c>
      <c r="B2087" s="4" t="s">
        <v>5</v>
      </c>
      <c r="C2087" s="4" t="s">
        <v>10</v>
      </c>
      <c r="D2087" s="4" t="s">
        <v>13</v>
      </c>
      <c r="E2087" s="4" t="s">
        <v>13</v>
      </c>
      <c r="F2087" s="4" t="s">
        <v>6</v>
      </c>
    </row>
    <row r="2088" spans="1:6">
      <c r="A2088" t="n">
        <v>18646</v>
      </c>
      <c r="B2088" s="55" t="n">
        <v>47</v>
      </c>
      <c r="C2088" s="7" t="n">
        <v>61490</v>
      </c>
      <c r="D2088" s="7" t="n">
        <v>0</v>
      </c>
      <c r="E2088" s="7" t="n">
        <v>0</v>
      </c>
      <c r="F2088" s="7" t="s">
        <v>140</v>
      </c>
    </row>
    <row r="2089" spans="1:6">
      <c r="A2089" t="s">
        <v>4</v>
      </c>
      <c r="B2089" s="4" t="s">
        <v>5</v>
      </c>
      <c r="C2089" s="4" t="s">
        <v>10</v>
      </c>
      <c r="D2089" s="4" t="s">
        <v>13</v>
      </c>
      <c r="E2089" s="4" t="s">
        <v>6</v>
      </c>
      <c r="F2089" s="4" t="s">
        <v>25</v>
      </c>
      <c r="G2089" s="4" t="s">
        <v>25</v>
      </c>
      <c r="H2089" s="4" t="s">
        <v>25</v>
      </c>
    </row>
    <row r="2090" spans="1:6">
      <c r="A2090" t="n">
        <v>18668</v>
      </c>
      <c r="B2090" s="52" t="n">
        <v>48</v>
      </c>
      <c r="C2090" s="7" t="n">
        <v>0</v>
      </c>
      <c r="D2090" s="7" t="n">
        <v>0</v>
      </c>
      <c r="E2090" s="7" t="s">
        <v>201</v>
      </c>
      <c r="F2090" s="7" t="n">
        <v>-1</v>
      </c>
      <c r="G2090" s="7" t="n">
        <v>1</v>
      </c>
      <c r="H2090" s="7" t="n">
        <v>1.40129846432482e-45</v>
      </c>
    </row>
    <row r="2091" spans="1:6">
      <c r="A2091" t="s">
        <v>4</v>
      </c>
      <c r="B2091" s="4" t="s">
        <v>5</v>
      </c>
      <c r="C2091" s="4" t="s">
        <v>10</v>
      </c>
      <c r="D2091" s="4" t="s">
        <v>13</v>
      </c>
      <c r="E2091" s="4" t="s">
        <v>6</v>
      </c>
      <c r="F2091" s="4" t="s">
        <v>25</v>
      </c>
      <c r="G2091" s="4" t="s">
        <v>25</v>
      </c>
      <c r="H2091" s="4" t="s">
        <v>25</v>
      </c>
    </row>
    <row r="2092" spans="1:6">
      <c r="A2092" t="n">
        <v>18697</v>
      </c>
      <c r="B2092" s="52" t="n">
        <v>48</v>
      </c>
      <c r="C2092" s="7" t="n">
        <v>8</v>
      </c>
      <c r="D2092" s="7" t="n">
        <v>0</v>
      </c>
      <c r="E2092" s="7" t="s">
        <v>201</v>
      </c>
      <c r="F2092" s="7" t="n">
        <v>-1</v>
      </c>
      <c r="G2092" s="7" t="n">
        <v>1</v>
      </c>
      <c r="H2092" s="7" t="n">
        <v>1.40129846432482e-45</v>
      </c>
    </row>
    <row r="2093" spans="1:6">
      <c r="A2093" t="s">
        <v>4</v>
      </c>
      <c r="B2093" s="4" t="s">
        <v>5</v>
      </c>
      <c r="C2093" s="4" t="s">
        <v>10</v>
      </c>
      <c r="D2093" s="4" t="s">
        <v>13</v>
      </c>
      <c r="E2093" s="4" t="s">
        <v>6</v>
      </c>
      <c r="F2093" s="4" t="s">
        <v>25</v>
      </c>
      <c r="G2093" s="4" t="s">
        <v>25</v>
      </c>
      <c r="H2093" s="4" t="s">
        <v>25</v>
      </c>
    </row>
    <row r="2094" spans="1:6">
      <c r="A2094" t="n">
        <v>18726</v>
      </c>
      <c r="B2094" s="52" t="n">
        <v>48</v>
      </c>
      <c r="C2094" s="7" t="n">
        <v>61488</v>
      </c>
      <c r="D2094" s="7" t="n">
        <v>0</v>
      </c>
      <c r="E2094" s="7" t="s">
        <v>201</v>
      </c>
      <c r="F2094" s="7" t="n">
        <v>-1</v>
      </c>
      <c r="G2094" s="7" t="n">
        <v>1</v>
      </c>
      <c r="H2094" s="7" t="n">
        <v>1.40129846432482e-45</v>
      </c>
    </row>
    <row r="2095" spans="1:6">
      <c r="A2095" t="s">
        <v>4</v>
      </c>
      <c r="B2095" s="4" t="s">
        <v>5</v>
      </c>
      <c r="C2095" s="4" t="s">
        <v>10</v>
      </c>
      <c r="D2095" s="4" t="s">
        <v>13</v>
      </c>
      <c r="E2095" s="4" t="s">
        <v>6</v>
      </c>
      <c r="F2095" s="4" t="s">
        <v>25</v>
      </c>
      <c r="G2095" s="4" t="s">
        <v>25</v>
      </c>
      <c r="H2095" s="4" t="s">
        <v>25</v>
      </c>
    </row>
    <row r="2096" spans="1:6">
      <c r="A2096" t="n">
        <v>18755</v>
      </c>
      <c r="B2096" s="52" t="n">
        <v>48</v>
      </c>
      <c r="C2096" s="7" t="n">
        <v>61489</v>
      </c>
      <c r="D2096" s="7" t="n">
        <v>0</v>
      </c>
      <c r="E2096" s="7" t="s">
        <v>201</v>
      </c>
      <c r="F2096" s="7" t="n">
        <v>-1</v>
      </c>
      <c r="G2096" s="7" t="n">
        <v>1</v>
      </c>
      <c r="H2096" s="7" t="n">
        <v>1.40129846432482e-45</v>
      </c>
    </row>
    <row r="2097" spans="1:8">
      <c r="A2097" t="s">
        <v>4</v>
      </c>
      <c r="B2097" s="4" t="s">
        <v>5</v>
      </c>
      <c r="C2097" s="4" t="s">
        <v>10</v>
      </c>
      <c r="D2097" s="4" t="s">
        <v>13</v>
      </c>
      <c r="E2097" s="4" t="s">
        <v>6</v>
      </c>
      <c r="F2097" s="4" t="s">
        <v>25</v>
      </c>
      <c r="G2097" s="4" t="s">
        <v>25</v>
      </c>
      <c r="H2097" s="4" t="s">
        <v>25</v>
      </c>
    </row>
    <row r="2098" spans="1:8">
      <c r="A2098" t="n">
        <v>18784</v>
      </c>
      <c r="B2098" s="52" t="n">
        <v>48</v>
      </c>
      <c r="C2098" s="7" t="n">
        <v>61490</v>
      </c>
      <c r="D2098" s="7" t="n">
        <v>0</v>
      </c>
      <c r="E2098" s="7" t="s">
        <v>201</v>
      </c>
      <c r="F2098" s="7" t="n">
        <v>-1</v>
      </c>
      <c r="G2098" s="7" t="n">
        <v>1</v>
      </c>
      <c r="H2098" s="7" t="n">
        <v>1.40129846432482e-45</v>
      </c>
    </row>
    <row r="2099" spans="1:8">
      <c r="A2099" t="s">
        <v>4</v>
      </c>
      <c r="B2099" s="4" t="s">
        <v>5</v>
      </c>
      <c r="C2099" s="4" t="s">
        <v>10</v>
      </c>
      <c r="D2099" s="4" t="s">
        <v>13</v>
      </c>
      <c r="E2099" s="4" t="s">
        <v>13</v>
      </c>
      <c r="F2099" s="4" t="s">
        <v>6</v>
      </c>
    </row>
    <row r="2100" spans="1:8">
      <c r="A2100" t="n">
        <v>18813</v>
      </c>
      <c r="B2100" s="13" t="n">
        <v>20</v>
      </c>
      <c r="C2100" s="7" t="n">
        <v>0</v>
      </c>
      <c r="D2100" s="7" t="n">
        <v>2</v>
      </c>
      <c r="E2100" s="7" t="n">
        <v>11</v>
      </c>
      <c r="F2100" s="7" t="s">
        <v>202</v>
      </c>
    </row>
    <row r="2101" spans="1:8">
      <c r="A2101" t="s">
        <v>4</v>
      </c>
      <c r="B2101" s="4" t="s">
        <v>5</v>
      </c>
      <c r="C2101" s="4" t="s">
        <v>10</v>
      </c>
      <c r="D2101" s="4" t="s">
        <v>13</v>
      </c>
      <c r="E2101" s="4" t="s">
        <v>13</v>
      </c>
      <c r="F2101" s="4" t="s">
        <v>6</v>
      </c>
    </row>
    <row r="2102" spans="1:8">
      <c r="A2102" t="n">
        <v>18837</v>
      </c>
      <c r="B2102" s="13" t="n">
        <v>20</v>
      </c>
      <c r="C2102" s="7" t="n">
        <v>8</v>
      </c>
      <c r="D2102" s="7" t="n">
        <v>2</v>
      </c>
      <c r="E2102" s="7" t="n">
        <v>11</v>
      </c>
      <c r="F2102" s="7" t="s">
        <v>203</v>
      </c>
    </row>
    <row r="2103" spans="1:8">
      <c r="A2103" t="s">
        <v>4</v>
      </c>
      <c r="B2103" s="4" t="s">
        <v>5</v>
      </c>
      <c r="C2103" s="4" t="s">
        <v>10</v>
      </c>
      <c r="D2103" s="4" t="s">
        <v>13</v>
      </c>
      <c r="E2103" s="4" t="s">
        <v>13</v>
      </c>
      <c r="F2103" s="4" t="s">
        <v>6</v>
      </c>
    </row>
    <row r="2104" spans="1:8">
      <c r="A2104" t="n">
        <v>18862</v>
      </c>
      <c r="B2104" s="13" t="n">
        <v>20</v>
      </c>
      <c r="C2104" s="7" t="n">
        <v>61488</v>
      </c>
      <c r="D2104" s="7" t="n">
        <v>2</v>
      </c>
      <c r="E2104" s="7" t="n">
        <v>11</v>
      </c>
      <c r="F2104" s="7" t="s">
        <v>204</v>
      </c>
    </row>
    <row r="2105" spans="1:8">
      <c r="A2105" t="s">
        <v>4</v>
      </c>
      <c r="B2105" s="4" t="s">
        <v>5</v>
      </c>
      <c r="C2105" s="4" t="s">
        <v>10</v>
      </c>
      <c r="D2105" s="4" t="s">
        <v>13</v>
      </c>
      <c r="E2105" s="4" t="s">
        <v>13</v>
      </c>
      <c r="F2105" s="4" t="s">
        <v>6</v>
      </c>
    </row>
    <row r="2106" spans="1:8">
      <c r="A2106" t="n">
        <v>18888</v>
      </c>
      <c r="B2106" s="13" t="n">
        <v>20</v>
      </c>
      <c r="C2106" s="7" t="n">
        <v>7032</v>
      </c>
      <c r="D2106" s="7" t="n">
        <v>2</v>
      </c>
      <c r="E2106" s="7" t="n">
        <v>11</v>
      </c>
      <c r="F2106" s="7" t="s">
        <v>205</v>
      </c>
    </row>
    <row r="2107" spans="1:8">
      <c r="A2107" t="s">
        <v>4</v>
      </c>
      <c r="B2107" s="4" t="s">
        <v>5</v>
      </c>
      <c r="C2107" s="4" t="s">
        <v>13</v>
      </c>
      <c r="D2107" s="20" t="s">
        <v>45</v>
      </c>
      <c r="E2107" s="4" t="s">
        <v>5</v>
      </c>
      <c r="F2107" s="4" t="s">
        <v>13</v>
      </c>
      <c r="G2107" s="4" t="s">
        <v>10</v>
      </c>
      <c r="H2107" s="20" t="s">
        <v>46</v>
      </c>
      <c r="I2107" s="4" t="s">
        <v>13</v>
      </c>
      <c r="J2107" s="4" t="s">
        <v>35</v>
      </c>
    </row>
    <row r="2108" spans="1:8">
      <c r="A2108" t="n">
        <v>18915</v>
      </c>
      <c r="B2108" s="15" t="n">
        <v>5</v>
      </c>
      <c r="C2108" s="7" t="n">
        <v>28</v>
      </c>
      <c r="D2108" s="20" t="s">
        <v>3</v>
      </c>
      <c r="E2108" s="40" t="n">
        <v>64</v>
      </c>
      <c r="F2108" s="7" t="n">
        <v>5</v>
      </c>
      <c r="G2108" s="7" t="n">
        <v>7</v>
      </c>
      <c r="H2108" s="20" t="s">
        <v>3</v>
      </c>
      <c r="I2108" s="7" t="n">
        <v>1</v>
      </c>
      <c r="J2108" s="16" t="n">
        <f t="normal" ca="1">A2122</f>
        <v>0</v>
      </c>
    </row>
    <row r="2109" spans="1:8">
      <c r="A2109" t="s">
        <v>4</v>
      </c>
      <c r="B2109" s="4" t="s">
        <v>5</v>
      </c>
      <c r="C2109" s="4" t="s">
        <v>10</v>
      </c>
      <c r="D2109" s="4" t="s">
        <v>13</v>
      </c>
      <c r="E2109" s="4" t="s">
        <v>13</v>
      </c>
      <c r="F2109" s="4" t="s">
        <v>6</v>
      </c>
    </row>
    <row r="2110" spans="1:8">
      <c r="A2110" t="n">
        <v>18926</v>
      </c>
      <c r="B2110" s="13" t="n">
        <v>20</v>
      </c>
      <c r="C2110" s="7" t="n">
        <v>7</v>
      </c>
      <c r="D2110" s="7" t="n">
        <v>2</v>
      </c>
      <c r="E2110" s="7" t="n">
        <v>11</v>
      </c>
      <c r="F2110" s="7" t="s">
        <v>206</v>
      </c>
    </row>
    <row r="2111" spans="1:8">
      <c r="A2111" t="s">
        <v>4</v>
      </c>
      <c r="B2111" s="4" t="s">
        <v>5</v>
      </c>
      <c r="C2111" s="4" t="s">
        <v>13</v>
      </c>
      <c r="D2111" s="20" t="s">
        <v>45</v>
      </c>
      <c r="E2111" s="4" t="s">
        <v>5</v>
      </c>
      <c r="F2111" s="4" t="s">
        <v>13</v>
      </c>
      <c r="G2111" s="4" t="s">
        <v>10</v>
      </c>
      <c r="H2111" s="20" t="s">
        <v>46</v>
      </c>
      <c r="I2111" s="4" t="s">
        <v>13</v>
      </c>
      <c r="J2111" s="4" t="s">
        <v>35</v>
      </c>
    </row>
    <row r="2112" spans="1:8">
      <c r="A2112" t="n">
        <v>18949</v>
      </c>
      <c r="B2112" s="15" t="n">
        <v>5</v>
      </c>
      <c r="C2112" s="7" t="n">
        <v>28</v>
      </c>
      <c r="D2112" s="20" t="s">
        <v>3</v>
      </c>
      <c r="E2112" s="40" t="n">
        <v>64</v>
      </c>
      <c r="F2112" s="7" t="n">
        <v>5</v>
      </c>
      <c r="G2112" s="7" t="n">
        <v>4</v>
      </c>
      <c r="H2112" s="20" t="s">
        <v>3</v>
      </c>
      <c r="I2112" s="7" t="n">
        <v>1</v>
      </c>
      <c r="J2112" s="16" t="n">
        <f t="normal" ca="1">A2116</f>
        <v>0</v>
      </c>
    </row>
    <row r="2113" spans="1:10">
      <c r="A2113" t="s">
        <v>4</v>
      </c>
      <c r="B2113" s="4" t="s">
        <v>5</v>
      </c>
      <c r="C2113" s="4" t="s">
        <v>10</v>
      </c>
      <c r="D2113" s="4" t="s">
        <v>13</v>
      </c>
      <c r="E2113" s="4" t="s">
        <v>13</v>
      </c>
      <c r="F2113" s="4" t="s">
        <v>6</v>
      </c>
    </row>
    <row r="2114" spans="1:10">
      <c r="A2114" t="n">
        <v>18960</v>
      </c>
      <c r="B2114" s="13" t="n">
        <v>20</v>
      </c>
      <c r="C2114" s="7" t="n">
        <v>4</v>
      </c>
      <c r="D2114" s="7" t="n">
        <v>2</v>
      </c>
      <c r="E2114" s="7" t="n">
        <v>11</v>
      </c>
      <c r="F2114" s="7" t="s">
        <v>207</v>
      </c>
    </row>
    <row r="2115" spans="1:10">
      <c r="A2115" t="s">
        <v>4</v>
      </c>
      <c r="B2115" s="4" t="s">
        <v>5</v>
      </c>
      <c r="C2115" s="4" t="s">
        <v>13</v>
      </c>
      <c r="D2115" s="20" t="s">
        <v>45</v>
      </c>
      <c r="E2115" s="4" t="s">
        <v>5</v>
      </c>
      <c r="F2115" s="4" t="s">
        <v>13</v>
      </c>
      <c r="G2115" s="4" t="s">
        <v>10</v>
      </c>
      <c r="H2115" s="20" t="s">
        <v>46</v>
      </c>
      <c r="I2115" s="4" t="s">
        <v>13</v>
      </c>
      <c r="J2115" s="4" t="s">
        <v>35</v>
      </c>
    </row>
    <row r="2116" spans="1:10">
      <c r="A2116" t="n">
        <v>18987</v>
      </c>
      <c r="B2116" s="15" t="n">
        <v>5</v>
      </c>
      <c r="C2116" s="7" t="n">
        <v>28</v>
      </c>
      <c r="D2116" s="20" t="s">
        <v>3</v>
      </c>
      <c r="E2116" s="40" t="n">
        <v>64</v>
      </c>
      <c r="F2116" s="7" t="n">
        <v>5</v>
      </c>
      <c r="G2116" s="7" t="n">
        <v>2</v>
      </c>
      <c r="H2116" s="20" t="s">
        <v>3</v>
      </c>
      <c r="I2116" s="7" t="n">
        <v>1</v>
      </c>
      <c r="J2116" s="16" t="n">
        <f t="normal" ca="1">A2120</f>
        <v>0</v>
      </c>
    </row>
    <row r="2117" spans="1:10">
      <c r="A2117" t="s">
        <v>4</v>
      </c>
      <c r="B2117" s="4" t="s">
        <v>5</v>
      </c>
      <c r="C2117" s="4" t="s">
        <v>10</v>
      </c>
      <c r="D2117" s="4" t="s">
        <v>13</v>
      </c>
      <c r="E2117" s="4" t="s">
        <v>13</v>
      </c>
      <c r="F2117" s="4" t="s">
        <v>6</v>
      </c>
    </row>
    <row r="2118" spans="1:10">
      <c r="A2118" t="n">
        <v>18998</v>
      </c>
      <c r="B2118" s="13" t="n">
        <v>20</v>
      </c>
      <c r="C2118" s="7" t="n">
        <v>2</v>
      </c>
      <c r="D2118" s="7" t="n">
        <v>2</v>
      </c>
      <c r="E2118" s="7" t="n">
        <v>11</v>
      </c>
      <c r="F2118" s="7" t="s">
        <v>207</v>
      </c>
    </row>
    <row r="2119" spans="1:10">
      <c r="A2119" t="s">
        <v>4</v>
      </c>
      <c r="B2119" s="4" t="s">
        <v>5</v>
      </c>
      <c r="C2119" s="4" t="s">
        <v>35</v>
      </c>
    </row>
    <row r="2120" spans="1:10">
      <c r="A2120" t="n">
        <v>19025</v>
      </c>
      <c r="B2120" s="26" t="n">
        <v>3</v>
      </c>
      <c r="C2120" s="16" t="n">
        <f t="normal" ca="1">A2126</f>
        <v>0</v>
      </c>
    </row>
    <row r="2121" spans="1:10">
      <c r="A2121" t="s">
        <v>4</v>
      </c>
      <c r="B2121" s="4" t="s">
        <v>5</v>
      </c>
      <c r="C2121" s="4" t="s">
        <v>10</v>
      </c>
      <c r="D2121" s="4" t="s">
        <v>13</v>
      </c>
      <c r="E2121" s="4" t="s">
        <v>13</v>
      </c>
      <c r="F2121" s="4" t="s">
        <v>6</v>
      </c>
    </row>
    <row r="2122" spans="1:10">
      <c r="A2122" t="n">
        <v>19030</v>
      </c>
      <c r="B2122" s="13" t="n">
        <v>20</v>
      </c>
      <c r="C2122" s="7" t="n">
        <v>61489</v>
      </c>
      <c r="D2122" s="7" t="n">
        <v>2</v>
      </c>
      <c r="E2122" s="7" t="n">
        <v>11</v>
      </c>
      <c r="F2122" s="7" t="s">
        <v>208</v>
      </c>
    </row>
    <row r="2123" spans="1:10">
      <c r="A2123" t="s">
        <v>4</v>
      </c>
      <c r="B2123" s="4" t="s">
        <v>5</v>
      </c>
      <c r="C2123" s="4" t="s">
        <v>10</v>
      </c>
      <c r="D2123" s="4" t="s">
        <v>13</v>
      </c>
      <c r="E2123" s="4" t="s">
        <v>13</v>
      </c>
      <c r="F2123" s="4" t="s">
        <v>6</v>
      </c>
    </row>
    <row r="2124" spans="1:10">
      <c r="A2124" t="n">
        <v>19057</v>
      </c>
      <c r="B2124" s="13" t="n">
        <v>20</v>
      </c>
      <c r="C2124" s="7" t="n">
        <v>61490</v>
      </c>
      <c r="D2124" s="7" t="n">
        <v>2</v>
      </c>
      <c r="E2124" s="7" t="n">
        <v>11</v>
      </c>
      <c r="F2124" s="7" t="s">
        <v>207</v>
      </c>
    </row>
    <row r="2125" spans="1:10">
      <c r="A2125" t="s">
        <v>4</v>
      </c>
      <c r="B2125" s="4" t="s">
        <v>5</v>
      </c>
      <c r="C2125" s="4" t="s">
        <v>13</v>
      </c>
      <c r="D2125" s="4" t="s">
        <v>10</v>
      </c>
      <c r="E2125" s="4" t="s">
        <v>10</v>
      </c>
      <c r="F2125" s="4" t="s">
        <v>9</v>
      </c>
    </row>
    <row r="2126" spans="1:10">
      <c r="A2126" t="n">
        <v>19084</v>
      </c>
      <c r="B2126" s="73" t="n">
        <v>84</v>
      </c>
      <c r="C2126" s="7" t="n">
        <v>0</v>
      </c>
      <c r="D2126" s="7" t="n">
        <v>0</v>
      </c>
      <c r="E2126" s="7" t="n">
        <v>0</v>
      </c>
      <c r="F2126" s="7" t="n">
        <v>1045220557</v>
      </c>
    </row>
    <row r="2127" spans="1:10">
      <c r="A2127" t="s">
        <v>4</v>
      </c>
      <c r="B2127" s="4" t="s">
        <v>5</v>
      </c>
      <c r="C2127" s="4" t="s">
        <v>13</v>
      </c>
      <c r="D2127" s="4" t="s">
        <v>10</v>
      </c>
    </row>
    <row r="2128" spans="1:10">
      <c r="A2128" t="n">
        <v>19094</v>
      </c>
      <c r="B2128" s="39" t="n">
        <v>58</v>
      </c>
      <c r="C2128" s="7" t="n">
        <v>255</v>
      </c>
      <c r="D2128" s="7" t="n">
        <v>0</v>
      </c>
    </row>
    <row r="2129" spans="1:10">
      <c r="A2129" t="s">
        <v>4</v>
      </c>
      <c r="B2129" s="4" t="s">
        <v>5</v>
      </c>
      <c r="C2129" s="4" t="s">
        <v>10</v>
      </c>
      <c r="D2129" s="4" t="s">
        <v>13</v>
      </c>
    </row>
    <row r="2130" spans="1:10">
      <c r="A2130" t="n">
        <v>19098</v>
      </c>
      <c r="B2130" s="81" t="n">
        <v>67</v>
      </c>
      <c r="C2130" s="7" t="n">
        <v>0</v>
      </c>
      <c r="D2130" s="7" t="n">
        <v>2</v>
      </c>
    </row>
    <row r="2131" spans="1:10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10</v>
      </c>
      <c r="F2131" s="4" t="s">
        <v>9</v>
      </c>
    </row>
    <row r="2132" spans="1:10">
      <c r="A2132" t="n">
        <v>19102</v>
      </c>
      <c r="B2132" s="73" t="n">
        <v>84</v>
      </c>
      <c r="C2132" s="7" t="n">
        <v>1</v>
      </c>
      <c r="D2132" s="7" t="n">
        <v>0</v>
      </c>
      <c r="E2132" s="7" t="n">
        <v>1000</v>
      </c>
      <c r="F2132" s="7" t="n">
        <v>0</v>
      </c>
    </row>
    <row r="2133" spans="1:10">
      <c r="A2133" t="s">
        <v>4</v>
      </c>
      <c r="B2133" s="4" t="s">
        <v>5</v>
      </c>
      <c r="C2133" s="4" t="s">
        <v>13</v>
      </c>
      <c r="D2133" s="20" t="s">
        <v>45</v>
      </c>
      <c r="E2133" s="4" t="s">
        <v>5</v>
      </c>
      <c r="F2133" s="4" t="s">
        <v>13</v>
      </c>
      <c r="G2133" s="4" t="s">
        <v>10</v>
      </c>
      <c r="H2133" s="20" t="s">
        <v>46</v>
      </c>
      <c r="I2133" s="4" t="s">
        <v>13</v>
      </c>
      <c r="J2133" s="4" t="s">
        <v>35</v>
      </c>
    </row>
    <row r="2134" spans="1:10">
      <c r="A2134" t="n">
        <v>19112</v>
      </c>
      <c r="B2134" s="15" t="n">
        <v>5</v>
      </c>
      <c r="C2134" s="7" t="n">
        <v>28</v>
      </c>
      <c r="D2134" s="20" t="s">
        <v>3</v>
      </c>
      <c r="E2134" s="40" t="n">
        <v>64</v>
      </c>
      <c r="F2134" s="7" t="n">
        <v>5</v>
      </c>
      <c r="G2134" s="7" t="n">
        <v>2</v>
      </c>
      <c r="H2134" s="20" t="s">
        <v>3</v>
      </c>
      <c r="I2134" s="7" t="n">
        <v>1</v>
      </c>
      <c r="J2134" s="16" t="n">
        <f t="normal" ca="1">A2146</f>
        <v>0</v>
      </c>
    </row>
    <row r="2135" spans="1:10">
      <c r="A2135" t="s">
        <v>4</v>
      </c>
      <c r="B2135" s="4" t="s">
        <v>5</v>
      </c>
      <c r="C2135" s="4" t="s">
        <v>10</v>
      </c>
      <c r="D2135" s="4" t="s">
        <v>13</v>
      </c>
    </row>
    <row r="2136" spans="1:10">
      <c r="A2136" t="n">
        <v>19123</v>
      </c>
      <c r="B2136" s="81" t="n">
        <v>67</v>
      </c>
      <c r="C2136" s="7" t="n">
        <v>2</v>
      </c>
      <c r="D2136" s="7" t="n">
        <v>2</v>
      </c>
    </row>
    <row r="2137" spans="1:10">
      <c r="A2137" t="s">
        <v>4</v>
      </c>
      <c r="B2137" s="4" t="s">
        <v>5</v>
      </c>
      <c r="C2137" s="4" t="s">
        <v>13</v>
      </c>
      <c r="D2137" s="4" t="s">
        <v>10</v>
      </c>
      <c r="E2137" s="4" t="s">
        <v>6</v>
      </c>
    </row>
    <row r="2138" spans="1:10">
      <c r="A2138" t="n">
        <v>19127</v>
      </c>
      <c r="B2138" s="61" t="n">
        <v>51</v>
      </c>
      <c r="C2138" s="7" t="n">
        <v>4</v>
      </c>
      <c r="D2138" s="7" t="n">
        <v>2</v>
      </c>
      <c r="E2138" s="7" t="s">
        <v>209</v>
      </c>
    </row>
    <row r="2139" spans="1:10">
      <c r="A2139" t="s">
        <v>4</v>
      </c>
      <c r="B2139" s="4" t="s">
        <v>5</v>
      </c>
      <c r="C2139" s="4" t="s">
        <v>10</v>
      </c>
    </row>
    <row r="2140" spans="1:10">
      <c r="A2140" t="n">
        <v>19141</v>
      </c>
      <c r="B2140" s="31" t="n">
        <v>16</v>
      </c>
      <c r="C2140" s="7" t="n">
        <v>0</v>
      </c>
    </row>
    <row r="2141" spans="1:10">
      <c r="A2141" t="s">
        <v>4</v>
      </c>
      <c r="B2141" s="4" t="s">
        <v>5</v>
      </c>
      <c r="C2141" s="4" t="s">
        <v>10</v>
      </c>
      <c r="D2141" s="4" t="s">
        <v>13</v>
      </c>
      <c r="E2141" s="4" t="s">
        <v>9</v>
      </c>
      <c r="F2141" s="4" t="s">
        <v>55</v>
      </c>
      <c r="G2141" s="4" t="s">
        <v>13</v>
      </c>
      <c r="H2141" s="4" t="s">
        <v>13</v>
      </c>
    </row>
    <row r="2142" spans="1:10">
      <c r="A2142" t="n">
        <v>19144</v>
      </c>
      <c r="B2142" s="62" t="n">
        <v>26</v>
      </c>
      <c r="C2142" s="7" t="n">
        <v>2</v>
      </c>
      <c r="D2142" s="7" t="n">
        <v>17</v>
      </c>
      <c r="E2142" s="7" t="n">
        <v>6360</v>
      </c>
      <c r="F2142" s="7" t="s">
        <v>210</v>
      </c>
      <c r="G2142" s="7" t="n">
        <v>2</v>
      </c>
      <c r="H2142" s="7" t="n">
        <v>0</v>
      </c>
    </row>
    <row r="2143" spans="1:10">
      <c r="A2143" t="s">
        <v>4</v>
      </c>
      <c r="B2143" s="4" t="s">
        <v>5</v>
      </c>
    </row>
    <row r="2144" spans="1:10">
      <c r="A2144" t="n">
        <v>19174</v>
      </c>
      <c r="B2144" s="34" t="n">
        <v>28</v>
      </c>
    </row>
    <row r="2145" spans="1:10">
      <c r="A2145" t="s">
        <v>4</v>
      </c>
      <c r="B2145" s="4" t="s">
        <v>5</v>
      </c>
      <c r="C2145" s="4" t="s">
        <v>10</v>
      </c>
      <c r="D2145" s="4" t="s">
        <v>13</v>
      </c>
    </row>
    <row r="2146" spans="1:10">
      <c r="A2146" t="n">
        <v>19175</v>
      </c>
      <c r="B2146" s="81" t="n">
        <v>67</v>
      </c>
      <c r="C2146" s="7" t="n">
        <v>8</v>
      </c>
      <c r="D2146" s="7" t="n">
        <v>2</v>
      </c>
    </row>
    <row r="2147" spans="1:10">
      <c r="A2147" t="s">
        <v>4</v>
      </c>
      <c r="B2147" s="4" t="s">
        <v>5</v>
      </c>
      <c r="C2147" s="4" t="s">
        <v>13</v>
      </c>
      <c r="D2147" s="4" t="s">
        <v>10</v>
      </c>
      <c r="E2147" s="4" t="s">
        <v>6</v>
      </c>
    </row>
    <row r="2148" spans="1:10">
      <c r="A2148" t="n">
        <v>19179</v>
      </c>
      <c r="B2148" s="61" t="n">
        <v>51</v>
      </c>
      <c r="C2148" s="7" t="n">
        <v>4</v>
      </c>
      <c r="D2148" s="7" t="n">
        <v>8</v>
      </c>
      <c r="E2148" s="7" t="s">
        <v>211</v>
      </c>
    </row>
    <row r="2149" spans="1:10">
      <c r="A2149" t="s">
        <v>4</v>
      </c>
      <c r="B2149" s="4" t="s">
        <v>5</v>
      </c>
      <c r="C2149" s="4" t="s">
        <v>10</v>
      </c>
    </row>
    <row r="2150" spans="1:10">
      <c r="A2150" t="n">
        <v>19193</v>
      </c>
      <c r="B2150" s="31" t="n">
        <v>16</v>
      </c>
      <c r="C2150" s="7" t="n">
        <v>0</v>
      </c>
    </row>
    <row r="2151" spans="1:10">
      <c r="A2151" t="s">
        <v>4</v>
      </c>
      <c r="B2151" s="4" t="s">
        <v>5</v>
      </c>
      <c r="C2151" s="4" t="s">
        <v>10</v>
      </c>
      <c r="D2151" s="4" t="s">
        <v>13</v>
      </c>
      <c r="E2151" s="4" t="s">
        <v>9</v>
      </c>
      <c r="F2151" s="4" t="s">
        <v>55</v>
      </c>
      <c r="G2151" s="4" t="s">
        <v>13</v>
      </c>
      <c r="H2151" s="4" t="s">
        <v>13</v>
      </c>
    </row>
    <row r="2152" spans="1:10">
      <c r="A2152" t="n">
        <v>19196</v>
      </c>
      <c r="B2152" s="62" t="n">
        <v>26</v>
      </c>
      <c r="C2152" s="7" t="n">
        <v>8</v>
      </c>
      <c r="D2152" s="7" t="n">
        <v>17</v>
      </c>
      <c r="E2152" s="7" t="n">
        <v>9328</v>
      </c>
      <c r="F2152" s="7" t="s">
        <v>212</v>
      </c>
      <c r="G2152" s="7" t="n">
        <v>2</v>
      </c>
      <c r="H2152" s="7" t="n">
        <v>0</v>
      </c>
    </row>
    <row r="2153" spans="1:10">
      <c r="A2153" t="s">
        <v>4</v>
      </c>
      <c r="B2153" s="4" t="s">
        <v>5</v>
      </c>
    </row>
    <row r="2154" spans="1:10">
      <c r="A2154" t="n">
        <v>19235</v>
      </c>
      <c r="B2154" s="34" t="n">
        <v>28</v>
      </c>
    </row>
    <row r="2155" spans="1:10">
      <c r="A2155" t="s">
        <v>4</v>
      </c>
      <c r="B2155" s="4" t="s">
        <v>5</v>
      </c>
      <c r="C2155" s="4" t="s">
        <v>13</v>
      </c>
      <c r="D2155" s="20" t="s">
        <v>45</v>
      </c>
      <c r="E2155" s="4" t="s">
        <v>5</v>
      </c>
      <c r="F2155" s="4" t="s">
        <v>13</v>
      </c>
      <c r="G2155" s="4" t="s">
        <v>10</v>
      </c>
      <c r="H2155" s="20" t="s">
        <v>46</v>
      </c>
      <c r="I2155" s="4" t="s">
        <v>13</v>
      </c>
      <c r="J2155" s="4" t="s">
        <v>35</v>
      </c>
    </row>
    <row r="2156" spans="1:10">
      <c r="A2156" t="n">
        <v>19236</v>
      </c>
      <c r="B2156" s="15" t="n">
        <v>5</v>
      </c>
      <c r="C2156" s="7" t="n">
        <v>28</v>
      </c>
      <c r="D2156" s="20" t="s">
        <v>3</v>
      </c>
      <c r="E2156" s="40" t="n">
        <v>64</v>
      </c>
      <c r="F2156" s="7" t="n">
        <v>5</v>
      </c>
      <c r="G2156" s="7" t="n">
        <v>7</v>
      </c>
      <c r="H2156" s="20" t="s">
        <v>3</v>
      </c>
      <c r="I2156" s="7" t="n">
        <v>1</v>
      </c>
      <c r="J2156" s="16" t="n">
        <f t="normal" ca="1">A2168</f>
        <v>0</v>
      </c>
    </row>
    <row r="2157" spans="1:10">
      <c r="A2157" t="s">
        <v>4</v>
      </c>
      <c r="B2157" s="4" t="s">
        <v>5</v>
      </c>
      <c r="C2157" s="4" t="s">
        <v>10</v>
      </c>
      <c r="D2157" s="4" t="s">
        <v>13</v>
      </c>
    </row>
    <row r="2158" spans="1:10">
      <c r="A2158" t="n">
        <v>19247</v>
      </c>
      <c r="B2158" s="81" t="n">
        <v>67</v>
      </c>
      <c r="C2158" s="7" t="n">
        <v>7</v>
      </c>
      <c r="D2158" s="7" t="n">
        <v>2</v>
      </c>
    </row>
    <row r="2159" spans="1:10">
      <c r="A2159" t="s">
        <v>4</v>
      </c>
      <c r="B2159" s="4" t="s">
        <v>5</v>
      </c>
      <c r="C2159" s="4" t="s">
        <v>13</v>
      </c>
      <c r="D2159" s="4" t="s">
        <v>10</v>
      </c>
      <c r="E2159" s="4" t="s">
        <v>6</v>
      </c>
    </row>
    <row r="2160" spans="1:10">
      <c r="A2160" t="n">
        <v>19251</v>
      </c>
      <c r="B2160" s="61" t="n">
        <v>51</v>
      </c>
      <c r="C2160" s="7" t="n">
        <v>4</v>
      </c>
      <c r="D2160" s="7" t="n">
        <v>7</v>
      </c>
      <c r="E2160" s="7" t="s">
        <v>213</v>
      </c>
    </row>
    <row r="2161" spans="1:10">
      <c r="A2161" t="s">
        <v>4</v>
      </c>
      <c r="B2161" s="4" t="s">
        <v>5</v>
      </c>
      <c r="C2161" s="4" t="s">
        <v>10</v>
      </c>
    </row>
    <row r="2162" spans="1:10">
      <c r="A2162" t="n">
        <v>19265</v>
      </c>
      <c r="B2162" s="31" t="n">
        <v>16</v>
      </c>
      <c r="C2162" s="7" t="n">
        <v>0</v>
      </c>
    </row>
    <row r="2163" spans="1:10">
      <c r="A2163" t="s">
        <v>4</v>
      </c>
      <c r="B2163" s="4" t="s">
        <v>5</v>
      </c>
      <c r="C2163" s="4" t="s">
        <v>10</v>
      </c>
      <c r="D2163" s="4" t="s">
        <v>13</v>
      </c>
      <c r="E2163" s="4" t="s">
        <v>9</v>
      </c>
      <c r="F2163" s="4" t="s">
        <v>55</v>
      </c>
      <c r="G2163" s="4" t="s">
        <v>13</v>
      </c>
      <c r="H2163" s="4" t="s">
        <v>13</v>
      </c>
    </row>
    <row r="2164" spans="1:10">
      <c r="A2164" t="n">
        <v>19268</v>
      </c>
      <c r="B2164" s="62" t="n">
        <v>26</v>
      </c>
      <c r="C2164" s="7" t="n">
        <v>7</v>
      </c>
      <c r="D2164" s="7" t="n">
        <v>17</v>
      </c>
      <c r="E2164" s="7" t="n">
        <v>4353</v>
      </c>
      <c r="F2164" s="7" t="s">
        <v>214</v>
      </c>
      <c r="G2164" s="7" t="n">
        <v>2</v>
      </c>
      <c r="H2164" s="7" t="n">
        <v>0</v>
      </c>
    </row>
    <row r="2165" spans="1:10">
      <c r="A2165" t="s">
        <v>4</v>
      </c>
      <c r="B2165" s="4" t="s">
        <v>5</v>
      </c>
    </row>
    <row r="2166" spans="1:10">
      <c r="A2166" t="n">
        <v>19301</v>
      </c>
      <c r="B2166" s="34" t="n">
        <v>28</v>
      </c>
    </row>
    <row r="2167" spans="1:10">
      <c r="A2167" t="s">
        <v>4</v>
      </c>
      <c r="B2167" s="4" t="s">
        <v>5</v>
      </c>
      <c r="C2167" s="4" t="s">
        <v>13</v>
      </c>
      <c r="D2167" s="20" t="s">
        <v>45</v>
      </c>
      <c r="E2167" s="4" t="s">
        <v>5</v>
      </c>
      <c r="F2167" s="4" t="s">
        <v>13</v>
      </c>
      <c r="G2167" s="4" t="s">
        <v>10</v>
      </c>
      <c r="H2167" s="20" t="s">
        <v>46</v>
      </c>
      <c r="I2167" s="4" t="s">
        <v>13</v>
      </c>
      <c r="J2167" s="4" t="s">
        <v>35</v>
      </c>
    </row>
    <row r="2168" spans="1:10">
      <c r="A2168" t="n">
        <v>19302</v>
      </c>
      <c r="B2168" s="15" t="n">
        <v>5</v>
      </c>
      <c r="C2168" s="7" t="n">
        <v>28</v>
      </c>
      <c r="D2168" s="20" t="s">
        <v>3</v>
      </c>
      <c r="E2168" s="40" t="n">
        <v>64</v>
      </c>
      <c r="F2168" s="7" t="n">
        <v>5</v>
      </c>
      <c r="G2168" s="7" t="n">
        <v>4</v>
      </c>
      <c r="H2168" s="20" t="s">
        <v>3</v>
      </c>
      <c r="I2168" s="7" t="n">
        <v>1</v>
      </c>
      <c r="J2168" s="16" t="n">
        <f t="normal" ca="1">A2180</f>
        <v>0</v>
      </c>
    </row>
    <row r="2169" spans="1:10">
      <c r="A2169" t="s">
        <v>4</v>
      </c>
      <c r="B2169" s="4" t="s">
        <v>5</v>
      </c>
      <c r="C2169" s="4" t="s">
        <v>10</v>
      </c>
      <c r="D2169" s="4" t="s">
        <v>13</v>
      </c>
    </row>
    <row r="2170" spans="1:10">
      <c r="A2170" t="n">
        <v>19313</v>
      </c>
      <c r="B2170" s="81" t="n">
        <v>67</v>
      </c>
      <c r="C2170" s="7" t="n">
        <v>4</v>
      </c>
      <c r="D2170" s="7" t="n">
        <v>2</v>
      </c>
    </row>
    <row r="2171" spans="1:10">
      <c r="A2171" t="s">
        <v>4</v>
      </c>
      <c r="B2171" s="4" t="s">
        <v>5</v>
      </c>
      <c r="C2171" s="4" t="s">
        <v>13</v>
      </c>
      <c r="D2171" s="4" t="s">
        <v>10</v>
      </c>
      <c r="E2171" s="4" t="s">
        <v>6</v>
      </c>
    </row>
    <row r="2172" spans="1:10">
      <c r="A2172" t="n">
        <v>19317</v>
      </c>
      <c r="B2172" s="61" t="n">
        <v>51</v>
      </c>
      <c r="C2172" s="7" t="n">
        <v>4</v>
      </c>
      <c r="D2172" s="7" t="n">
        <v>4</v>
      </c>
      <c r="E2172" s="7" t="s">
        <v>215</v>
      </c>
    </row>
    <row r="2173" spans="1:10">
      <c r="A2173" t="s">
        <v>4</v>
      </c>
      <c r="B2173" s="4" t="s">
        <v>5</v>
      </c>
      <c r="C2173" s="4" t="s">
        <v>10</v>
      </c>
    </row>
    <row r="2174" spans="1:10">
      <c r="A2174" t="n">
        <v>19331</v>
      </c>
      <c r="B2174" s="31" t="n">
        <v>16</v>
      </c>
      <c r="C2174" s="7" t="n">
        <v>0</v>
      </c>
    </row>
    <row r="2175" spans="1:10">
      <c r="A2175" t="s">
        <v>4</v>
      </c>
      <c r="B2175" s="4" t="s">
        <v>5</v>
      </c>
      <c r="C2175" s="4" t="s">
        <v>10</v>
      </c>
      <c r="D2175" s="4" t="s">
        <v>13</v>
      </c>
      <c r="E2175" s="4" t="s">
        <v>9</v>
      </c>
      <c r="F2175" s="4" t="s">
        <v>55</v>
      </c>
      <c r="G2175" s="4" t="s">
        <v>13</v>
      </c>
      <c r="H2175" s="4" t="s">
        <v>13</v>
      </c>
    </row>
    <row r="2176" spans="1:10">
      <c r="A2176" t="n">
        <v>19334</v>
      </c>
      <c r="B2176" s="62" t="n">
        <v>26</v>
      </c>
      <c r="C2176" s="7" t="n">
        <v>4</v>
      </c>
      <c r="D2176" s="7" t="n">
        <v>17</v>
      </c>
      <c r="E2176" s="7" t="n">
        <v>7351</v>
      </c>
      <c r="F2176" s="7" t="s">
        <v>216</v>
      </c>
      <c r="G2176" s="7" t="n">
        <v>2</v>
      </c>
      <c r="H2176" s="7" t="n">
        <v>0</v>
      </c>
    </row>
    <row r="2177" spans="1:10">
      <c r="A2177" t="s">
        <v>4</v>
      </c>
      <c r="B2177" s="4" t="s">
        <v>5</v>
      </c>
    </row>
    <row r="2178" spans="1:10">
      <c r="A2178" t="n">
        <v>19368</v>
      </c>
      <c r="B2178" s="34" t="n">
        <v>28</v>
      </c>
    </row>
    <row r="2179" spans="1:10">
      <c r="A2179" t="s">
        <v>4</v>
      </c>
      <c r="B2179" s="4" t="s">
        <v>5</v>
      </c>
      <c r="C2179" s="4" t="s">
        <v>10</v>
      </c>
      <c r="D2179" s="4" t="s">
        <v>13</v>
      </c>
    </row>
    <row r="2180" spans="1:10">
      <c r="A2180" t="n">
        <v>19369</v>
      </c>
      <c r="B2180" s="63" t="n">
        <v>89</v>
      </c>
      <c r="C2180" s="7" t="n">
        <v>65533</v>
      </c>
      <c r="D2180" s="7" t="n">
        <v>1</v>
      </c>
    </row>
    <row r="2181" spans="1:10">
      <c r="A2181" t="s">
        <v>4</v>
      </c>
      <c r="B2181" s="4" t="s">
        <v>5</v>
      </c>
      <c r="C2181" s="4" t="s">
        <v>13</v>
      </c>
      <c r="D2181" s="4" t="s">
        <v>10</v>
      </c>
      <c r="E2181" s="4" t="s">
        <v>25</v>
      </c>
    </row>
    <row r="2182" spans="1:10">
      <c r="A2182" t="n">
        <v>19373</v>
      </c>
      <c r="B2182" s="39" t="n">
        <v>58</v>
      </c>
      <c r="C2182" s="7" t="n">
        <v>101</v>
      </c>
      <c r="D2182" s="7" t="n">
        <v>300</v>
      </c>
      <c r="E2182" s="7" t="n">
        <v>1</v>
      </c>
    </row>
    <row r="2183" spans="1:10">
      <c r="A2183" t="s">
        <v>4</v>
      </c>
      <c r="B2183" s="4" t="s">
        <v>5</v>
      </c>
      <c r="C2183" s="4" t="s">
        <v>13</v>
      </c>
      <c r="D2183" s="4" t="s">
        <v>10</v>
      </c>
    </row>
    <row r="2184" spans="1:10">
      <c r="A2184" t="n">
        <v>19381</v>
      </c>
      <c r="B2184" s="39" t="n">
        <v>58</v>
      </c>
      <c r="C2184" s="7" t="n">
        <v>254</v>
      </c>
      <c r="D2184" s="7" t="n">
        <v>0</v>
      </c>
    </row>
    <row r="2185" spans="1:10">
      <c r="A2185" t="s">
        <v>4</v>
      </c>
      <c r="B2185" s="4" t="s">
        <v>5</v>
      </c>
      <c r="C2185" s="4" t="s">
        <v>13</v>
      </c>
      <c r="D2185" s="4" t="s">
        <v>13</v>
      </c>
      <c r="E2185" s="4" t="s">
        <v>25</v>
      </c>
      <c r="F2185" s="4" t="s">
        <v>25</v>
      </c>
      <c r="G2185" s="4" t="s">
        <v>25</v>
      </c>
      <c r="H2185" s="4" t="s">
        <v>10</v>
      </c>
    </row>
    <row r="2186" spans="1:10">
      <c r="A2186" t="n">
        <v>19385</v>
      </c>
      <c r="B2186" s="45" t="n">
        <v>45</v>
      </c>
      <c r="C2186" s="7" t="n">
        <v>2</v>
      </c>
      <c r="D2186" s="7" t="n">
        <v>3</v>
      </c>
      <c r="E2186" s="7" t="n">
        <v>119.279998779297</v>
      </c>
      <c r="F2186" s="7" t="n">
        <v>22.1200008392334</v>
      </c>
      <c r="G2186" s="7" t="n">
        <v>100.430000305176</v>
      </c>
      <c r="H2186" s="7" t="n">
        <v>0</v>
      </c>
    </row>
    <row r="2187" spans="1:10">
      <c r="A2187" t="s">
        <v>4</v>
      </c>
      <c r="B2187" s="4" t="s">
        <v>5</v>
      </c>
      <c r="C2187" s="4" t="s">
        <v>13</v>
      </c>
      <c r="D2187" s="4" t="s">
        <v>13</v>
      </c>
      <c r="E2187" s="4" t="s">
        <v>25</v>
      </c>
      <c r="F2187" s="4" t="s">
        <v>25</v>
      </c>
      <c r="G2187" s="4" t="s">
        <v>25</v>
      </c>
      <c r="H2187" s="4" t="s">
        <v>10</v>
      </c>
      <c r="I2187" s="4" t="s">
        <v>13</v>
      </c>
    </row>
    <row r="2188" spans="1:10">
      <c r="A2188" t="n">
        <v>19402</v>
      </c>
      <c r="B2188" s="45" t="n">
        <v>45</v>
      </c>
      <c r="C2188" s="7" t="n">
        <v>4</v>
      </c>
      <c r="D2188" s="7" t="n">
        <v>3</v>
      </c>
      <c r="E2188" s="7" t="n">
        <v>4.57000017166138</v>
      </c>
      <c r="F2188" s="7" t="n">
        <v>160.720001220703</v>
      </c>
      <c r="G2188" s="7" t="n">
        <v>16</v>
      </c>
      <c r="H2188" s="7" t="n">
        <v>0</v>
      </c>
      <c r="I2188" s="7" t="n">
        <v>0</v>
      </c>
    </row>
    <row r="2189" spans="1:10">
      <c r="A2189" t="s">
        <v>4</v>
      </c>
      <c r="B2189" s="4" t="s">
        <v>5</v>
      </c>
      <c r="C2189" s="4" t="s">
        <v>13</v>
      </c>
      <c r="D2189" s="4" t="s">
        <v>13</v>
      </c>
      <c r="E2189" s="4" t="s">
        <v>25</v>
      </c>
      <c r="F2189" s="4" t="s">
        <v>10</v>
      </c>
    </row>
    <row r="2190" spans="1:10">
      <c r="A2190" t="n">
        <v>19420</v>
      </c>
      <c r="B2190" s="45" t="n">
        <v>45</v>
      </c>
      <c r="C2190" s="7" t="n">
        <v>5</v>
      </c>
      <c r="D2190" s="7" t="n">
        <v>3</v>
      </c>
      <c r="E2190" s="7" t="n">
        <v>1.79999995231628</v>
      </c>
      <c r="F2190" s="7" t="n">
        <v>0</v>
      </c>
    </row>
    <row r="2191" spans="1:10">
      <c r="A2191" t="s">
        <v>4</v>
      </c>
      <c r="B2191" s="4" t="s">
        <v>5</v>
      </c>
      <c r="C2191" s="4" t="s">
        <v>13</v>
      </c>
      <c r="D2191" s="4" t="s">
        <v>13</v>
      </c>
      <c r="E2191" s="4" t="s">
        <v>25</v>
      </c>
      <c r="F2191" s="4" t="s">
        <v>10</v>
      </c>
    </row>
    <row r="2192" spans="1:10">
      <c r="A2192" t="n">
        <v>19429</v>
      </c>
      <c r="B2192" s="45" t="n">
        <v>45</v>
      </c>
      <c r="C2192" s="7" t="n">
        <v>11</v>
      </c>
      <c r="D2192" s="7" t="n">
        <v>3</v>
      </c>
      <c r="E2192" s="7" t="n">
        <v>43.5</v>
      </c>
      <c r="F2192" s="7" t="n">
        <v>0</v>
      </c>
    </row>
    <row r="2193" spans="1:9">
      <c r="A2193" t="s">
        <v>4</v>
      </c>
      <c r="B2193" s="4" t="s">
        <v>5</v>
      </c>
      <c r="C2193" s="4" t="s">
        <v>13</v>
      </c>
      <c r="D2193" s="4" t="s">
        <v>13</v>
      </c>
      <c r="E2193" s="4" t="s">
        <v>25</v>
      </c>
      <c r="F2193" s="4" t="s">
        <v>25</v>
      </c>
      <c r="G2193" s="4" t="s">
        <v>25</v>
      </c>
      <c r="H2193" s="4" t="s">
        <v>10</v>
      </c>
    </row>
    <row r="2194" spans="1:9">
      <c r="A2194" t="n">
        <v>19438</v>
      </c>
      <c r="B2194" s="45" t="n">
        <v>45</v>
      </c>
      <c r="C2194" s="7" t="n">
        <v>2</v>
      </c>
      <c r="D2194" s="7" t="n">
        <v>3</v>
      </c>
      <c r="E2194" s="7" t="n">
        <v>119.279998779297</v>
      </c>
      <c r="F2194" s="7" t="n">
        <v>22.7800006866455</v>
      </c>
      <c r="G2194" s="7" t="n">
        <v>100.430000305176</v>
      </c>
      <c r="H2194" s="7" t="n">
        <v>3500</v>
      </c>
    </row>
    <row r="2195" spans="1:9">
      <c r="A2195" t="s">
        <v>4</v>
      </c>
      <c r="B2195" s="4" t="s">
        <v>5</v>
      </c>
      <c r="C2195" s="4" t="s">
        <v>13</v>
      </c>
      <c r="D2195" s="4" t="s">
        <v>13</v>
      </c>
      <c r="E2195" s="4" t="s">
        <v>25</v>
      </c>
      <c r="F2195" s="4" t="s">
        <v>25</v>
      </c>
      <c r="G2195" s="4" t="s">
        <v>25</v>
      </c>
      <c r="H2195" s="4" t="s">
        <v>10</v>
      </c>
      <c r="I2195" s="4" t="s">
        <v>13</v>
      </c>
    </row>
    <row r="2196" spans="1:9">
      <c r="A2196" t="n">
        <v>19455</v>
      </c>
      <c r="B2196" s="45" t="n">
        <v>45</v>
      </c>
      <c r="C2196" s="7" t="n">
        <v>4</v>
      </c>
      <c r="D2196" s="7" t="n">
        <v>3</v>
      </c>
      <c r="E2196" s="7" t="n">
        <v>0.589999973773956</v>
      </c>
      <c r="F2196" s="7" t="n">
        <v>177.199996948242</v>
      </c>
      <c r="G2196" s="7" t="n">
        <v>16</v>
      </c>
      <c r="H2196" s="7" t="n">
        <v>3500</v>
      </c>
      <c r="I2196" s="7" t="n">
        <v>1</v>
      </c>
    </row>
    <row r="2197" spans="1:9">
      <c r="A2197" t="s">
        <v>4</v>
      </c>
      <c r="B2197" s="4" t="s">
        <v>5</v>
      </c>
      <c r="C2197" s="4" t="s">
        <v>13</v>
      </c>
      <c r="D2197" s="4" t="s">
        <v>13</v>
      </c>
      <c r="E2197" s="4" t="s">
        <v>25</v>
      </c>
      <c r="F2197" s="4" t="s">
        <v>10</v>
      </c>
    </row>
    <row r="2198" spans="1:9">
      <c r="A2198" t="n">
        <v>19473</v>
      </c>
      <c r="B2198" s="45" t="n">
        <v>45</v>
      </c>
      <c r="C2198" s="7" t="n">
        <v>5</v>
      </c>
      <c r="D2198" s="7" t="n">
        <v>3</v>
      </c>
      <c r="E2198" s="7" t="n">
        <v>2.20000004768372</v>
      </c>
      <c r="F2198" s="7" t="n">
        <v>3500</v>
      </c>
    </row>
    <row r="2199" spans="1:9">
      <c r="A2199" t="s">
        <v>4</v>
      </c>
      <c r="B2199" s="4" t="s">
        <v>5</v>
      </c>
      <c r="C2199" s="4" t="s">
        <v>10</v>
      </c>
      <c r="D2199" s="4" t="s">
        <v>25</v>
      </c>
      <c r="E2199" s="4" t="s">
        <v>25</v>
      </c>
      <c r="F2199" s="4" t="s">
        <v>25</v>
      </c>
      <c r="G2199" s="4" t="s">
        <v>10</v>
      </c>
      <c r="H2199" s="4" t="s">
        <v>10</v>
      </c>
    </row>
    <row r="2200" spans="1:9">
      <c r="A2200" t="n">
        <v>19482</v>
      </c>
      <c r="B2200" s="41" t="n">
        <v>60</v>
      </c>
      <c r="C2200" s="7" t="n">
        <v>0</v>
      </c>
      <c r="D2200" s="7" t="n">
        <v>0</v>
      </c>
      <c r="E2200" s="7" t="n">
        <v>0</v>
      </c>
      <c r="F2200" s="7" t="n">
        <v>0</v>
      </c>
      <c r="G2200" s="7" t="n">
        <v>0</v>
      </c>
      <c r="H2200" s="7" t="n">
        <v>1</v>
      </c>
    </row>
    <row r="2201" spans="1:9">
      <c r="A2201" t="s">
        <v>4</v>
      </c>
      <c r="B2201" s="4" t="s">
        <v>5</v>
      </c>
      <c r="C2201" s="4" t="s">
        <v>10</v>
      </c>
      <c r="D2201" s="4" t="s">
        <v>25</v>
      </c>
      <c r="E2201" s="4" t="s">
        <v>25</v>
      </c>
      <c r="F2201" s="4" t="s">
        <v>25</v>
      </c>
      <c r="G2201" s="4" t="s">
        <v>10</v>
      </c>
      <c r="H2201" s="4" t="s">
        <v>10</v>
      </c>
    </row>
    <row r="2202" spans="1:9">
      <c r="A2202" t="n">
        <v>19501</v>
      </c>
      <c r="B2202" s="41" t="n">
        <v>60</v>
      </c>
      <c r="C2202" s="7" t="n">
        <v>0</v>
      </c>
      <c r="D2202" s="7" t="n">
        <v>0</v>
      </c>
      <c r="E2202" s="7" t="n">
        <v>0</v>
      </c>
      <c r="F2202" s="7" t="n">
        <v>0</v>
      </c>
      <c r="G2202" s="7" t="n">
        <v>0</v>
      </c>
      <c r="H2202" s="7" t="n">
        <v>0</v>
      </c>
    </row>
    <row r="2203" spans="1:9">
      <c r="A2203" t="s">
        <v>4</v>
      </c>
      <c r="B2203" s="4" t="s">
        <v>5</v>
      </c>
      <c r="C2203" s="4" t="s">
        <v>10</v>
      </c>
      <c r="D2203" s="4" t="s">
        <v>10</v>
      </c>
      <c r="E2203" s="4" t="s">
        <v>10</v>
      </c>
    </row>
    <row r="2204" spans="1:9">
      <c r="A2204" t="n">
        <v>19520</v>
      </c>
      <c r="B2204" s="42" t="n">
        <v>61</v>
      </c>
      <c r="C2204" s="7" t="n">
        <v>0</v>
      </c>
      <c r="D2204" s="7" t="n">
        <v>65533</v>
      </c>
      <c r="E2204" s="7" t="n">
        <v>0</v>
      </c>
    </row>
    <row r="2205" spans="1:9">
      <c r="A2205" t="s">
        <v>4</v>
      </c>
      <c r="B2205" s="4" t="s">
        <v>5</v>
      </c>
      <c r="C2205" s="4" t="s">
        <v>10</v>
      </c>
      <c r="D2205" s="4" t="s">
        <v>25</v>
      </c>
      <c r="E2205" s="4" t="s">
        <v>25</v>
      </c>
      <c r="F2205" s="4" t="s">
        <v>25</v>
      </c>
      <c r="G2205" s="4" t="s">
        <v>10</v>
      </c>
      <c r="H2205" s="4" t="s">
        <v>10</v>
      </c>
    </row>
    <row r="2206" spans="1:9">
      <c r="A2206" t="n">
        <v>19527</v>
      </c>
      <c r="B2206" s="41" t="n">
        <v>60</v>
      </c>
      <c r="C2206" s="7" t="n">
        <v>8</v>
      </c>
      <c r="D2206" s="7" t="n">
        <v>0</v>
      </c>
      <c r="E2206" s="7" t="n">
        <v>0</v>
      </c>
      <c r="F2206" s="7" t="n">
        <v>0</v>
      </c>
      <c r="G2206" s="7" t="n">
        <v>0</v>
      </c>
      <c r="H2206" s="7" t="n">
        <v>1</v>
      </c>
    </row>
    <row r="2207" spans="1:9">
      <c r="A2207" t="s">
        <v>4</v>
      </c>
      <c r="B2207" s="4" t="s">
        <v>5</v>
      </c>
      <c r="C2207" s="4" t="s">
        <v>10</v>
      </c>
      <c r="D2207" s="4" t="s">
        <v>25</v>
      </c>
      <c r="E2207" s="4" t="s">
        <v>25</v>
      </c>
      <c r="F2207" s="4" t="s">
        <v>25</v>
      </c>
      <c r="G2207" s="4" t="s">
        <v>10</v>
      </c>
      <c r="H2207" s="4" t="s">
        <v>10</v>
      </c>
    </row>
    <row r="2208" spans="1:9">
      <c r="A2208" t="n">
        <v>19546</v>
      </c>
      <c r="B2208" s="41" t="n">
        <v>60</v>
      </c>
      <c r="C2208" s="7" t="n">
        <v>8</v>
      </c>
      <c r="D2208" s="7" t="n">
        <v>0</v>
      </c>
      <c r="E2208" s="7" t="n">
        <v>0</v>
      </c>
      <c r="F2208" s="7" t="n">
        <v>0</v>
      </c>
      <c r="G2208" s="7" t="n">
        <v>0</v>
      </c>
      <c r="H2208" s="7" t="n">
        <v>0</v>
      </c>
    </row>
    <row r="2209" spans="1:9">
      <c r="A2209" t="s">
        <v>4</v>
      </c>
      <c r="B2209" s="4" t="s">
        <v>5</v>
      </c>
      <c r="C2209" s="4" t="s">
        <v>10</v>
      </c>
      <c r="D2209" s="4" t="s">
        <v>10</v>
      </c>
      <c r="E2209" s="4" t="s">
        <v>10</v>
      </c>
    </row>
    <row r="2210" spans="1:9">
      <c r="A2210" t="n">
        <v>19565</v>
      </c>
      <c r="B2210" s="42" t="n">
        <v>61</v>
      </c>
      <c r="C2210" s="7" t="n">
        <v>8</v>
      </c>
      <c r="D2210" s="7" t="n">
        <v>65533</v>
      </c>
      <c r="E2210" s="7" t="n">
        <v>0</v>
      </c>
    </row>
    <row r="2211" spans="1:9">
      <c r="A2211" t="s">
        <v>4</v>
      </c>
      <c r="B2211" s="4" t="s">
        <v>5</v>
      </c>
      <c r="C2211" s="4" t="s">
        <v>10</v>
      </c>
      <c r="D2211" s="4" t="s">
        <v>25</v>
      </c>
      <c r="E2211" s="4" t="s">
        <v>25</v>
      </c>
      <c r="F2211" s="4" t="s">
        <v>25</v>
      </c>
      <c r="G2211" s="4" t="s">
        <v>10</v>
      </c>
      <c r="H2211" s="4" t="s">
        <v>10</v>
      </c>
    </row>
    <row r="2212" spans="1:9">
      <c r="A2212" t="n">
        <v>19572</v>
      </c>
      <c r="B2212" s="41" t="n">
        <v>60</v>
      </c>
      <c r="C2212" s="7" t="n">
        <v>61488</v>
      </c>
      <c r="D2212" s="7" t="n">
        <v>0</v>
      </c>
      <c r="E2212" s="7" t="n">
        <v>0</v>
      </c>
      <c r="F2212" s="7" t="n">
        <v>0</v>
      </c>
      <c r="G2212" s="7" t="n">
        <v>0</v>
      </c>
      <c r="H2212" s="7" t="n">
        <v>1</v>
      </c>
    </row>
    <row r="2213" spans="1:9">
      <c r="A2213" t="s">
        <v>4</v>
      </c>
      <c r="B2213" s="4" t="s">
        <v>5</v>
      </c>
      <c r="C2213" s="4" t="s">
        <v>10</v>
      </c>
      <c r="D2213" s="4" t="s">
        <v>25</v>
      </c>
      <c r="E2213" s="4" t="s">
        <v>25</v>
      </c>
      <c r="F2213" s="4" t="s">
        <v>25</v>
      </c>
      <c r="G2213" s="4" t="s">
        <v>10</v>
      </c>
      <c r="H2213" s="4" t="s">
        <v>10</v>
      </c>
    </row>
    <row r="2214" spans="1:9">
      <c r="A2214" t="n">
        <v>19591</v>
      </c>
      <c r="B2214" s="41" t="n">
        <v>60</v>
      </c>
      <c r="C2214" s="7" t="n">
        <v>61488</v>
      </c>
      <c r="D2214" s="7" t="n">
        <v>0</v>
      </c>
      <c r="E2214" s="7" t="n">
        <v>0</v>
      </c>
      <c r="F2214" s="7" t="n">
        <v>0</v>
      </c>
      <c r="G2214" s="7" t="n">
        <v>0</v>
      </c>
      <c r="H2214" s="7" t="n">
        <v>0</v>
      </c>
    </row>
    <row r="2215" spans="1:9">
      <c r="A2215" t="s">
        <v>4</v>
      </c>
      <c r="B2215" s="4" t="s">
        <v>5</v>
      </c>
      <c r="C2215" s="4" t="s">
        <v>10</v>
      </c>
      <c r="D2215" s="4" t="s">
        <v>10</v>
      </c>
      <c r="E2215" s="4" t="s">
        <v>10</v>
      </c>
    </row>
    <row r="2216" spans="1:9">
      <c r="A2216" t="n">
        <v>19610</v>
      </c>
      <c r="B2216" s="42" t="n">
        <v>61</v>
      </c>
      <c r="C2216" s="7" t="n">
        <v>61488</v>
      </c>
      <c r="D2216" s="7" t="n">
        <v>65533</v>
      </c>
      <c r="E2216" s="7" t="n">
        <v>0</v>
      </c>
    </row>
    <row r="2217" spans="1:9">
      <c r="A2217" t="s">
        <v>4</v>
      </c>
      <c r="B2217" s="4" t="s">
        <v>5</v>
      </c>
      <c r="C2217" s="4" t="s">
        <v>10</v>
      </c>
      <c r="D2217" s="4" t="s">
        <v>25</v>
      </c>
      <c r="E2217" s="4" t="s">
        <v>25</v>
      </c>
      <c r="F2217" s="4" t="s">
        <v>25</v>
      </c>
      <c r="G2217" s="4" t="s">
        <v>10</v>
      </c>
      <c r="H2217" s="4" t="s">
        <v>10</v>
      </c>
    </row>
    <row r="2218" spans="1:9">
      <c r="A2218" t="n">
        <v>19617</v>
      </c>
      <c r="B2218" s="41" t="n">
        <v>60</v>
      </c>
      <c r="C2218" s="7" t="n">
        <v>61489</v>
      </c>
      <c r="D2218" s="7" t="n">
        <v>0</v>
      </c>
      <c r="E2218" s="7" t="n">
        <v>0</v>
      </c>
      <c r="F2218" s="7" t="n">
        <v>0</v>
      </c>
      <c r="G2218" s="7" t="n">
        <v>0</v>
      </c>
      <c r="H2218" s="7" t="n">
        <v>1</v>
      </c>
    </row>
    <row r="2219" spans="1:9">
      <c r="A2219" t="s">
        <v>4</v>
      </c>
      <c r="B2219" s="4" t="s">
        <v>5</v>
      </c>
      <c r="C2219" s="4" t="s">
        <v>10</v>
      </c>
      <c r="D2219" s="4" t="s">
        <v>25</v>
      </c>
      <c r="E2219" s="4" t="s">
        <v>25</v>
      </c>
      <c r="F2219" s="4" t="s">
        <v>25</v>
      </c>
      <c r="G2219" s="4" t="s">
        <v>10</v>
      </c>
      <c r="H2219" s="4" t="s">
        <v>10</v>
      </c>
    </row>
    <row r="2220" spans="1:9">
      <c r="A2220" t="n">
        <v>19636</v>
      </c>
      <c r="B2220" s="41" t="n">
        <v>60</v>
      </c>
      <c r="C2220" s="7" t="n">
        <v>61489</v>
      </c>
      <c r="D2220" s="7" t="n">
        <v>0</v>
      </c>
      <c r="E2220" s="7" t="n">
        <v>0</v>
      </c>
      <c r="F2220" s="7" t="n">
        <v>0</v>
      </c>
      <c r="G2220" s="7" t="n">
        <v>0</v>
      </c>
      <c r="H2220" s="7" t="n">
        <v>0</v>
      </c>
    </row>
    <row r="2221" spans="1:9">
      <c r="A2221" t="s">
        <v>4</v>
      </c>
      <c r="B2221" s="4" t="s">
        <v>5</v>
      </c>
      <c r="C2221" s="4" t="s">
        <v>10</v>
      </c>
      <c r="D2221" s="4" t="s">
        <v>10</v>
      </c>
      <c r="E2221" s="4" t="s">
        <v>10</v>
      </c>
    </row>
    <row r="2222" spans="1:9">
      <c r="A2222" t="n">
        <v>19655</v>
      </c>
      <c r="B2222" s="42" t="n">
        <v>61</v>
      </c>
      <c r="C2222" s="7" t="n">
        <v>61489</v>
      </c>
      <c r="D2222" s="7" t="n">
        <v>65533</v>
      </c>
      <c r="E2222" s="7" t="n">
        <v>0</v>
      </c>
    </row>
    <row r="2223" spans="1:9">
      <c r="A2223" t="s">
        <v>4</v>
      </c>
      <c r="B2223" s="4" t="s">
        <v>5</v>
      </c>
      <c r="C2223" s="4" t="s">
        <v>10</v>
      </c>
      <c r="D2223" s="4" t="s">
        <v>25</v>
      </c>
      <c r="E2223" s="4" t="s">
        <v>25</v>
      </c>
      <c r="F2223" s="4" t="s">
        <v>25</v>
      </c>
      <c r="G2223" s="4" t="s">
        <v>10</v>
      </c>
      <c r="H2223" s="4" t="s">
        <v>10</v>
      </c>
    </row>
    <row r="2224" spans="1:9">
      <c r="A2224" t="n">
        <v>19662</v>
      </c>
      <c r="B2224" s="41" t="n">
        <v>60</v>
      </c>
      <c r="C2224" s="7" t="n">
        <v>61490</v>
      </c>
      <c r="D2224" s="7" t="n">
        <v>0</v>
      </c>
      <c r="E2224" s="7" t="n">
        <v>0</v>
      </c>
      <c r="F2224" s="7" t="n">
        <v>0</v>
      </c>
      <c r="G2224" s="7" t="n">
        <v>0</v>
      </c>
      <c r="H2224" s="7" t="n">
        <v>1</v>
      </c>
    </row>
    <row r="2225" spans="1:8">
      <c r="A2225" t="s">
        <v>4</v>
      </c>
      <c r="B2225" s="4" t="s">
        <v>5</v>
      </c>
      <c r="C2225" s="4" t="s">
        <v>10</v>
      </c>
      <c r="D2225" s="4" t="s">
        <v>25</v>
      </c>
      <c r="E2225" s="4" t="s">
        <v>25</v>
      </c>
      <c r="F2225" s="4" t="s">
        <v>25</v>
      </c>
      <c r="G2225" s="4" t="s">
        <v>10</v>
      </c>
      <c r="H2225" s="4" t="s">
        <v>10</v>
      </c>
    </row>
    <row r="2226" spans="1:8">
      <c r="A2226" t="n">
        <v>19681</v>
      </c>
      <c r="B2226" s="41" t="n">
        <v>60</v>
      </c>
      <c r="C2226" s="7" t="n">
        <v>61490</v>
      </c>
      <c r="D2226" s="7" t="n">
        <v>0</v>
      </c>
      <c r="E2226" s="7" t="n">
        <v>0</v>
      </c>
      <c r="F2226" s="7" t="n">
        <v>0</v>
      </c>
      <c r="G2226" s="7" t="n">
        <v>0</v>
      </c>
      <c r="H2226" s="7" t="n">
        <v>0</v>
      </c>
    </row>
    <row r="2227" spans="1:8">
      <c r="A2227" t="s">
        <v>4</v>
      </c>
      <c r="B2227" s="4" t="s">
        <v>5</v>
      </c>
      <c r="C2227" s="4" t="s">
        <v>10</v>
      </c>
      <c r="D2227" s="4" t="s">
        <v>10</v>
      </c>
      <c r="E2227" s="4" t="s">
        <v>10</v>
      </c>
    </row>
    <row r="2228" spans="1:8">
      <c r="A2228" t="n">
        <v>19700</v>
      </c>
      <c r="B2228" s="42" t="n">
        <v>61</v>
      </c>
      <c r="C2228" s="7" t="n">
        <v>61490</v>
      </c>
      <c r="D2228" s="7" t="n">
        <v>65533</v>
      </c>
      <c r="E2228" s="7" t="n">
        <v>0</v>
      </c>
    </row>
    <row r="2229" spans="1:8">
      <c r="A2229" t="s">
        <v>4</v>
      </c>
      <c r="B2229" s="4" t="s">
        <v>5</v>
      </c>
      <c r="C2229" s="4" t="s">
        <v>10</v>
      </c>
      <c r="D2229" s="4" t="s">
        <v>25</v>
      </c>
      <c r="E2229" s="4" t="s">
        <v>25</v>
      </c>
      <c r="F2229" s="4" t="s">
        <v>25</v>
      </c>
      <c r="G2229" s="4" t="s">
        <v>25</v>
      </c>
    </row>
    <row r="2230" spans="1:8">
      <c r="A2230" t="n">
        <v>19707</v>
      </c>
      <c r="B2230" s="50" t="n">
        <v>46</v>
      </c>
      <c r="C2230" s="7" t="n">
        <v>1660</v>
      </c>
      <c r="D2230" s="7" t="n">
        <v>116.419998168945</v>
      </c>
      <c r="E2230" s="7" t="n">
        <v>21.9699993133545</v>
      </c>
      <c r="F2230" s="7" t="n">
        <v>94.1100006103516</v>
      </c>
      <c r="G2230" s="7" t="n">
        <v>8.19999980926514</v>
      </c>
    </row>
    <row r="2231" spans="1:8">
      <c r="A2231" t="s">
        <v>4</v>
      </c>
      <c r="B2231" s="4" t="s">
        <v>5</v>
      </c>
      <c r="C2231" s="4" t="s">
        <v>10</v>
      </c>
      <c r="D2231" s="4" t="s">
        <v>25</v>
      </c>
      <c r="E2231" s="4" t="s">
        <v>25</v>
      </c>
      <c r="F2231" s="4" t="s">
        <v>25</v>
      </c>
      <c r="G2231" s="4" t="s">
        <v>25</v>
      </c>
    </row>
    <row r="2232" spans="1:8">
      <c r="A2232" t="n">
        <v>19726</v>
      </c>
      <c r="B2232" s="50" t="n">
        <v>46</v>
      </c>
      <c r="C2232" s="7" t="n">
        <v>7020</v>
      </c>
      <c r="D2232" s="7" t="n">
        <v>120.440002441406</v>
      </c>
      <c r="E2232" s="7" t="n">
        <v>21.4099998474121</v>
      </c>
      <c r="F2232" s="7" t="n">
        <v>101.730003356934</v>
      </c>
      <c r="G2232" s="7" t="n">
        <v>200.100006103516</v>
      </c>
    </row>
    <row r="2233" spans="1:8">
      <c r="A2233" t="s">
        <v>4</v>
      </c>
      <c r="B2233" s="4" t="s">
        <v>5</v>
      </c>
      <c r="C2233" s="4" t="s">
        <v>10</v>
      </c>
      <c r="D2233" s="4" t="s">
        <v>10</v>
      </c>
      <c r="E2233" s="4" t="s">
        <v>10</v>
      </c>
    </row>
    <row r="2234" spans="1:8">
      <c r="A2234" t="n">
        <v>19745</v>
      </c>
      <c r="B2234" s="42" t="n">
        <v>61</v>
      </c>
      <c r="C2234" s="7" t="n">
        <v>0</v>
      </c>
      <c r="D2234" s="7" t="n">
        <v>1660</v>
      </c>
      <c r="E2234" s="7" t="n">
        <v>0</v>
      </c>
    </row>
    <row r="2235" spans="1:8">
      <c r="A2235" t="s">
        <v>4</v>
      </c>
      <c r="B2235" s="4" t="s">
        <v>5</v>
      </c>
      <c r="C2235" s="4" t="s">
        <v>10</v>
      </c>
      <c r="D2235" s="4" t="s">
        <v>10</v>
      </c>
      <c r="E2235" s="4" t="s">
        <v>10</v>
      </c>
    </row>
    <row r="2236" spans="1:8">
      <c r="A2236" t="n">
        <v>19752</v>
      </c>
      <c r="B2236" s="42" t="n">
        <v>61</v>
      </c>
      <c r="C2236" s="7" t="n">
        <v>8</v>
      </c>
      <c r="D2236" s="7" t="n">
        <v>1660</v>
      </c>
      <c r="E2236" s="7" t="n">
        <v>0</v>
      </c>
    </row>
    <row r="2237" spans="1:8">
      <c r="A2237" t="s">
        <v>4</v>
      </c>
      <c r="B2237" s="4" t="s">
        <v>5</v>
      </c>
      <c r="C2237" s="4" t="s">
        <v>10</v>
      </c>
      <c r="D2237" s="4" t="s">
        <v>10</v>
      </c>
      <c r="E2237" s="4" t="s">
        <v>10</v>
      </c>
    </row>
    <row r="2238" spans="1:8">
      <c r="A2238" t="n">
        <v>19759</v>
      </c>
      <c r="B2238" s="42" t="n">
        <v>61</v>
      </c>
      <c r="C2238" s="7" t="n">
        <v>61488</v>
      </c>
      <c r="D2238" s="7" t="n">
        <v>1660</v>
      </c>
      <c r="E2238" s="7" t="n">
        <v>0</v>
      </c>
    </row>
    <row r="2239" spans="1:8">
      <c r="A2239" t="s">
        <v>4</v>
      </c>
      <c r="B2239" s="4" t="s">
        <v>5</v>
      </c>
      <c r="C2239" s="4" t="s">
        <v>10</v>
      </c>
      <c r="D2239" s="4" t="s">
        <v>10</v>
      </c>
      <c r="E2239" s="4" t="s">
        <v>10</v>
      </c>
    </row>
    <row r="2240" spans="1:8">
      <c r="A2240" t="n">
        <v>19766</v>
      </c>
      <c r="B2240" s="42" t="n">
        <v>61</v>
      </c>
      <c r="C2240" s="7" t="n">
        <v>61489</v>
      </c>
      <c r="D2240" s="7" t="n">
        <v>1660</v>
      </c>
      <c r="E2240" s="7" t="n">
        <v>0</v>
      </c>
    </row>
    <row r="2241" spans="1:8">
      <c r="A2241" t="s">
        <v>4</v>
      </c>
      <c r="B2241" s="4" t="s">
        <v>5</v>
      </c>
      <c r="C2241" s="4" t="s">
        <v>10</v>
      </c>
      <c r="D2241" s="4" t="s">
        <v>10</v>
      </c>
      <c r="E2241" s="4" t="s">
        <v>10</v>
      </c>
    </row>
    <row r="2242" spans="1:8">
      <c r="A2242" t="n">
        <v>19773</v>
      </c>
      <c r="B2242" s="42" t="n">
        <v>61</v>
      </c>
      <c r="C2242" s="7" t="n">
        <v>61490</v>
      </c>
      <c r="D2242" s="7" t="n">
        <v>1660</v>
      </c>
      <c r="E2242" s="7" t="n">
        <v>0</v>
      </c>
    </row>
    <row r="2243" spans="1:8">
      <c r="A2243" t="s">
        <v>4</v>
      </c>
      <c r="B2243" s="4" t="s">
        <v>5</v>
      </c>
      <c r="C2243" s="4" t="s">
        <v>13</v>
      </c>
      <c r="D2243" s="20" t="s">
        <v>45</v>
      </c>
      <c r="E2243" s="4" t="s">
        <v>5</v>
      </c>
      <c r="F2243" s="4" t="s">
        <v>13</v>
      </c>
      <c r="G2243" s="4" t="s">
        <v>10</v>
      </c>
      <c r="H2243" s="20" t="s">
        <v>46</v>
      </c>
      <c r="I2243" s="4" t="s">
        <v>13</v>
      </c>
      <c r="J2243" s="4" t="s">
        <v>35</v>
      </c>
    </row>
    <row r="2244" spans="1:8">
      <c r="A2244" t="n">
        <v>19780</v>
      </c>
      <c r="B2244" s="15" t="n">
        <v>5</v>
      </c>
      <c r="C2244" s="7" t="n">
        <v>28</v>
      </c>
      <c r="D2244" s="20" t="s">
        <v>3</v>
      </c>
      <c r="E2244" s="40" t="n">
        <v>64</v>
      </c>
      <c r="F2244" s="7" t="n">
        <v>5</v>
      </c>
      <c r="G2244" s="7" t="n">
        <v>2</v>
      </c>
      <c r="H2244" s="20" t="s">
        <v>3</v>
      </c>
      <c r="I2244" s="7" t="n">
        <v>1</v>
      </c>
      <c r="J2244" s="16" t="n">
        <f t="normal" ca="1">A2246</f>
        <v>0</v>
      </c>
    </row>
    <row r="2245" spans="1:8">
      <c r="A2245" t="s">
        <v>4</v>
      </c>
      <c r="B2245" s="4" t="s">
        <v>5</v>
      </c>
      <c r="C2245" s="4" t="s">
        <v>13</v>
      </c>
      <c r="D2245" s="4" t="s">
        <v>10</v>
      </c>
      <c r="E2245" s="4" t="s">
        <v>6</v>
      </c>
      <c r="F2245" s="4" t="s">
        <v>6</v>
      </c>
      <c r="G2245" s="4" t="s">
        <v>6</v>
      </c>
      <c r="H2245" s="4" t="s">
        <v>6</v>
      </c>
    </row>
    <row r="2246" spans="1:8">
      <c r="A2246" t="n">
        <v>19791</v>
      </c>
      <c r="B2246" s="61" t="n">
        <v>51</v>
      </c>
      <c r="C2246" s="7" t="n">
        <v>3</v>
      </c>
      <c r="D2246" s="7" t="n">
        <v>0</v>
      </c>
      <c r="E2246" s="7" t="s">
        <v>167</v>
      </c>
      <c r="F2246" s="7" t="s">
        <v>144</v>
      </c>
      <c r="G2246" s="7" t="s">
        <v>143</v>
      </c>
      <c r="H2246" s="7" t="s">
        <v>144</v>
      </c>
    </row>
    <row r="2247" spans="1:8">
      <c r="A2247" t="s">
        <v>4</v>
      </c>
      <c r="B2247" s="4" t="s">
        <v>5</v>
      </c>
      <c r="C2247" s="4" t="s">
        <v>13</v>
      </c>
      <c r="D2247" s="4" t="s">
        <v>10</v>
      </c>
    </row>
    <row r="2248" spans="1:8">
      <c r="A2248" t="n">
        <v>19804</v>
      </c>
      <c r="B2248" s="39" t="n">
        <v>58</v>
      </c>
      <c r="C2248" s="7" t="n">
        <v>255</v>
      </c>
      <c r="D2248" s="7" t="n">
        <v>0</v>
      </c>
    </row>
    <row r="2249" spans="1:8">
      <c r="A2249" t="s">
        <v>4</v>
      </c>
      <c r="B2249" s="4" t="s">
        <v>5</v>
      </c>
      <c r="C2249" s="4" t="s">
        <v>10</v>
      </c>
    </row>
    <row r="2250" spans="1:8">
      <c r="A2250" t="n">
        <v>19808</v>
      </c>
      <c r="B2250" s="31" t="n">
        <v>16</v>
      </c>
      <c r="C2250" s="7" t="n">
        <v>1500</v>
      </c>
    </row>
    <row r="2251" spans="1:8">
      <c r="A2251" t="s">
        <v>4</v>
      </c>
      <c r="B2251" s="4" t="s">
        <v>5</v>
      </c>
      <c r="C2251" s="4" t="s">
        <v>13</v>
      </c>
      <c r="D2251" s="4" t="s">
        <v>10</v>
      </c>
      <c r="E2251" s="4" t="s">
        <v>6</v>
      </c>
      <c r="F2251" s="4" t="s">
        <v>6</v>
      </c>
      <c r="G2251" s="4" t="s">
        <v>6</v>
      </c>
      <c r="H2251" s="4" t="s">
        <v>6</v>
      </c>
    </row>
    <row r="2252" spans="1:8">
      <c r="A2252" t="n">
        <v>19811</v>
      </c>
      <c r="B2252" s="61" t="n">
        <v>51</v>
      </c>
      <c r="C2252" s="7" t="n">
        <v>3</v>
      </c>
      <c r="D2252" s="7" t="n">
        <v>0</v>
      </c>
      <c r="E2252" s="7" t="s">
        <v>165</v>
      </c>
      <c r="F2252" s="7" t="s">
        <v>144</v>
      </c>
      <c r="G2252" s="7" t="s">
        <v>143</v>
      </c>
      <c r="H2252" s="7" t="s">
        <v>144</v>
      </c>
    </row>
    <row r="2253" spans="1:8">
      <c r="A2253" t="s">
        <v>4</v>
      </c>
      <c r="B2253" s="4" t="s">
        <v>5</v>
      </c>
      <c r="C2253" s="4" t="s">
        <v>13</v>
      </c>
      <c r="D2253" s="4" t="s">
        <v>10</v>
      </c>
    </row>
    <row r="2254" spans="1:8">
      <c r="A2254" t="n">
        <v>19824</v>
      </c>
      <c r="B2254" s="45" t="n">
        <v>45</v>
      </c>
      <c r="C2254" s="7" t="n">
        <v>7</v>
      </c>
      <c r="D2254" s="7" t="n">
        <v>255</v>
      </c>
    </row>
    <row r="2255" spans="1:8">
      <c r="A2255" t="s">
        <v>4</v>
      </c>
      <c r="B2255" s="4" t="s">
        <v>5</v>
      </c>
      <c r="C2255" s="4" t="s">
        <v>13</v>
      </c>
      <c r="D2255" s="4" t="s">
        <v>10</v>
      </c>
      <c r="E2255" s="4" t="s">
        <v>6</v>
      </c>
    </row>
    <row r="2256" spans="1:8">
      <c r="A2256" t="n">
        <v>19828</v>
      </c>
      <c r="B2256" s="61" t="n">
        <v>51</v>
      </c>
      <c r="C2256" s="7" t="n">
        <v>4</v>
      </c>
      <c r="D2256" s="7" t="n">
        <v>7020</v>
      </c>
      <c r="E2256" s="7" t="s">
        <v>158</v>
      </c>
    </row>
    <row r="2257" spans="1:10">
      <c r="A2257" t="s">
        <v>4</v>
      </c>
      <c r="B2257" s="4" t="s">
        <v>5</v>
      </c>
      <c r="C2257" s="4" t="s">
        <v>10</v>
      </c>
    </row>
    <row r="2258" spans="1:10">
      <c r="A2258" t="n">
        <v>19842</v>
      </c>
      <c r="B2258" s="31" t="n">
        <v>16</v>
      </c>
      <c r="C2258" s="7" t="n">
        <v>0</v>
      </c>
    </row>
    <row r="2259" spans="1:10">
      <c r="A2259" t="s">
        <v>4</v>
      </c>
      <c r="B2259" s="4" t="s">
        <v>5</v>
      </c>
      <c r="C2259" s="4" t="s">
        <v>10</v>
      </c>
      <c r="D2259" s="4" t="s">
        <v>13</v>
      </c>
      <c r="E2259" s="4" t="s">
        <v>9</v>
      </c>
      <c r="F2259" s="4" t="s">
        <v>55</v>
      </c>
      <c r="G2259" s="4" t="s">
        <v>13</v>
      </c>
      <c r="H2259" s="4" t="s">
        <v>13</v>
      </c>
    </row>
    <row r="2260" spans="1:10">
      <c r="A2260" t="n">
        <v>19845</v>
      </c>
      <c r="B2260" s="62" t="n">
        <v>26</v>
      </c>
      <c r="C2260" s="7" t="n">
        <v>7020</v>
      </c>
      <c r="D2260" s="7" t="n">
        <v>17</v>
      </c>
      <c r="E2260" s="7" t="n">
        <v>61385</v>
      </c>
      <c r="F2260" s="7" t="s">
        <v>217</v>
      </c>
      <c r="G2260" s="7" t="n">
        <v>2</v>
      </c>
      <c r="H2260" s="7" t="n">
        <v>0</v>
      </c>
    </row>
    <row r="2261" spans="1:10">
      <c r="A2261" t="s">
        <v>4</v>
      </c>
      <c r="B2261" s="4" t="s">
        <v>5</v>
      </c>
    </row>
    <row r="2262" spans="1:10">
      <c r="A2262" t="n">
        <v>19898</v>
      </c>
      <c r="B2262" s="34" t="n">
        <v>28</v>
      </c>
    </row>
    <row r="2263" spans="1:10">
      <c r="A2263" t="s">
        <v>4</v>
      </c>
      <c r="B2263" s="4" t="s">
        <v>5</v>
      </c>
      <c r="C2263" s="4" t="s">
        <v>10</v>
      </c>
    </row>
    <row r="2264" spans="1:10">
      <c r="A2264" t="n">
        <v>19899</v>
      </c>
      <c r="B2264" s="31" t="n">
        <v>16</v>
      </c>
      <c r="C2264" s="7" t="n">
        <v>500</v>
      </c>
    </row>
    <row r="2265" spans="1:10">
      <c r="A2265" t="s">
        <v>4</v>
      </c>
      <c r="B2265" s="4" t="s">
        <v>5</v>
      </c>
      <c r="C2265" s="4" t="s">
        <v>13</v>
      </c>
      <c r="D2265" s="4" t="s">
        <v>25</v>
      </c>
      <c r="E2265" s="4" t="s">
        <v>25</v>
      </c>
      <c r="F2265" s="4" t="s">
        <v>25</v>
      </c>
    </row>
    <row r="2266" spans="1:10">
      <c r="A2266" t="n">
        <v>19902</v>
      </c>
      <c r="B2266" s="45" t="n">
        <v>45</v>
      </c>
      <c r="C2266" s="7" t="n">
        <v>9</v>
      </c>
      <c r="D2266" s="7" t="n">
        <v>0.0500000007450581</v>
      </c>
      <c r="E2266" s="7" t="n">
        <v>0.0500000007450581</v>
      </c>
      <c r="F2266" s="7" t="n">
        <v>0.0199999995529652</v>
      </c>
    </row>
    <row r="2267" spans="1:10">
      <c r="A2267" t="s">
        <v>4</v>
      </c>
      <c r="B2267" s="4" t="s">
        <v>5</v>
      </c>
      <c r="C2267" s="4" t="s">
        <v>13</v>
      </c>
      <c r="D2267" s="4" t="s">
        <v>10</v>
      </c>
      <c r="E2267" s="4" t="s">
        <v>6</v>
      </c>
    </row>
    <row r="2268" spans="1:10">
      <c r="A2268" t="n">
        <v>19916</v>
      </c>
      <c r="B2268" s="61" t="n">
        <v>51</v>
      </c>
      <c r="C2268" s="7" t="n">
        <v>4</v>
      </c>
      <c r="D2268" s="7" t="n">
        <v>1</v>
      </c>
      <c r="E2268" s="7" t="s">
        <v>218</v>
      </c>
    </row>
    <row r="2269" spans="1:10">
      <c r="A2269" t="s">
        <v>4</v>
      </c>
      <c r="B2269" s="4" t="s">
        <v>5</v>
      </c>
      <c r="C2269" s="4" t="s">
        <v>10</v>
      </c>
    </row>
    <row r="2270" spans="1:10">
      <c r="A2270" t="n">
        <v>19929</v>
      </c>
      <c r="B2270" s="31" t="n">
        <v>16</v>
      </c>
      <c r="C2270" s="7" t="n">
        <v>0</v>
      </c>
    </row>
    <row r="2271" spans="1:10">
      <c r="A2271" t="s">
        <v>4</v>
      </c>
      <c r="B2271" s="4" t="s">
        <v>5</v>
      </c>
      <c r="C2271" s="4" t="s">
        <v>10</v>
      </c>
      <c r="D2271" s="4" t="s">
        <v>13</v>
      </c>
      <c r="E2271" s="4" t="s">
        <v>9</v>
      </c>
      <c r="F2271" s="4" t="s">
        <v>55</v>
      </c>
      <c r="G2271" s="4" t="s">
        <v>13</v>
      </c>
      <c r="H2271" s="4" t="s">
        <v>13</v>
      </c>
    </row>
    <row r="2272" spans="1:10">
      <c r="A2272" t="n">
        <v>19932</v>
      </c>
      <c r="B2272" s="62" t="n">
        <v>26</v>
      </c>
      <c r="C2272" s="7" t="n">
        <v>1</v>
      </c>
      <c r="D2272" s="7" t="n">
        <v>17</v>
      </c>
      <c r="E2272" s="7" t="n">
        <v>1305</v>
      </c>
      <c r="F2272" s="7" t="s">
        <v>219</v>
      </c>
      <c r="G2272" s="7" t="n">
        <v>2</v>
      </c>
      <c r="H2272" s="7" t="n">
        <v>0</v>
      </c>
    </row>
    <row r="2273" spans="1:8">
      <c r="A2273" t="s">
        <v>4</v>
      </c>
      <c r="B2273" s="4" t="s">
        <v>5</v>
      </c>
    </row>
    <row r="2274" spans="1:8">
      <c r="A2274" t="n">
        <v>19958</v>
      </c>
      <c r="B2274" s="34" t="n">
        <v>28</v>
      </c>
    </row>
    <row r="2275" spans="1:8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6</v>
      </c>
      <c r="F2275" s="4" t="s">
        <v>6</v>
      </c>
      <c r="G2275" s="4" t="s">
        <v>6</v>
      </c>
      <c r="H2275" s="4" t="s">
        <v>6</v>
      </c>
    </row>
    <row r="2276" spans="1:8">
      <c r="A2276" t="n">
        <v>19959</v>
      </c>
      <c r="B2276" s="61" t="n">
        <v>51</v>
      </c>
      <c r="C2276" s="7" t="n">
        <v>3</v>
      </c>
      <c r="D2276" s="7" t="n">
        <v>0</v>
      </c>
      <c r="E2276" s="7" t="s">
        <v>220</v>
      </c>
      <c r="F2276" s="7" t="s">
        <v>221</v>
      </c>
      <c r="G2276" s="7" t="s">
        <v>143</v>
      </c>
      <c r="H2276" s="7" t="s">
        <v>144</v>
      </c>
    </row>
    <row r="2277" spans="1:8">
      <c r="A2277" t="s">
        <v>4</v>
      </c>
      <c r="B2277" s="4" t="s">
        <v>5</v>
      </c>
      <c r="C2277" s="4" t="s">
        <v>10</v>
      </c>
    </row>
    <row r="2278" spans="1:8">
      <c r="A2278" t="n">
        <v>19972</v>
      </c>
      <c r="B2278" s="31" t="n">
        <v>16</v>
      </c>
      <c r="C2278" s="7" t="n">
        <v>300</v>
      </c>
    </row>
    <row r="2279" spans="1:8">
      <c r="A2279" t="s">
        <v>4</v>
      </c>
      <c r="B2279" s="4" t="s">
        <v>5</v>
      </c>
      <c r="C2279" s="4" t="s">
        <v>13</v>
      </c>
      <c r="D2279" s="4" t="s">
        <v>25</v>
      </c>
      <c r="E2279" s="4" t="s">
        <v>25</v>
      </c>
      <c r="F2279" s="4" t="s">
        <v>25</v>
      </c>
    </row>
    <row r="2280" spans="1:8">
      <c r="A2280" t="n">
        <v>19975</v>
      </c>
      <c r="B2280" s="45" t="n">
        <v>45</v>
      </c>
      <c r="C2280" s="7" t="n">
        <v>9</v>
      </c>
      <c r="D2280" s="7" t="n">
        <v>0.0299999993294477</v>
      </c>
      <c r="E2280" s="7" t="n">
        <v>0.0299999993294477</v>
      </c>
      <c r="F2280" s="7" t="n">
        <v>0.0299999993294477</v>
      </c>
    </row>
    <row r="2281" spans="1:8">
      <c r="A2281" t="s">
        <v>4</v>
      </c>
      <c r="B2281" s="4" t="s">
        <v>5</v>
      </c>
      <c r="C2281" s="4" t="s">
        <v>13</v>
      </c>
      <c r="D2281" s="4" t="s">
        <v>10</v>
      </c>
      <c r="E2281" s="4" t="s">
        <v>6</v>
      </c>
    </row>
    <row r="2282" spans="1:8">
      <c r="A2282" t="n">
        <v>19989</v>
      </c>
      <c r="B2282" s="61" t="n">
        <v>51</v>
      </c>
      <c r="C2282" s="7" t="n">
        <v>4</v>
      </c>
      <c r="D2282" s="7" t="n">
        <v>9</v>
      </c>
      <c r="E2282" s="7" t="s">
        <v>222</v>
      </c>
    </row>
    <row r="2283" spans="1:8">
      <c r="A2283" t="s">
        <v>4</v>
      </c>
      <c r="B2283" s="4" t="s">
        <v>5</v>
      </c>
      <c r="C2283" s="4" t="s">
        <v>10</v>
      </c>
    </row>
    <row r="2284" spans="1:8">
      <c r="A2284" t="n">
        <v>20002</v>
      </c>
      <c r="B2284" s="31" t="n">
        <v>16</v>
      </c>
      <c r="C2284" s="7" t="n">
        <v>0</v>
      </c>
    </row>
    <row r="2285" spans="1:8">
      <c r="A2285" t="s">
        <v>4</v>
      </c>
      <c r="B2285" s="4" t="s">
        <v>5</v>
      </c>
      <c r="C2285" s="4" t="s">
        <v>10</v>
      </c>
      <c r="D2285" s="4" t="s">
        <v>13</v>
      </c>
      <c r="E2285" s="4" t="s">
        <v>9</v>
      </c>
      <c r="F2285" s="4" t="s">
        <v>55</v>
      </c>
      <c r="G2285" s="4" t="s">
        <v>13</v>
      </c>
      <c r="H2285" s="4" t="s">
        <v>13</v>
      </c>
    </row>
    <row r="2286" spans="1:8">
      <c r="A2286" t="n">
        <v>20005</v>
      </c>
      <c r="B2286" s="62" t="n">
        <v>26</v>
      </c>
      <c r="C2286" s="7" t="n">
        <v>9</v>
      </c>
      <c r="D2286" s="7" t="n">
        <v>17</v>
      </c>
      <c r="E2286" s="7" t="n">
        <v>5306</v>
      </c>
      <c r="F2286" s="7" t="s">
        <v>223</v>
      </c>
      <c r="G2286" s="7" t="n">
        <v>2</v>
      </c>
      <c r="H2286" s="7" t="n">
        <v>0</v>
      </c>
    </row>
    <row r="2287" spans="1:8">
      <c r="A2287" t="s">
        <v>4</v>
      </c>
      <c r="B2287" s="4" t="s">
        <v>5</v>
      </c>
    </row>
    <row r="2288" spans="1:8">
      <c r="A2288" t="n">
        <v>20043</v>
      </c>
      <c r="B2288" s="34" t="n">
        <v>28</v>
      </c>
    </row>
    <row r="2289" spans="1:8">
      <c r="A2289" t="s">
        <v>4</v>
      </c>
      <c r="B2289" s="4" t="s">
        <v>5</v>
      </c>
      <c r="C2289" s="4" t="s">
        <v>13</v>
      </c>
      <c r="D2289" s="20" t="s">
        <v>45</v>
      </c>
      <c r="E2289" s="4" t="s">
        <v>5</v>
      </c>
      <c r="F2289" s="4" t="s">
        <v>13</v>
      </c>
      <c r="G2289" s="4" t="s">
        <v>10</v>
      </c>
      <c r="H2289" s="20" t="s">
        <v>46</v>
      </c>
      <c r="I2289" s="4" t="s">
        <v>13</v>
      </c>
      <c r="J2289" s="4" t="s">
        <v>35</v>
      </c>
    </row>
    <row r="2290" spans="1:8">
      <c r="A2290" t="n">
        <v>20044</v>
      </c>
      <c r="B2290" s="15" t="n">
        <v>5</v>
      </c>
      <c r="C2290" s="7" t="n">
        <v>28</v>
      </c>
      <c r="D2290" s="20" t="s">
        <v>3</v>
      </c>
      <c r="E2290" s="40" t="n">
        <v>64</v>
      </c>
      <c r="F2290" s="7" t="n">
        <v>5</v>
      </c>
      <c r="G2290" s="7" t="n">
        <v>15</v>
      </c>
      <c r="H2290" s="20" t="s">
        <v>3</v>
      </c>
      <c r="I2290" s="7" t="n">
        <v>1</v>
      </c>
      <c r="J2290" s="16" t="n">
        <f t="normal" ca="1">A2304</f>
        <v>0</v>
      </c>
    </row>
    <row r="2291" spans="1:8">
      <c r="A2291" t="s">
        <v>4</v>
      </c>
      <c r="B2291" s="4" t="s">
        <v>5</v>
      </c>
      <c r="C2291" s="4" t="s">
        <v>10</v>
      </c>
      <c r="D2291" s="4" t="s">
        <v>10</v>
      </c>
      <c r="E2291" s="4" t="s">
        <v>10</v>
      </c>
    </row>
    <row r="2292" spans="1:8">
      <c r="A2292" t="n">
        <v>20055</v>
      </c>
      <c r="B2292" s="42" t="n">
        <v>61</v>
      </c>
      <c r="C2292" s="7" t="n">
        <v>9</v>
      </c>
      <c r="D2292" s="7" t="n">
        <v>15</v>
      </c>
      <c r="E2292" s="7" t="n">
        <v>1000</v>
      </c>
    </row>
    <row r="2293" spans="1:8">
      <c r="A2293" t="s">
        <v>4</v>
      </c>
      <c r="B2293" s="4" t="s">
        <v>5</v>
      </c>
      <c r="C2293" s="4" t="s">
        <v>10</v>
      </c>
    </row>
    <row r="2294" spans="1:8">
      <c r="A2294" t="n">
        <v>20062</v>
      </c>
      <c r="B2294" s="31" t="n">
        <v>16</v>
      </c>
      <c r="C2294" s="7" t="n">
        <v>300</v>
      </c>
    </row>
    <row r="2295" spans="1:8">
      <c r="A2295" t="s">
        <v>4</v>
      </c>
      <c r="B2295" s="4" t="s">
        <v>5</v>
      </c>
      <c r="C2295" s="4" t="s">
        <v>13</v>
      </c>
      <c r="D2295" s="4" t="s">
        <v>10</v>
      </c>
      <c r="E2295" s="4" t="s">
        <v>6</v>
      </c>
    </row>
    <row r="2296" spans="1:8">
      <c r="A2296" t="n">
        <v>20065</v>
      </c>
      <c r="B2296" s="61" t="n">
        <v>51</v>
      </c>
      <c r="C2296" s="7" t="n">
        <v>4</v>
      </c>
      <c r="D2296" s="7" t="n">
        <v>9</v>
      </c>
      <c r="E2296" s="7" t="s">
        <v>158</v>
      </c>
    </row>
    <row r="2297" spans="1:8">
      <c r="A2297" t="s">
        <v>4</v>
      </c>
      <c r="B2297" s="4" t="s">
        <v>5</v>
      </c>
      <c r="C2297" s="4" t="s">
        <v>10</v>
      </c>
    </row>
    <row r="2298" spans="1:8">
      <c r="A2298" t="n">
        <v>20079</v>
      </c>
      <c r="B2298" s="31" t="n">
        <v>16</v>
      </c>
      <c r="C2298" s="7" t="n">
        <v>0</v>
      </c>
    </row>
    <row r="2299" spans="1:8">
      <c r="A2299" t="s">
        <v>4</v>
      </c>
      <c r="B2299" s="4" t="s">
        <v>5</v>
      </c>
      <c r="C2299" s="4" t="s">
        <v>10</v>
      </c>
      <c r="D2299" s="4" t="s">
        <v>13</v>
      </c>
      <c r="E2299" s="4" t="s">
        <v>9</v>
      </c>
      <c r="F2299" s="4" t="s">
        <v>55</v>
      </c>
      <c r="G2299" s="4" t="s">
        <v>13</v>
      </c>
      <c r="H2299" s="4" t="s">
        <v>13</v>
      </c>
    </row>
    <row r="2300" spans="1:8">
      <c r="A2300" t="n">
        <v>20082</v>
      </c>
      <c r="B2300" s="62" t="n">
        <v>26</v>
      </c>
      <c r="C2300" s="7" t="n">
        <v>9</v>
      </c>
      <c r="D2300" s="7" t="n">
        <v>17</v>
      </c>
      <c r="E2300" s="7" t="n">
        <v>5465</v>
      </c>
      <c r="F2300" s="7" t="s">
        <v>224</v>
      </c>
      <c r="G2300" s="7" t="n">
        <v>2</v>
      </c>
      <c r="H2300" s="7" t="n">
        <v>0</v>
      </c>
    </row>
    <row r="2301" spans="1:8">
      <c r="A2301" t="s">
        <v>4</v>
      </c>
      <c r="B2301" s="4" t="s">
        <v>5</v>
      </c>
    </row>
    <row r="2302" spans="1:8">
      <c r="A2302" t="n">
        <v>20136</v>
      </c>
      <c r="B2302" s="34" t="n">
        <v>28</v>
      </c>
    </row>
    <row r="2303" spans="1:8">
      <c r="A2303" t="s">
        <v>4</v>
      </c>
      <c r="B2303" s="4" t="s">
        <v>5</v>
      </c>
      <c r="C2303" s="4" t="s">
        <v>10</v>
      </c>
      <c r="D2303" s="4" t="s">
        <v>13</v>
      </c>
    </row>
    <row r="2304" spans="1:8">
      <c r="A2304" t="n">
        <v>20137</v>
      </c>
      <c r="B2304" s="63" t="n">
        <v>89</v>
      </c>
      <c r="C2304" s="7" t="n">
        <v>65533</v>
      </c>
      <c r="D2304" s="7" t="n">
        <v>1</v>
      </c>
    </row>
    <row r="2305" spans="1:10">
      <c r="A2305" t="s">
        <v>4</v>
      </c>
      <c r="B2305" s="4" t="s">
        <v>5</v>
      </c>
      <c r="C2305" s="4" t="s">
        <v>13</v>
      </c>
      <c r="D2305" s="4" t="s">
        <v>10</v>
      </c>
      <c r="E2305" s="4" t="s">
        <v>25</v>
      </c>
    </row>
    <row r="2306" spans="1:10">
      <c r="A2306" t="n">
        <v>20141</v>
      </c>
      <c r="B2306" s="39" t="n">
        <v>58</v>
      </c>
      <c r="C2306" s="7" t="n">
        <v>101</v>
      </c>
      <c r="D2306" s="7" t="n">
        <v>300</v>
      </c>
      <c r="E2306" s="7" t="n">
        <v>1</v>
      </c>
    </row>
    <row r="2307" spans="1:10">
      <c r="A2307" t="s">
        <v>4</v>
      </c>
      <c r="B2307" s="4" t="s">
        <v>5</v>
      </c>
      <c r="C2307" s="4" t="s">
        <v>13</v>
      </c>
      <c r="D2307" s="4" t="s">
        <v>10</v>
      </c>
    </row>
    <row r="2308" spans="1:10">
      <c r="A2308" t="n">
        <v>20149</v>
      </c>
      <c r="B2308" s="39" t="n">
        <v>58</v>
      </c>
      <c r="C2308" s="7" t="n">
        <v>254</v>
      </c>
      <c r="D2308" s="7" t="n">
        <v>0</v>
      </c>
    </row>
    <row r="2309" spans="1:10">
      <c r="A2309" t="s">
        <v>4</v>
      </c>
      <c r="B2309" s="4" t="s">
        <v>5</v>
      </c>
      <c r="C2309" s="4" t="s">
        <v>13</v>
      </c>
      <c r="D2309" s="4" t="s">
        <v>13</v>
      </c>
      <c r="E2309" s="4" t="s">
        <v>25</v>
      </c>
      <c r="F2309" s="4" t="s">
        <v>25</v>
      </c>
      <c r="G2309" s="4" t="s">
        <v>25</v>
      </c>
      <c r="H2309" s="4" t="s">
        <v>10</v>
      </c>
    </row>
    <row r="2310" spans="1:10">
      <c r="A2310" t="n">
        <v>20153</v>
      </c>
      <c r="B2310" s="45" t="n">
        <v>45</v>
      </c>
      <c r="C2310" s="7" t="n">
        <v>2</v>
      </c>
      <c r="D2310" s="7" t="n">
        <v>3</v>
      </c>
      <c r="E2310" s="7" t="n">
        <v>117.459999084473</v>
      </c>
      <c r="F2310" s="7" t="n">
        <v>22.9500007629395</v>
      </c>
      <c r="G2310" s="7" t="n">
        <v>99.6600036621094</v>
      </c>
      <c r="H2310" s="7" t="n">
        <v>0</v>
      </c>
    </row>
    <row r="2311" spans="1:10">
      <c r="A2311" t="s">
        <v>4</v>
      </c>
      <c r="B2311" s="4" t="s">
        <v>5</v>
      </c>
      <c r="C2311" s="4" t="s">
        <v>13</v>
      </c>
      <c r="D2311" s="4" t="s">
        <v>13</v>
      </c>
      <c r="E2311" s="4" t="s">
        <v>25</v>
      </c>
      <c r="F2311" s="4" t="s">
        <v>25</v>
      </c>
      <c r="G2311" s="4" t="s">
        <v>25</v>
      </c>
      <c r="H2311" s="4" t="s">
        <v>10</v>
      </c>
      <c r="I2311" s="4" t="s">
        <v>13</v>
      </c>
    </row>
    <row r="2312" spans="1:10">
      <c r="A2312" t="n">
        <v>20170</v>
      </c>
      <c r="B2312" s="45" t="n">
        <v>45</v>
      </c>
      <c r="C2312" s="7" t="n">
        <v>4</v>
      </c>
      <c r="D2312" s="7" t="n">
        <v>3</v>
      </c>
      <c r="E2312" s="7" t="n">
        <v>6.21999979019165</v>
      </c>
      <c r="F2312" s="7" t="n">
        <v>32.9000015258789</v>
      </c>
      <c r="G2312" s="7" t="n">
        <v>360</v>
      </c>
      <c r="H2312" s="7" t="n">
        <v>0</v>
      </c>
      <c r="I2312" s="7" t="n">
        <v>0</v>
      </c>
    </row>
    <row r="2313" spans="1:10">
      <c r="A2313" t="s">
        <v>4</v>
      </c>
      <c r="B2313" s="4" t="s">
        <v>5</v>
      </c>
      <c r="C2313" s="4" t="s">
        <v>13</v>
      </c>
      <c r="D2313" s="4" t="s">
        <v>13</v>
      </c>
      <c r="E2313" s="4" t="s">
        <v>25</v>
      </c>
      <c r="F2313" s="4" t="s">
        <v>10</v>
      </c>
    </row>
    <row r="2314" spans="1:10">
      <c r="A2314" t="n">
        <v>20188</v>
      </c>
      <c r="B2314" s="45" t="n">
        <v>45</v>
      </c>
      <c r="C2314" s="7" t="n">
        <v>5</v>
      </c>
      <c r="D2314" s="7" t="n">
        <v>3</v>
      </c>
      <c r="E2314" s="7" t="n">
        <v>4.5</v>
      </c>
      <c r="F2314" s="7" t="n">
        <v>0</v>
      </c>
    </row>
    <row r="2315" spans="1:10">
      <c r="A2315" t="s">
        <v>4</v>
      </c>
      <c r="B2315" s="4" t="s">
        <v>5</v>
      </c>
      <c r="C2315" s="4" t="s">
        <v>13</v>
      </c>
      <c r="D2315" s="4" t="s">
        <v>13</v>
      </c>
      <c r="E2315" s="4" t="s">
        <v>25</v>
      </c>
      <c r="F2315" s="4" t="s">
        <v>10</v>
      </c>
    </row>
    <row r="2316" spans="1:10">
      <c r="A2316" t="n">
        <v>20197</v>
      </c>
      <c r="B2316" s="45" t="n">
        <v>45</v>
      </c>
      <c r="C2316" s="7" t="n">
        <v>11</v>
      </c>
      <c r="D2316" s="7" t="n">
        <v>3</v>
      </c>
      <c r="E2316" s="7" t="n">
        <v>43</v>
      </c>
      <c r="F2316" s="7" t="n">
        <v>0</v>
      </c>
    </row>
    <row r="2317" spans="1:10">
      <c r="A2317" t="s">
        <v>4</v>
      </c>
      <c r="B2317" s="4" t="s">
        <v>5</v>
      </c>
      <c r="C2317" s="4" t="s">
        <v>13</v>
      </c>
      <c r="D2317" s="4" t="s">
        <v>13</v>
      </c>
      <c r="E2317" s="4" t="s">
        <v>25</v>
      </c>
      <c r="F2317" s="4" t="s">
        <v>25</v>
      </c>
      <c r="G2317" s="4" t="s">
        <v>25</v>
      </c>
      <c r="H2317" s="4" t="s">
        <v>10</v>
      </c>
    </row>
    <row r="2318" spans="1:10">
      <c r="A2318" t="n">
        <v>20206</v>
      </c>
      <c r="B2318" s="45" t="n">
        <v>45</v>
      </c>
      <c r="C2318" s="7" t="n">
        <v>2</v>
      </c>
      <c r="D2318" s="7" t="n">
        <v>3</v>
      </c>
      <c r="E2318" s="7" t="n">
        <v>117.459999084473</v>
      </c>
      <c r="F2318" s="7" t="n">
        <v>22.8199996948242</v>
      </c>
      <c r="G2318" s="7" t="n">
        <v>99.6600036621094</v>
      </c>
      <c r="H2318" s="7" t="n">
        <v>6000</v>
      </c>
    </row>
    <row r="2319" spans="1:10">
      <c r="A2319" t="s">
        <v>4</v>
      </c>
      <c r="B2319" s="4" t="s">
        <v>5</v>
      </c>
      <c r="C2319" s="4" t="s">
        <v>13</v>
      </c>
      <c r="D2319" s="4" t="s">
        <v>13</v>
      </c>
      <c r="E2319" s="4" t="s">
        <v>25</v>
      </c>
      <c r="F2319" s="4" t="s">
        <v>25</v>
      </c>
      <c r="G2319" s="4" t="s">
        <v>25</v>
      </c>
      <c r="H2319" s="4" t="s">
        <v>10</v>
      </c>
      <c r="I2319" s="4" t="s">
        <v>13</v>
      </c>
    </row>
    <row r="2320" spans="1:10">
      <c r="A2320" t="n">
        <v>20223</v>
      </c>
      <c r="B2320" s="45" t="n">
        <v>45</v>
      </c>
      <c r="C2320" s="7" t="n">
        <v>4</v>
      </c>
      <c r="D2320" s="7" t="n">
        <v>3</v>
      </c>
      <c r="E2320" s="7" t="n">
        <v>354.799987792969</v>
      </c>
      <c r="F2320" s="7" t="n">
        <v>13.6899995803833</v>
      </c>
      <c r="G2320" s="7" t="n">
        <v>360</v>
      </c>
      <c r="H2320" s="7" t="n">
        <v>6000</v>
      </c>
      <c r="I2320" s="7" t="n">
        <v>1</v>
      </c>
    </row>
    <row r="2321" spans="1:9">
      <c r="A2321" t="s">
        <v>4</v>
      </c>
      <c r="B2321" s="4" t="s">
        <v>5</v>
      </c>
      <c r="C2321" s="4" t="s">
        <v>13</v>
      </c>
      <c r="D2321" s="4" t="s">
        <v>13</v>
      </c>
      <c r="E2321" s="4" t="s">
        <v>25</v>
      </c>
      <c r="F2321" s="4" t="s">
        <v>10</v>
      </c>
    </row>
    <row r="2322" spans="1:9">
      <c r="A2322" t="n">
        <v>20241</v>
      </c>
      <c r="B2322" s="45" t="n">
        <v>45</v>
      </c>
      <c r="C2322" s="7" t="n">
        <v>5</v>
      </c>
      <c r="D2322" s="7" t="n">
        <v>3</v>
      </c>
      <c r="E2322" s="7" t="n">
        <v>5.09999990463257</v>
      </c>
      <c r="F2322" s="7" t="n">
        <v>6000</v>
      </c>
    </row>
    <row r="2323" spans="1:9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10</v>
      </c>
      <c r="F2323" s="4" t="s">
        <v>9</v>
      </c>
    </row>
    <row r="2324" spans="1:9">
      <c r="A2324" t="n">
        <v>20250</v>
      </c>
      <c r="B2324" s="73" t="n">
        <v>84</v>
      </c>
      <c r="C2324" s="7" t="n">
        <v>0</v>
      </c>
      <c r="D2324" s="7" t="n">
        <v>0</v>
      </c>
      <c r="E2324" s="7" t="n">
        <v>0</v>
      </c>
      <c r="F2324" s="7" t="n">
        <v>1045220557</v>
      </c>
    </row>
    <row r="2325" spans="1:9">
      <c r="A2325" t="s">
        <v>4</v>
      </c>
      <c r="B2325" s="4" t="s">
        <v>5</v>
      </c>
      <c r="C2325" s="4" t="s">
        <v>10</v>
      </c>
      <c r="D2325" s="4" t="s">
        <v>25</v>
      </c>
      <c r="E2325" s="4" t="s">
        <v>25</v>
      </c>
      <c r="F2325" s="4" t="s">
        <v>13</v>
      </c>
    </row>
    <row r="2326" spans="1:9">
      <c r="A2326" t="n">
        <v>20260</v>
      </c>
      <c r="B2326" s="77" t="n">
        <v>52</v>
      </c>
      <c r="C2326" s="7" t="n">
        <v>1660</v>
      </c>
      <c r="D2326" s="7" t="n">
        <v>8.19999980926514</v>
      </c>
      <c r="E2326" s="7" t="n">
        <v>0</v>
      </c>
      <c r="F2326" s="7" t="n">
        <v>0</v>
      </c>
    </row>
    <row r="2327" spans="1:9">
      <c r="A2327" t="s">
        <v>4</v>
      </c>
      <c r="B2327" s="4" t="s">
        <v>5</v>
      </c>
      <c r="C2327" s="4" t="s">
        <v>13</v>
      </c>
      <c r="D2327" s="4" t="s">
        <v>10</v>
      </c>
    </row>
    <row r="2328" spans="1:9">
      <c r="A2328" t="n">
        <v>20272</v>
      </c>
      <c r="B2328" s="39" t="n">
        <v>58</v>
      </c>
      <c r="C2328" s="7" t="n">
        <v>255</v>
      </c>
      <c r="D2328" s="7" t="n">
        <v>0</v>
      </c>
    </row>
    <row r="2329" spans="1:9">
      <c r="A2329" t="s">
        <v>4</v>
      </c>
      <c r="B2329" s="4" t="s">
        <v>5</v>
      </c>
      <c r="C2329" s="4" t="s">
        <v>13</v>
      </c>
      <c r="D2329" s="20" t="s">
        <v>45</v>
      </c>
      <c r="E2329" s="4" t="s">
        <v>5</v>
      </c>
      <c r="F2329" s="4" t="s">
        <v>13</v>
      </c>
      <c r="G2329" s="4" t="s">
        <v>10</v>
      </c>
      <c r="H2329" s="20" t="s">
        <v>46</v>
      </c>
      <c r="I2329" s="4" t="s">
        <v>13</v>
      </c>
      <c r="J2329" s="4" t="s">
        <v>35</v>
      </c>
    </row>
    <row r="2330" spans="1:9">
      <c r="A2330" t="n">
        <v>20276</v>
      </c>
      <c r="B2330" s="15" t="n">
        <v>5</v>
      </c>
      <c r="C2330" s="7" t="n">
        <v>28</v>
      </c>
      <c r="D2330" s="20" t="s">
        <v>3</v>
      </c>
      <c r="E2330" s="40" t="n">
        <v>64</v>
      </c>
      <c r="F2330" s="7" t="n">
        <v>5</v>
      </c>
      <c r="G2330" s="7" t="n">
        <v>16</v>
      </c>
      <c r="H2330" s="20" t="s">
        <v>3</v>
      </c>
      <c r="I2330" s="7" t="n">
        <v>1</v>
      </c>
      <c r="J2330" s="16" t="n">
        <f t="normal" ca="1">A2342</f>
        <v>0</v>
      </c>
    </row>
    <row r="2331" spans="1:9">
      <c r="A2331" t="s">
        <v>4</v>
      </c>
      <c r="B2331" s="4" t="s">
        <v>5</v>
      </c>
      <c r="C2331" s="4" t="s">
        <v>13</v>
      </c>
      <c r="D2331" s="4" t="s">
        <v>10</v>
      </c>
      <c r="E2331" s="4" t="s">
        <v>6</v>
      </c>
    </row>
    <row r="2332" spans="1:9">
      <c r="A2332" t="n">
        <v>20287</v>
      </c>
      <c r="B2332" s="61" t="n">
        <v>51</v>
      </c>
      <c r="C2332" s="7" t="n">
        <v>4</v>
      </c>
      <c r="D2332" s="7" t="n">
        <v>16</v>
      </c>
      <c r="E2332" s="7" t="s">
        <v>211</v>
      </c>
    </row>
    <row r="2333" spans="1:9">
      <c r="A2333" t="s">
        <v>4</v>
      </c>
      <c r="B2333" s="4" t="s">
        <v>5</v>
      </c>
      <c r="C2333" s="4" t="s">
        <v>10</v>
      </c>
    </row>
    <row r="2334" spans="1:9">
      <c r="A2334" t="n">
        <v>20301</v>
      </c>
      <c r="B2334" s="31" t="n">
        <v>16</v>
      </c>
      <c r="C2334" s="7" t="n">
        <v>0</v>
      </c>
    </row>
    <row r="2335" spans="1:9">
      <c r="A2335" t="s">
        <v>4</v>
      </c>
      <c r="B2335" s="4" t="s">
        <v>5</v>
      </c>
      <c r="C2335" s="4" t="s">
        <v>10</v>
      </c>
      <c r="D2335" s="4" t="s">
        <v>13</v>
      </c>
      <c r="E2335" s="4" t="s">
        <v>9</v>
      </c>
      <c r="F2335" s="4" t="s">
        <v>55</v>
      </c>
      <c r="G2335" s="4" t="s">
        <v>13</v>
      </c>
      <c r="H2335" s="4" t="s">
        <v>13</v>
      </c>
    </row>
    <row r="2336" spans="1:9">
      <c r="A2336" t="n">
        <v>20304</v>
      </c>
      <c r="B2336" s="62" t="n">
        <v>26</v>
      </c>
      <c r="C2336" s="7" t="n">
        <v>16</v>
      </c>
      <c r="D2336" s="7" t="n">
        <v>17</v>
      </c>
      <c r="E2336" s="7" t="n">
        <v>14351</v>
      </c>
      <c r="F2336" s="7" t="s">
        <v>225</v>
      </c>
      <c r="G2336" s="7" t="n">
        <v>2</v>
      </c>
      <c r="H2336" s="7" t="n">
        <v>0</v>
      </c>
    </row>
    <row r="2337" spans="1:10">
      <c r="A2337" t="s">
        <v>4</v>
      </c>
      <c r="B2337" s="4" t="s">
        <v>5</v>
      </c>
    </row>
    <row r="2338" spans="1:10">
      <c r="A2338" t="n">
        <v>20391</v>
      </c>
      <c r="B2338" s="34" t="n">
        <v>28</v>
      </c>
    </row>
    <row r="2339" spans="1:10">
      <c r="A2339" t="s">
        <v>4</v>
      </c>
      <c r="B2339" s="4" t="s">
        <v>5</v>
      </c>
      <c r="C2339" s="4" t="s">
        <v>35</v>
      </c>
    </row>
    <row r="2340" spans="1:10">
      <c r="A2340" t="n">
        <v>20392</v>
      </c>
      <c r="B2340" s="26" t="n">
        <v>3</v>
      </c>
      <c r="C2340" s="16" t="n">
        <f t="normal" ca="1">A2352</f>
        <v>0</v>
      </c>
    </row>
    <row r="2341" spans="1:10">
      <c r="A2341" t="s">
        <v>4</v>
      </c>
      <c r="B2341" s="4" t="s">
        <v>5</v>
      </c>
      <c r="C2341" s="4" t="s">
        <v>13</v>
      </c>
      <c r="D2341" s="20" t="s">
        <v>45</v>
      </c>
      <c r="E2341" s="4" t="s">
        <v>5</v>
      </c>
      <c r="F2341" s="4" t="s">
        <v>13</v>
      </c>
      <c r="G2341" s="4" t="s">
        <v>10</v>
      </c>
      <c r="H2341" s="20" t="s">
        <v>46</v>
      </c>
      <c r="I2341" s="4" t="s">
        <v>13</v>
      </c>
      <c r="J2341" s="4" t="s">
        <v>35</v>
      </c>
    </row>
    <row r="2342" spans="1:10">
      <c r="A2342" t="n">
        <v>20397</v>
      </c>
      <c r="B2342" s="15" t="n">
        <v>5</v>
      </c>
      <c r="C2342" s="7" t="n">
        <v>28</v>
      </c>
      <c r="D2342" s="20" t="s">
        <v>3</v>
      </c>
      <c r="E2342" s="40" t="n">
        <v>64</v>
      </c>
      <c r="F2342" s="7" t="n">
        <v>5</v>
      </c>
      <c r="G2342" s="7" t="n">
        <v>15</v>
      </c>
      <c r="H2342" s="20" t="s">
        <v>3</v>
      </c>
      <c r="I2342" s="7" t="n">
        <v>1</v>
      </c>
      <c r="J2342" s="16" t="n">
        <f t="normal" ca="1">A2352</f>
        <v>0</v>
      </c>
    </row>
    <row r="2343" spans="1:10">
      <c r="A2343" t="s">
        <v>4</v>
      </c>
      <c r="B2343" s="4" t="s">
        <v>5</v>
      </c>
      <c r="C2343" s="4" t="s">
        <v>13</v>
      </c>
      <c r="D2343" s="4" t="s">
        <v>10</v>
      </c>
      <c r="E2343" s="4" t="s">
        <v>6</v>
      </c>
    </row>
    <row r="2344" spans="1:10">
      <c r="A2344" t="n">
        <v>20408</v>
      </c>
      <c r="B2344" s="61" t="n">
        <v>51</v>
      </c>
      <c r="C2344" s="7" t="n">
        <v>4</v>
      </c>
      <c r="D2344" s="7" t="n">
        <v>15</v>
      </c>
      <c r="E2344" s="7" t="s">
        <v>211</v>
      </c>
    </row>
    <row r="2345" spans="1:10">
      <c r="A2345" t="s">
        <v>4</v>
      </c>
      <c r="B2345" s="4" t="s">
        <v>5</v>
      </c>
      <c r="C2345" s="4" t="s">
        <v>10</v>
      </c>
    </row>
    <row r="2346" spans="1:10">
      <c r="A2346" t="n">
        <v>20422</v>
      </c>
      <c r="B2346" s="31" t="n">
        <v>16</v>
      </c>
      <c r="C2346" s="7" t="n">
        <v>0</v>
      </c>
    </row>
    <row r="2347" spans="1:10">
      <c r="A2347" t="s">
        <v>4</v>
      </c>
      <c r="B2347" s="4" t="s">
        <v>5</v>
      </c>
      <c r="C2347" s="4" t="s">
        <v>10</v>
      </c>
      <c r="D2347" s="4" t="s">
        <v>13</v>
      </c>
      <c r="E2347" s="4" t="s">
        <v>9</v>
      </c>
      <c r="F2347" s="4" t="s">
        <v>55</v>
      </c>
      <c r="G2347" s="4" t="s">
        <v>13</v>
      </c>
      <c r="H2347" s="4" t="s">
        <v>13</v>
      </c>
    </row>
    <row r="2348" spans="1:10">
      <c r="A2348" t="n">
        <v>20425</v>
      </c>
      <c r="B2348" s="62" t="n">
        <v>26</v>
      </c>
      <c r="C2348" s="7" t="n">
        <v>15</v>
      </c>
      <c r="D2348" s="7" t="n">
        <v>17</v>
      </c>
      <c r="E2348" s="7" t="n">
        <v>15315</v>
      </c>
      <c r="F2348" s="7" t="s">
        <v>226</v>
      </c>
      <c r="G2348" s="7" t="n">
        <v>2</v>
      </c>
      <c r="H2348" s="7" t="n">
        <v>0</v>
      </c>
    </row>
    <row r="2349" spans="1:10">
      <c r="A2349" t="s">
        <v>4</v>
      </c>
      <c r="B2349" s="4" t="s">
        <v>5</v>
      </c>
    </row>
    <row r="2350" spans="1:10">
      <c r="A2350" t="n">
        <v>20502</v>
      </c>
      <c r="B2350" s="34" t="n">
        <v>28</v>
      </c>
    </row>
    <row r="2351" spans="1:10">
      <c r="A2351" t="s">
        <v>4</v>
      </c>
      <c r="B2351" s="4" t="s">
        <v>5</v>
      </c>
      <c r="C2351" s="4" t="s">
        <v>13</v>
      </c>
      <c r="D2351" s="4" t="s">
        <v>10</v>
      </c>
      <c r="E2351" s="4" t="s">
        <v>6</v>
      </c>
    </row>
    <row r="2352" spans="1:10">
      <c r="A2352" t="n">
        <v>20503</v>
      </c>
      <c r="B2352" s="61" t="n">
        <v>51</v>
      </c>
      <c r="C2352" s="7" t="n">
        <v>4</v>
      </c>
      <c r="D2352" s="7" t="n">
        <v>7032</v>
      </c>
      <c r="E2352" s="7" t="s">
        <v>172</v>
      </c>
    </row>
    <row r="2353" spans="1:10">
      <c r="A2353" t="s">
        <v>4</v>
      </c>
      <c r="B2353" s="4" t="s">
        <v>5</v>
      </c>
      <c r="C2353" s="4" t="s">
        <v>10</v>
      </c>
    </row>
    <row r="2354" spans="1:10">
      <c r="A2354" t="n">
        <v>20517</v>
      </c>
      <c r="B2354" s="31" t="n">
        <v>16</v>
      </c>
      <c r="C2354" s="7" t="n">
        <v>0</v>
      </c>
    </row>
    <row r="2355" spans="1:10">
      <c r="A2355" t="s">
        <v>4</v>
      </c>
      <c r="B2355" s="4" t="s">
        <v>5</v>
      </c>
      <c r="C2355" s="4" t="s">
        <v>10</v>
      </c>
      <c r="D2355" s="4" t="s">
        <v>13</v>
      </c>
      <c r="E2355" s="4" t="s">
        <v>9</v>
      </c>
      <c r="F2355" s="4" t="s">
        <v>55</v>
      </c>
      <c r="G2355" s="4" t="s">
        <v>13</v>
      </c>
      <c r="H2355" s="4" t="s">
        <v>13</v>
      </c>
      <c r="I2355" s="4" t="s">
        <v>13</v>
      </c>
      <c r="J2355" s="4" t="s">
        <v>9</v>
      </c>
      <c r="K2355" s="4" t="s">
        <v>55</v>
      </c>
      <c r="L2355" s="4" t="s">
        <v>13</v>
      </c>
      <c r="M2355" s="4" t="s">
        <v>13</v>
      </c>
    </row>
    <row r="2356" spans="1:10">
      <c r="A2356" t="n">
        <v>20520</v>
      </c>
      <c r="B2356" s="62" t="n">
        <v>26</v>
      </c>
      <c r="C2356" s="7" t="n">
        <v>7032</v>
      </c>
      <c r="D2356" s="7" t="n">
        <v>17</v>
      </c>
      <c r="E2356" s="7" t="n">
        <v>18426</v>
      </c>
      <c r="F2356" s="7" t="s">
        <v>227</v>
      </c>
      <c r="G2356" s="7" t="n">
        <v>2</v>
      </c>
      <c r="H2356" s="7" t="n">
        <v>3</v>
      </c>
      <c r="I2356" s="7" t="n">
        <v>17</v>
      </c>
      <c r="J2356" s="7" t="n">
        <v>18427</v>
      </c>
      <c r="K2356" s="7" t="s">
        <v>228</v>
      </c>
      <c r="L2356" s="7" t="n">
        <v>2</v>
      </c>
      <c r="M2356" s="7" t="n">
        <v>0</v>
      </c>
    </row>
    <row r="2357" spans="1:10">
      <c r="A2357" t="s">
        <v>4</v>
      </c>
      <c r="B2357" s="4" t="s">
        <v>5</v>
      </c>
    </row>
    <row r="2358" spans="1:10">
      <c r="A2358" t="n">
        <v>20605</v>
      </c>
      <c r="B2358" s="34" t="n">
        <v>28</v>
      </c>
    </row>
    <row r="2359" spans="1:10">
      <c r="A2359" t="s">
        <v>4</v>
      </c>
      <c r="B2359" s="4" t="s">
        <v>5</v>
      </c>
      <c r="C2359" s="4" t="s">
        <v>10</v>
      </c>
      <c r="D2359" s="4" t="s">
        <v>10</v>
      </c>
      <c r="E2359" s="4" t="s">
        <v>10</v>
      </c>
    </row>
    <row r="2360" spans="1:10">
      <c r="A2360" t="n">
        <v>20606</v>
      </c>
      <c r="B2360" s="42" t="n">
        <v>61</v>
      </c>
      <c r="C2360" s="7" t="n">
        <v>1</v>
      </c>
      <c r="D2360" s="7" t="n">
        <v>1660</v>
      </c>
      <c r="E2360" s="7" t="n">
        <v>1000</v>
      </c>
    </row>
    <row r="2361" spans="1:10">
      <c r="A2361" t="s">
        <v>4</v>
      </c>
      <c r="B2361" s="4" t="s">
        <v>5</v>
      </c>
      <c r="C2361" s="4" t="s">
        <v>10</v>
      </c>
      <c r="D2361" s="4" t="s">
        <v>10</v>
      </c>
      <c r="E2361" s="4" t="s">
        <v>10</v>
      </c>
    </row>
    <row r="2362" spans="1:10">
      <c r="A2362" t="n">
        <v>20613</v>
      </c>
      <c r="B2362" s="42" t="n">
        <v>61</v>
      </c>
      <c r="C2362" s="7" t="n">
        <v>9</v>
      </c>
      <c r="D2362" s="7" t="n">
        <v>1660</v>
      </c>
      <c r="E2362" s="7" t="n">
        <v>1000</v>
      </c>
    </row>
    <row r="2363" spans="1:10">
      <c r="A2363" t="s">
        <v>4</v>
      </c>
      <c r="B2363" s="4" t="s">
        <v>5</v>
      </c>
      <c r="C2363" s="4" t="s">
        <v>10</v>
      </c>
    </row>
    <row r="2364" spans="1:10">
      <c r="A2364" t="n">
        <v>20620</v>
      </c>
      <c r="B2364" s="31" t="n">
        <v>16</v>
      </c>
      <c r="C2364" s="7" t="n">
        <v>300</v>
      </c>
    </row>
    <row r="2365" spans="1:10">
      <c r="A2365" t="s">
        <v>4</v>
      </c>
      <c r="B2365" s="4" t="s">
        <v>5</v>
      </c>
      <c r="C2365" s="4" t="s">
        <v>10</v>
      </c>
      <c r="D2365" s="4" t="s">
        <v>13</v>
      </c>
      <c r="E2365" s="4" t="s">
        <v>13</v>
      </c>
      <c r="F2365" s="4" t="s">
        <v>6</v>
      </c>
    </row>
    <row r="2366" spans="1:10">
      <c r="A2366" t="n">
        <v>20623</v>
      </c>
      <c r="B2366" s="13" t="n">
        <v>20</v>
      </c>
      <c r="C2366" s="7" t="n">
        <v>9</v>
      </c>
      <c r="D2366" s="7" t="n">
        <v>2</v>
      </c>
      <c r="E2366" s="7" t="n">
        <v>11</v>
      </c>
      <c r="F2366" s="7" t="s">
        <v>229</v>
      </c>
    </row>
    <row r="2367" spans="1:10">
      <c r="A2367" t="s">
        <v>4</v>
      </c>
      <c r="B2367" s="4" t="s">
        <v>5</v>
      </c>
      <c r="C2367" s="4" t="s">
        <v>10</v>
      </c>
    </row>
    <row r="2368" spans="1:10">
      <c r="A2368" t="n">
        <v>20647</v>
      </c>
      <c r="B2368" s="31" t="n">
        <v>16</v>
      </c>
      <c r="C2368" s="7" t="n">
        <v>500</v>
      </c>
    </row>
    <row r="2369" spans="1:13">
      <c r="A2369" t="s">
        <v>4</v>
      </c>
      <c r="B2369" s="4" t="s">
        <v>5</v>
      </c>
      <c r="C2369" s="4" t="s">
        <v>13</v>
      </c>
      <c r="D2369" s="4" t="s">
        <v>10</v>
      </c>
      <c r="E2369" s="4" t="s">
        <v>6</v>
      </c>
    </row>
    <row r="2370" spans="1:13">
      <c r="A2370" t="n">
        <v>20650</v>
      </c>
      <c r="B2370" s="61" t="n">
        <v>51</v>
      </c>
      <c r="C2370" s="7" t="n">
        <v>4</v>
      </c>
      <c r="D2370" s="7" t="n">
        <v>9</v>
      </c>
      <c r="E2370" s="7" t="s">
        <v>230</v>
      </c>
    </row>
    <row r="2371" spans="1:13">
      <c r="A2371" t="s">
        <v>4</v>
      </c>
      <c r="B2371" s="4" t="s">
        <v>5</v>
      </c>
      <c r="C2371" s="4" t="s">
        <v>10</v>
      </c>
    </row>
    <row r="2372" spans="1:13">
      <c r="A2372" t="n">
        <v>20663</v>
      </c>
      <c r="B2372" s="31" t="n">
        <v>16</v>
      </c>
      <c r="C2372" s="7" t="n">
        <v>0</v>
      </c>
    </row>
    <row r="2373" spans="1:13">
      <c r="A2373" t="s">
        <v>4</v>
      </c>
      <c r="B2373" s="4" t="s">
        <v>5</v>
      </c>
      <c r="C2373" s="4" t="s">
        <v>10</v>
      </c>
      <c r="D2373" s="4" t="s">
        <v>13</v>
      </c>
      <c r="E2373" s="4" t="s">
        <v>9</v>
      </c>
      <c r="F2373" s="4" t="s">
        <v>55</v>
      </c>
      <c r="G2373" s="4" t="s">
        <v>13</v>
      </c>
      <c r="H2373" s="4" t="s">
        <v>13</v>
      </c>
    </row>
    <row r="2374" spans="1:13">
      <c r="A2374" t="n">
        <v>20666</v>
      </c>
      <c r="B2374" s="62" t="n">
        <v>26</v>
      </c>
      <c r="C2374" s="7" t="n">
        <v>9</v>
      </c>
      <c r="D2374" s="7" t="n">
        <v>17</v>
      </c>
      <c r="E2374" s="7" t="n">
        <v>5307</v>
      </c>
      <c r="F2374" s="7" t="s">
        <v>231</v>
      </c>
      <c r="G2374" s="7" t="n">
        <v>2</v>
      </c>
      <c r="H2374" s="7" t="n">
        <v>0</v>
      </c>
    </row>
    <row r="2375" spans="1:13">
      <c r="A2375" t="s">
        <v>4</v>
      </c>
      <c r="B2375" s="4" t="s">
        <v>5</v>
      </c>
    </row>
    <row r="2376" spans="1:13">
      <c r="A2376" t="n">
        <v>20689</v>
      </c>
      <c r="B2376" s="34" t="n">
        <v>28</v>
      </c>
    </row>
    <row r="2377" spans="1:13">
      <c r="A2377" t="s">
        <v>4</v>
      </c>
      <c r="B2377" s="4" t="s">
        <v>5</v>
      </c>
      <c r="C2377" s="4" t="s">
        <v>13</v>
      </c>
      <c r="D2377" s="4" t="s">
        <v>10</v>
      </c>
      <c r="E2377" s="4" t="s">
        <v>6</v>
      </c>
    </row>
    <row r="2378" spans="1:13">
      <c r="A2378" t="n">
        <v>20690</v>
      </c>
      <c r="B2378" s="61" t="n">
        <v>51</v>
      </c>
      <c r="C2378" s="7" t="n">
        <v>4</v>
      </c>
      <c r="D2378" s="7" t="n">
        <v>1</v>
      </c>
      <c r="E2378" s="7" t="s">
        <v>232</v>
      </c>
    </row>
    <row r="2379" spans="1:13">
      <c r="A2379" t="s">
        <v>4</v>
      </c>
      <c r="B2379" s="4" t="s">
        <v>5</v>
      </c>
      <c r="C2379" s="4" t="s">
        <v>10</v>
      </c>
    </row>
    <row r="2380" spans="1:13">
      <c r="A2380" t="n">
        <v>20703</v>
      </c>
      <c r="B2380" s="31" t="n">
        <v>16</v>
      </c>
      <c r="C2380" s="7" t="n">
        <v>0</v>
      </c>
    </row>
    <row r="2381" spans="1:13">
      <c r="A2381" t="s">
        <v>4</v>
      </c>
      <c r="B2381" s="4" t="s">
        <v>5</v>
      </c>
      <c r="C2381" s="4" t="s">
        <v>10</v>
      </c>
      <c r="D2381" s="4" t="s">
        <v>13</v>
      </c>
      <c r="E2381" s="4" t="s">
        <v>9</v>
      </c>
      <c r="F2381" s="4" t="s">
        <v>55</v>
      </c>
      <c r="G2381" s="4" t="s">
        <v>13</v>
      </c>
      <c r="H2381" s="4" t="s">
        <v>13</v>
      </c>
    </row>
    <row r="2382" spans="1:13">
      <c r="A2382" t="n">
        <v>20706</v>
      </c>
      <c r="B2382" s="62" t="n">
        <v>26</v>
      </c>
      <c r="C2382" s="7" t="n">
        <v>1</v>
      </c>
      <c r="D2382" s="7" t="n">
        <v>17</v>
      </c>
      <c r="E2382" s="7" t="n">
        <v>1306</v>
      </c>
      <c r="F2382" s="7" t="s">
        <v>233</v>
      </c>
      <c r="G2382" s="7" t="n">
        <v>2</v>
      </c>
      <c r="H2382" s="7" t="n">
        <v>0</v>
      </c>
    </row>
    <row r="2383" spans="1:13">
      <c r="A2383" t="s">
        <v>4</v>
      </c>
      <c r="B2383" s="4" t="s">
        <v>5</v>
      </c>
    </row>
    <row r="2384" spans="1:13">
      <c r="A2384" t="n">
        <v>20727</v>
      </c>
      <c r="B2384" s="34" t="n">
        <v>28</v>
      </c>
    </row>
    <row r="2385" spans="1:8">
      <c r="A2385" t="s">
        <v>4</v>
      </c>
      <c r="B2385" s="4" t="s">
        <v>5</v>
      </c>
      <c r="C2385" s="4" t="s">
        <v>10</v>
      </c>
      <c r="D2385" s="4" t="s">
        <v>13</v>
      </c>
    </row>
    <row r="2386" spans="1:8">
      <c r="A2386" t="n">
        <v>20728</v>
      </c>
      <c r="B2386" s="63" t="n">
        <v>89</v>
      </c>
      <c r="C2386" s="7" t="n">
        <v>65533</v>
      </c>
      <c r="D2386" s="7" t="n">
        <v>1</v>
      </c>
    </row>
    <row r="2387" spans="1:8">
      <c r="A2387" t="s">
        <v>4</v>
      </c>
      <c r="B2387" s="4" t="s">
        <v>5</v>
      </c>
      <c r="C2387" s="4" t="s">
        <v>13</v>
      </c>
      <c r="D2387" s="4" t="s">
        <v>10</v>
      </c>
      <c r="E2387" s="4" t="s">
        <v>25</v>
      </c>
    </row>
    <row r="2388" spans="1:8">
      <c r="A2388" t="n">
        <v>20732</v>
      </c>
      <c r="B2388" s="39" t="n">
        <v>58</v>
      </c>
      <c r="C2388" s="7" t="n">
        <v>101</v>
      </c>
      <c r="D2388" s="7" t="n">
        <v>300</v>
      </c>
      <c r="E2388" s="7" t="n">
        <v>1</v>
      </c>
    </row>
    <row r="2389" spans="1:8">
      <c r="A2389" t="s">
        <v>4</v>
      </c>
      <c r="B2389" s="4" t="s">
        <v>5</v>
      </c>
      <c r="C2389" s="4" t="s">
        <v>13</v>
      </c>
      <c r="D2389" s="4" t="s">
        <v>10</v>
      </c>
    </row>
    <row r="2390" spans="1:8">
      <c r="A2390" t="n">
        <v>20740</v>
      </c>
      <c r="B2390" s="39" t="n">
        <v>58</v>
      </c>
      <c r="C2390" s="7" t="n">
        <v>254</v>
      </c>
      <c r="D2390" s="7" t="n">
        <v>0</v>
      </c>
    </row>
    <row r="2391" spans="1:8">
      <c r="A2391" t="s">
        <v>4</v>
      </c>
      <c r="B2391" s="4" t="s">
        <v>5</v>
      </c>
      <c r="C2391" s="4" t="s">
        <v>13</v>
      </c>
      <c r="D2391" s="4" t="s">
        <v>13</v>
      </c>
      <c r="E2391" s="4" t="s">
        <v>25</v>
      </c>
      <c r="F2391" s="4" t="s">
        <v>25</v>
      </c>
      <c r="G2391" s="4" t="s">
        <v>25</v>
      </c>
      <c r="H2391" s="4" t="s">
        <v>10</v>
      </c>
    </row>
    <row r="2392" spans="1:8">
      <c r="A2392" t="n">
        <v>20744</v>
      </c>
      <c r="B2392" s="45" t="n">
        <v>45</v>
      </c>
      <c r="C2392" s="7" t="n">
        <v>2</v>
      </c>
      <c r="D2392" s="7" t="n">
        <v>3</v>
      </c>
      <c r="E2392" s="7" t="n">
        <v>117.569999694824</v>
      </c>
      <c r="F2392" s="7" t="n">
        <v>23.6299991607666</v>
      </c>
      <c r="G2392" s="7" t="n">
        <v>97.1600036621094</v>
      </c>
      <c r="H2392" s="7" t="n">
        <v>0</v>
      </c>
    </row>
    <row r="2393" spans="1:8">
      <c r="A2393" t="s">
        <v>4</v>
      </c>
      <c r="B2393" s="4" t="s">
        <v>5</v>
      </c>
      <c r="C2393" s="4" t="s">
        <v>13</v>
      </c>
      <c r="D2393" s="4" t="s">
        <v>13</v>
      </c>
      <c r="E2393" s="4" t="s">
        <v>25</v>
      </c>
      <c r="F2393" s="4" t="s">
        <v>25</v>
      </c>
      <c r="G2393" s="4" t="s">
        <v>25</v>
      </c>
      <c r="H2393" s="4" t="s">
        <v>10</v>
      </c>
      <c r="I2393" s="4" t="s">
        <v>13</v>
      </c>
    </row>
    <row r="2394" spans="1:8">
      <c r="A2394" t="n">
        <v>20761</v>
      </c>
      <c r="B2394" s="45" t="n">
        <v>45</v>
      </c>
      <c r="C2394" s="7" t="n">
        <v>4</v>
      </c>
      <c r="D2394" s="7" t="n">
        <v>3</v>
      </c>
      <c r="E2394" s="7" t="n">
        <v>5.92999982833862</v>
      </c>
      <c r="F2394" s="7" t="n">
        <v>16.8799991607666</v>
      </c>
      <c r="G2394" s="7" t="n">
        <v>360</v>
      </c>
      <c r="H2394" s="7" t="n">
        <v>0</v>
      </c>
      <c r="I2394" s="7" t="n">
        <v>0</v>
      </c>
    </row>
    <row r="2395" spans="1:8">
      <c r="A2395" t="s">
        <v>4</v>
      </c>
      <c r="B2395" s="4" t="s">
        <v>5</v>
      </c>
      <c r="C2395" s="4" t="s">
        <v>13</v>
      </c>
      <c r="D2395" s="4" t="s">
        <v>13</v>
      </c>
      <c r="E2395" s="4" t="s">
        <v>25</v>
      </c>
      <c r="F2395" s="4" t="s">
        <v>10</v>
      </c>
    </row>
    <row r="2396" spans="1:8">
      <c r="A2396" t="n">
        <v>20779</v>
      </c>
      <c r="B2396" s="45" t="n">
        <v>45</v>
      </c>
      <c r="C2396" s="7" t="n">
        <v>5</v>
      </c>
      <c r="D2396" s="7" t="n">
        <v>3</v>
      </c>
      <c r="E2396" s="7" t="n">
        <v>3.09999990463257</v>
      </c>
      <c r="F2396" s="7" t="n">
        <v>0</v>
      </c>
    </row>
    <row r="2397" spans="1:8">
      <c r="A2397" t="s">
        <v>4</v>
      </c>
      <c r="B2397" s="4" t="s">
        <v>5</v>
      </c>
      <c r="C2397" s="4" t="s">
        <v>13</v>
      </c>
      <c r="D2397" s="4" t="s">
        <v>13</v>
      </c>
      <c r="E2397" s="4" t="s">
        <v>25</v>
      </c>
      <c r="F2397" s="4" t="s">
        <v>10</v>
      </c>
    </row>
    <row r="2398" spans="1:8">
      <c r="A2398" t="n">
        <v>20788</v>
      </c>
      <c r="B2398" s="45" t="n">
        <v>45</v>
      </c>
      <c r="C2398" s="7" t="n">
        <v>11</v>
      </c>
      <c r="D2398" s="7" t="n">
        <v>3</v>
      </c>
      <c r="E2398" s="7" t="n">
        <v>43</v>
      </c>
      <c r="F2398" s="7" t="n">
        <v>0</v>
      </c>
    </row>
    <row r="2399" spans="1:8">
      <c r="A2399" t="s">
        <v>4</v>
      </c>
      <c r="B2399" s="4" t="s">
        <v>5</v>
      </c>
      <c r="C2399" s="4" t="s">
        <v>13</v>
      </c>
      <c r="D2399" s="4" t="s">
        <v>10</v>
      </c>
      <c r="E2399" s="4" t="s">
        <v>10</v>
      </c>
      <c r="F2399" s="4" t="s">
        <v>9</v>
      </c>
    </row>
    <row r="2400" spans="1:8">
      <c r="A2400" t="n">
        <v>20797</v>
      </c>
      <c r="B2400" s="73" t="n">
        <v>84</v>
      </c>
      <c r="C2400" s="7" t="n">
        <v>1</v>
      </c>
      <c r="D2400" s="7" t="n">
        <v>0</v>
      </c>
      <c r="E2400" s="7" t="n">
        <v>0</v>
      </c>
      <c r="F2400" s="7" t="n">
        <v>0</v>
      </c>
    </row>
    <row r="2401" spans="1:9">
      <c r="A2401" t="s">
        <v>4</v>
      </c>
      <c r="B2401" s="4" t="s">
        <v>5</v>
      </c>
      <c r="C2401" s="4" t="s">
        <v>13</v>
      </c>
      <c r="D2401" s="4" t="s">
        <v>10</v>
      </c>
      <c r="E2401" s="4" t="s">
        <v>10</v>
      </c>
      <c r="F2401" s="4" t="s">
        <v>9</v>
      </c>
    </row>
    <row r="2402" spans="1:9">
      <c r="A2402" t="n">
        <v>20807</v>
      </c>
      <c r="B2402" s="73" t="n">
        <v>84</v>
      </c>
      <c r="C2402" s="7" t="n">
        <v>0</v>
      </c>
      <c r="D2402" s="7" t="n">
        <v>0</v>
      </c>
      <c r="E2402" s="7" t="n">
        <v>0</v>
      </c>
      <c r="F2402" s="7" t="n">
        <v>1050253722</v>
      </c>
    </row>
    <row r="2403" spans="1:9">
      <c r="A2403" t="s">
        <v>4</v>
      </c>
      <c r="B2403" s="4" t="s">
        <v>5</v>
      </c>
      <c r="C2403" s="4" t="s">
        <v>13</v>
      </c>
      <c r="D2403" s="4" t="s">
        <v>10</v>
      </c>
    </row>
    <row r="2404" spans="1:9">
      <c r="A2404" t="n">
        <v>20817</v>
      </c>
      <c r="B2404" s="39" t="n">
        <v>58</v>
      </c>
      <c r="C2404" s="7" t="n">
        <v>255</v>
      </c>
      <c r="D2404" s="7" t="n">
        <v>0</v>
      </c>
    </row>
    <row r="2405" spans="1:9">
      <c r="A2405" t="s">
        <v>4</v>
      </c>
      <c r="B2405" s="4" t="s">
        <v>5</v>
      </c>
      <c r="C2405" s="4" t="s">
        <v>13</v>
      </c>
      <c r="D2405" s="4" t="s">
        <v>13</v>
      </c>
      <c r="E2405" s="4" t="s">
        <v>25</v>
      </c>
      <c r="F2405" s="4" t="s">
        <v>25</v>
      </c>
      <c r="G2405" s="4" t="s">
        <v>25</v>
      </c>
      <c r="H2405" s="4" t="s">
        <v>10</v>
      </c>
    </row>
    <row r="2406" spans="1:9">
      <c r="A2406" t="n">
        <v>20821</v>
      </c>
      <c r="B2406" s="45" t="n">
        <v>45</v>
      </c>
      <c r="C2406" s="7" t="n">
        <v>2</v>
      </c>
      <c r="D2406" s="7" t="n">
        <v>3</v>
      </c>
      <c r="E2406" s="7" t="n">
        <v>117.690002441406</v>
      </c>
      <c r="F2406" s="7" t="n">
        <v>24.1800003051758</v>
      </c>
      <c r="G2406" s="7" t="n">
        <v>97.4599990844727</v>
      </c>
      <c r="H2406" s="7" t="n">
        <v>1500</v>
      </c>
    </row>
    <row r="2407" spans="1:9">
      <c r="A2407" t="s">
        <v>4</v>
      </c>
      <c r="B2407" s="4" t="s">
        <v>5</v>
      </c>
      <c r="C2407" s="4" t="s">
        <v>13</v>
      </c>
      <c r="D2407" s="4" t="s">
        <v>13</v>
      </c>
      <c r="E2407" s="4" t="s">
        <v>25</v>
      </c>
      <c r="F2407" s="4" t="s">
        <v>25</v>
      </c>
      <c r="G2407" s="4" t="s">
        <v>25</v>
      </c>
      <c r="H2407" s="4" t="s">
        <v>10</v>
      </c>
      <c r="I2407" s="4" t="s">
        <v>13</v>
      </c>
    </row>
    <row r="2408" spans="1:9">
      <c r="A2408" t="n">
        <v>20838</v>
      </c>
      <c r="B2408" s="45" t="n">
        <v>45</v>
      </c>
      <c r="C2408" s="7" t="n">
        <v>4</v>
      </c>
      <c r="D2408" s="7" t="n">
        <v>3</v>
      </c>
      <c r="E2408" s="7" t="n">
        <v>339.709991455078</v>
      </c>
      <c r="F2408" s="7" t="n">
        <v>10.6700000762939</v>
      </c>
      <c r="G2408" s="7" t="n">
        <v>360</v>
      </c>
      <c r="H2408" s="7" t="n">
        <v>1500</v>
      </c>
      <c r="I2408" s="7" t="n">
        <v>1</v>
      </c>
    </row>
    <row r="2409" spans="1:9">
      <c r="A2409" t="s">
        <v>4</v>
      </c>
      <c r="B2409" s="4" t="s">
        <v>5</v>
      </c>
      <c r="C2409" s="4" t="s">
        <v>13</v>
      </c>
      <c r="D2409" s="4" t="s">
        <v>13</v>
      </c>
      <c r="E2409" s="4" t="s">
        <v>25</v>
      </c>
      <c r="F2409" s="4" t="s">
        <v>10</v>
      </c>
    </row>
    <row r="2410" spans="1:9">
      <c r="A2410" t="n">
        <v>20856</v>
      </c>
      <c r="B2410" s="45" t="n">
        <v>45</v>
      </c>
      <c r="C2410" s="7" t="n">
        <v>5</v>
      </c>
      <c r="D2410" s="7" t="n">
        <v>3</v>
      </c>
      <c r="E2410" s="7" t="n">
        <v>5.69999980926514</v>
      </c>
      <c r="F2410" s="7" t="n">
        <v>1500</v>
      </c>
    </row>
    <row r="2411" spans="1:9">
      <c r="A2411" t="s">
        <v>4</v>
      </c>
      <c r="B2411" s="4" t="s">
        <v>5</v>
      </c>
      <c r="C2411" s="4" t="s">
        <v>10</v>
      </c>
      <c r="D2411" s="4" t="s">
        <v>13</v>
      </c>
      <c r="E2411" s="4" t="s">
        <v>6</v>
      </c>
      <c r="F2411" s="4" t="s">
        <v>25</v>
      </c>
      <c r="G2411" s="4" t="s">
        <v>25</v>
      </c>
      <c r="H2411" s="4" t="s">
        <v>25</v>
      </c>
    </row>
    <row r="2412" spans="1:9">
      <c r="A2412" t="n">
        <v>20865</v>
      </c>
      <c r="B2412" s="52" t="n">
        <v>48</v>
      </c>
      <c r="C2412" s="7" t="n">
        <v>1660</v>
      </c>
      <c r="D2412" s="7" t="n">
        <v>0</v>
      </c>
      <c r="E2412" s="7" t="s">
        <v>234</v>
      </c>
      <c r="F2412" s="7" t="n">
        <v>-1</v>
      </c>
      <c r="G2412" s="7" t="n">
        <v>1</v>
      </c>
      <c r="H2412" s="7" t="n">
        <v>0</v>
      </c>
    </row>
    <row r="2413" spans="1:9">
      <c r="A2413" t="s">
        <v>4</v>
      </c>
      <c r="B2413" s="4" t="s">
        <v>5</v>
      </c>
      <c r="C2413" s="4" t="s">
        <v>10</v>
      </c>
    </row>
    <row r="2414" spans="1:9">
      <c r="A2414" t="n">
        <v>20890</v>
      </c>
      <c r="B2414" s="31" t="n">
        <v>16</v>
      </c>
      <c r="C2414" s="7" t="n">
        <v>1500</v>
      </c>
    </row>
    <row r="2415" spans="1:9">
      <c r="A2415" t="s">
        <v>4</v>
      </c>
      <c r="B2415" s="4" t="s">
        <v>5</v>
      </c>
      <c r="C2415" s="4" t="s">
        <v>13</v>
      </c>
      <c r="D2415" s="4" t="s">
        <v>25</v>
      </c>
      <c r="E2415" s="4" t="s">
        <v>10</v>
      </c>
      <c r="F2415" s="4" t="s">
        <v>13</v>
      </c>
    </row>
    <row r="2416" spans="1:9">
      <c r="A2416" t="n">
        <v>20893</v>
      </c>
      <c r="B2416" s="17" t="n">
        <v>49</v>
      </c>
      <c r="C2416" s="7" t="n">
        <v>3</v>
      </c>
      <c r="D2416" s="7" t="n">
        <v>1</v>
      </c>
      <c r="E2416" s="7" t="n">
        <v>500</v>
      </c>
      <c r="F2416" s="7" t="n">
        <v>0</v>
      </c>
    </row>
    <row r="2417" spans="1:9">
      <c r="A2417" t="s">
        <v>4</v>
      </c>
      <c r="B2417" s="4" t="s">
        <v>5</v>
      </c>
      <c r="C2417" s="4" t="s">
        <v>13</v>
      </c>
      <c r="D2417" s="4" t="s">
        <v>10</v>
      </c>
      <c r="E2417" s="4" t="s">
        <v>10</v>
      </c>
      <c r="F2417" s="4" t="s">
        <v>9</v>
      </c>
    </row>
    <row r="2418" spans="1:9">
      <c r="A2418" t="n">
        <v>20902</v>
      </c>
      <c r="B2418" s="73" t="n">
        <v>84</v>
      </c>
      <c r="C2418" s="7" t="n">
        <v>1</v>
      </c>
      <c r="D2418" s="7" t="n">
        <v>0</v>
      </c>
      <c r="E2418" s="7" t="n">
        <v>0</v>
      </c>
      <c r="F2418" s="7" t="n">
        <v>0</v>
      </c>
    </row>
    <row r="2419" spans="1:9">
      <c r="A2419" t="s">
        <v>4</v>
      </c>
      <c r="B2419" s="4" t="s">
        <v>5</v>
      </c>
      <c r="C2419" s="4" t="s">
        <v>13</v>
      </c>
      <c r="D2419" s="4" t="s">
        <v>10</v>
      </c>
    </row>
    <row r="2420" spans="1:9">
      <c r="A2420" t="n">
        <v>20912</v>
      </c>
      <c r="B2420" s="45" t="n">
        <v>45</v>
      </c>
      <c r="C2420" s="7" t="n">
        <v>7</v>
      </c>
      <c r="D2420" s="7" t="n">
        <v>255</v>
      </c>
    </row>
    <row r="2421" spans="1:9">
      <c r="A2421" t="s">
        <v>4</v>
      </c>
      <c r="B2421" s="4" t="s">
        <v>5</v>
      </c>
      <c r="C2421" s="4" t="s">
        <v>10</v>
      </c>
    </row>
    <row r="2422" spans="1:9">
      <c r="A2422" t="n">
        <v>20916</v>
      </c>
      <c r="B2422" s="31" t="n">
        <v>16</v>
      </c>
      <c r="C2422" s="7" t="n">
        <v>1000</v>
      </c>
    </row>
    <row r="2423" spans="1:9">
      <c r="A2423" t="s">
        <v>4</v>
      </c>
      <c r="B2423" s="4" t="s">
        <v>5</v>
      </c>
      <c r="C2423" s="4" t="s">
        <v>6</v>
      </c>
      <c r="D2423" s="4" t="s">
        <v>10</v>
      </c>
    </row>
    <row r="2424" spans="1:9">
      <c r="A2424" t="n">
        <v>20919</v>
      </c>
      <c r="B2424" s="68" t="n">
        <v>29</v>
      </c>
      <c r="C2424" s="7" t="s">
        <v>119</v>
      </c>
      <c r="D2424" s="7" t="n">
        <v>7020</v>
      </c>
    </row>
    <row r="2425" spans="1:9">
      <c r="A2425" t="s">
        <v>4</v>
      </c>
      <c r="B2425" s="4" t="s">
        <v>5</v>
      </c>
      <c r="C2425" s="4" t="s">
        <v>6</v>
      </c>
      <c r="D2425" s="4" t="s">
        <v>10</v>
      </c>
    </row>
    <row r="2426" spans="1:9">
      <c r="A2426" t="n">
        <v>20927</v>
      </c>
      <c r="B2426" s="68" t="n">
        <v>29</v>
      </c>
      <c r="C2426" s="7" t="s">
        <v>127</v>
      </c>
      <c r="D2426" s="7" t="n">
        <v>1</v>
      </c>
    </row>
    <row r="2427" spans="1:9">
      <c r="A2427" t="s">
        <v>4</v>
      </c>
      <c r="B2427" s="4" t="s">
        <v>5</v>
      </c>
      <c r="C2427" s="4" t="s">
        <v>6</v>
      </c>
      <c r="D2427" s="4" t="s">
        <v>10</v>
      </c>
    </row>
    <row r="2428" spans="1:9">
      <c r="A2428" t="n">
        <v>20936</v>
      </c>
      <c r="B2428" s="68" t="n">
        <v>29</v>
      </c>
      <c r="C2428" s="7" t="s">
        <v>128</v>
      </c>
      <c r="D2428" s="7" t="n">
        <v>9</v>
      </c>
    </row>
    <row r="2429" spans="1:9">
      <c r="A2429" t="s">
        <v>4</v>
      </c>
      <c r="B2429" s="4" t="s">
        <v>5</v>
      </c>
      <c r="C2429" s="4" t="s">
        <v>9</v>
      </c>
    </row>
    <row r="2430" spans="1:9">
      <c r="A2430" t="n">
        <v>20947</v>
      </c>
      <c r="B2430" s="65" t="n">
        <v>15</v>
      </c>
      <c r="C2430" s="7" t="n">
        <v>2097152</v>
      </c>
    </row>
    <row r="2431" spans="1:9">
      <c r="A2431" t="s">
        <v>4</v>
      </c>
      <c r="B2431" s="4" t="s">
        <v>5</v>
      </c>
      <c r="C2431" s="4" t="s">
        <v>13</v>
      </c>
      <c r="D2431" s="4" t="s">
        <v>10</v>
      </c>
      <c r="E2431" s="4" t="s">
        <v>10</v>
      </c>
      <c r="F2431" s="4" t="s">
        <v>10</v>
      </c>
    </row>
    <row r="2432" spans="1:9">
      <c r="A2432" t="n">
        <v>20952</v>
      </c>
      <c r="B2432" s="82" t="n">
        <v>63</v>
      </c>
      <c r="C2432" s="7" t="n">
        <v>0</v>
      </c>
      <c r="D2432" s="7" t="n">
        <v>1</v>
      </c>
      <c r="E2432" s="7" t="n">
        <v>0</v>
      </c>
      <c r="F2432" s="7" t="n">
        <v>58</v>
      </c>
    </row>
    <row r="2433" spans="1:6">
      <c r="A2433" t="s">
        <v>4</v>
      </c>
      <c r="B2433" s="4" t="s">
        <v>5</v>
      </c>
      <c r="C2433" s="4" t="s">
        <v>13</v>
      </c>
      <c r="D2433" s="4" t="s">
        <v>10</v>
      </c>
      <c r="E2433" s="4" t="s">
        <v>9</v>
      </c>
    </row>
    <row r="2434" spans="1:6">
      <c r="A2434" t="n">
        <v>20960</v>
      </c>
      <c r="B2434" s="30" t="n">
        <v>101</v>
      </c>
      <c r="C2434" s="7" t="n">
        <v>0</v>
      </c>
      <c r="D2434" s="7" t="n">
        <v>1253</v>
      </c>
      <c r="E2434" s="7" t="n">
        <v>1</v>
      </c>
    </row>
    <row r="2435" spans="1:6">
      <c r="A2435" t="s">
        <v>4</v>
      </c>
      <c r="B2435" s="4" t="s">
        <v>5</v>
      </c>
      <c r="C2435" s="4" t="s">
        <v>13</v>
      </c>
      <c r="D2435" s="4" t="s">
        <v>10</v>
      </c>
      <c r="E2435" s="4" t="s">
        <v>9</v>
      </c>
    </row>
    <row r="2436" spans="1:6">
      <c r="A2436" t="n">
        <v>20968</v>
      </c>
      <c r="B2436" s="30" t="n">
        <v>101</v>
      </c>
      <c r="C2436" s="7" t="n">
        <v>0</v>
      </c>
      <c r="D2436" s="7" t="n">
        <v>401</v>
      </c>
      <c r="E2436" s="7" t="n">
        <v>1</v>
      </c>
    </row>
    <row r="2437" spans="1:6">
      <c r="A2437" t="s">
        <v>4</v>
      </c>
      <c r="B2437" s="4" t="s">
        <v>5</v>
      </c>
      <c r="C2437" s="4" t="s">
        <v>13</v>
      </c>
      <c r="D2437" s="4" t="s">
        <v>10</v>
      </c>
      <c r="E2437" s="4" t="s">
        <v>9</v>
      </c>
    </row>
    <row r="2438" spans="1:6">
      <c r="A2438" t="n">
        <v>20976</v>
      </c>
      <c r="B2438" s="30" t="n">
        <v>101</v>
      </c>
      <c r="C2438" s="7" t="n">
        <v>0</v>
      </c>
      <c r="D2438" s="7" t="n">
        <v>551</v>
      </c>
      <c r="E2438" s="7" t="n">
        <v>1</v>
      </c>
    </row>
    <row r="2439" spans="1:6">
      <c r="A2439" t="s">
        <v>4</v>
      </c>
      <c r="B2439" s="4" t="s">
        <v>5</v>
      </c>
      <c r="C2439" s="4" t="s">
        <v>13</v>
      </c>
      <c r="D2439" s="4" t="s">
        <v>10</v>
      </c>
      <c r="E2439" s="4" t="s">
        <v>10</v>
      </c>
      <c r="F2439" s="4" t="s">
        <v>13</v>
      </c>
    </row>
    <row r="2440" spans="1:6">
      <c r="A2440" t="n">
        <v>20984</v>
      </c>
      <c r="B2440" s="83" t="n">
        <v>102</v>
      </c>
      <c r="C2440" s="7" t="n">
        <v>0</v>
      </c>
      <c r="D2440" s="7" t="n">
        <v>1</v>
      </c>
      <c r="E2440" s="7" t="n">
        <v>1253</v>
      </c>
      <c r="F2440" s="7" t="n">
        <v>255</v>
      </c>
    </row>
    <row r="2441" spans="1:6">
      <c r="A2441" t="s">
        <v>4</v>
      </c>
      <c r="B2441" s="4" t="s">
        <v>5</v>
      </c>
      <c r="C2441" s="4" t="s">
        <v>13</v>
      </c>
      <c r="D2441" s="4" t="s">
        <v>10</v>
      </c>
      <c r="E2441" s="4" t="s">
        <v>10</v>
      </c>
      <c r="F2441" s="4" t="s">
        <v>13</v>
      </c>
    </row>
    <row r="2442" spans="1:6">
      <c r="A2442" t="n">
        <v>20991</v>
      </c>
      <c r="B2442" s="83" t="n">
        <v>102</v>
      </c>
      <c r="C2442" s="7" t="n">
        <v>0</v>
      </c>
      <c r="D2442" s="7" t="n">
        <v>1</v>
      </c>
      <c r="E2442" s="7" t="n">
        <v>401</v>
      </c>
      <c r="F2442" s="7" t="n">
        <v>255</v>
      </c>
    </row>
    <row r="2443" spans="1:6">
      <c r="A2443" t="s">
        <v>4</v>
      </c>
      <c r="B2443" s="4" t="s">
        <v>5</v>
      </c>
      <c r="C2443" s="4" t="s">
        <v>13</v>
      </c>
      <c r="D2443" s="4" t="s">
        <v>10</v>
      </c>
      <c r="E2443" s="4" t="s">
        <v>10</v>
      </c>
      <c r="F2443" s="4" t="s">
        <v>13</v>
      </c>
    </row>
    <row r="2444" spans="1:6">
      <c r="A2444" t="n">
        <v>20998</v>
      </c>
      <c r="B2444" s="83" t="n">
        <v>102</v>
      </c>
      <c r="C2444" s="7" t="n">
        <v>0</v>
      </c>
      <c r="D2444" s="7" t="n">
        <v>1</v>
      </c>
      <c r="E2444" s="7" t="n">
        <v>551</v>
      </c>
      <c r="F2444" s="7" t="n">
        <v>255</v>
      </c>
    </row>
    <row r="2445" spans="1:6">
      <c r="A2445" t="s">
        <v>4</v>
      </c>
      <c r="B2445" s="4" t="s">
        <v>5</v>
      </c>
      <c r="C2445" s="4" t="s">
        <v>13</v>
      </c>
      <c r="D2445" s="4" t="s">
        <v>10</v>
      </c>
      <c r="E2445" s="4" t="s">
        <v>13</v>
      </c>
      <c r="F2445" s="4" t="s">
        <v>13</v>
      </c>
      <c r="G2445" s="4" t="s">
        <v>13</v>
      </c>
    </row>
    <row r="2446" spans="1:6">
      <c r="A2446" t="n">
        <v>21005</v>
      </c>
      <c r="B2446" s="83" t="n">
        <v>102</v>
      </c>
      <c r="C2446" s="7" t="n">
        <v>6</v>
      </c>
      <c r="D2446" s="7" t="n">
        <v>1</v>
      </c>
      <c r="E2446" s="7" t="n">
        <v>255</v>
      </c>
      <c r="F2446" s="7" t="n">
        <v>1</v>
      </c>
      <c r="G2446" s="7" t="n">
        <v>1</v>
      </c>
    </row>
    <row r="2447" spans="1:6">
      <c r="A2447" t="s">
        <v>4</v>
      </c>
      <c r="B2447" s="4" t="s">
        <v>5</v>
      </c>
      <c r="C2447" s="4" t="s">
        <v>13</v>
      </c>
      <c r="D2447" s="4" t="s">
        <v>10</v>
      </c>
      <c r="E2447" s="4" t="s">
        <v>13</v>
      </c>
      <c r="F2447" s="4" t="s">
        <v>13</v>
      </c>
      <c r="G2447" s="4" t="s">
        <v>13</v>
      </c>
    </row>
    <row r="2448" spans="1:6">
      <c r="A2448" t="n">
        <v>21012</v>
      </c>
      <c r="B2448" s="83" t="n">
        <v>102</v>
      </c>
      <c r="C2448" s="7" t="n">
        <v>6</v>
      </c>
      <c r="D2448" s="7" t="n">
        <v>1</v>
      </c>
      <c r="E2448" s="7" t="n">
        <v>1</v>
      </c>
      <c r="F2448" s="7" t="n">
        <v>2</v>
      </c>
      <c r="G2448" s="7" t="n">
        <v>1</v>
      </c>
    </row>
    <row r="2449" spans="1:7">
      <c r="A2449" t="s">
        <v>4</v>
      </c>
      <c r="B2449" s="4" t="s">
        <v>5</v>
      </c>
      <c r="C2449" s="4" t="s">
        <v>13</v>
      </c>
      <c r="D2449" s="4" t="s">
        <v>10</v>
      </c>
      <c r="E2449" s="4" t="s">
        <v>13</v>
      </c>
      <c r="F2449" s="4" t="s">
        <v>13</v>
      </c>
      <c r="G2449" s="4" t="s">
        <v>13</v>
      </c>
    </row>
    <row r="2450" spans="1:7">
      <c r="A2450" t="n">
        <v>21019</v>
      </c>
      <c r="B2450" s="83" t="n">
        <v>102</v>
      </c>
      <c r="C2450" s="7" t="n">
        <v>6</v>
      </c>
      <c r="D2450" s="7" t="n">
        <v>1</v>
      </c>
      <c r="E2450" s="7" t="n">
        <v>2</v>
      </c>
      <c r="F2450" s="7" t="n">
        <v>2</v>
      </c>
      <c r="G2450" s="7" t="n">
        <v>1</v>
      </c>
    </row>
    <row r="2451" spans="1:7">
      <c r="A2451" t="s">
        <v>4</v>
      </c>
      <c r="B2451" s="4" t="s">
        <v>5</v>
      </c>
      <c r="C2451" s="4" t="s">
        <v>13</v>
      </c>
      <c r="D2451" s="4" t="s">
        <v>10</v>
      </c>
      <c r="E2451" s="4" t="s">
        <v>9</v>
      </c>
    </row>
    <row r="2452" spans="1:7">
      <c r="A2452" t="n">
        <v>21026</v>
      </c>
      <c r="B2452" s="30" t="n">
        <v>101</v>
      </c>
      <c r="C2452" s="7" t="n">
        <v>0</v>
      </c>
      <c r="D2452" s="7" t="n">
        <v>3203</v>
      </c>
      <c r="E2452" s="7" t="n">
        <v>1</v>
      </c>
    </row>
    <row r="2453" spans="1:7">
      <c r="A2453" t="s">
        <v>4</v>
      </c>
      <c r="B2453" s="4" t="s">
        <v>5</v>
      </c>
      <c r="C2453" s="4" t="s">
        <v>13</v>
      </c>
      <c r="D2453" s="4" t="s">
        <v>10</v>
      </c>
      <c r="E2453" s="4" t="s">
        <v>9</v>
      </c>
    </row>
    <row r="2454" spans="1:7">
      <c r="A2454" t="n">
        <v>21034</v>
      </c>
      <c r="B2454" s="30" t="n">
        <v>101</v>
      </c>
      <c r="C2454" s="7" t="n">
        <v>0</v>
      </c>
      <c r="D2454" s="7" t="n">
        <v>3401</v>
      </c>
      <c r="E2454" s="7" t="n">
        <v>1</v>
      </c>
    </row>
    <row r="2455" spans="1:7">
      <c r="A2455" t="s">
        <v>4</v>
      </c>
      <c r="B2455" s="4" t="s">
        <v>5</v>
      </c>
      <c r="C2455" s="4" t="s">
        <v>13</v>
      </c>
      <c r="D2455" s="4" t="s">
        <v>10</v>
      </c>
      <c r="E2455" s="4" t="s">
        <v>9</v>
      </c>
    </row>
    <row r="2456" spans="1:7">
      <c r="A2456" t="n">
        <v>21042</v>
      </c>
      <c r="B2456" s="30" t="n">
        <v>101</v>
      </c>
      <c r="C2456" s="7" t="n">
        <v>0</v>
      </c>
      <c r="D2456" s="7" t="n">
        <v>3305</v>
      </c>
      <c r="E2456" s="7" t="n">
        <v>1</v>
      </c>
    </row>
    <row r="2457" spans="1:7">
      <c r="A2457" t="s">
        <v>4</v>
      </c>
      <c r="B2457" s="4" t="s">
        <v>5</v>
      </c>
      <c r="C2457" s="4" t="s">
        <v>13</v>
      </c>
      <c r="D2457" s="4" t="s">
        <v>10</v>
      </c>
      <c r="E2457" s="4" t="s">
        <v>9</v>
      </c>
    </row>
    <row r="2458" spans="1:7">
      <c r="A2458" t="n">
        <v>21050</v>
      </c>
      <c r="B2458" s="30" t="n">
        <v>101</v>
      </c>
      <c r="C2458" s="7" t="n">
        <v>0</v>
      </c>
      <c r="D2458" s="7" t="n">
        <v>3562</v>
      </c>
      <c r="E2458" s="7" t="n">
        <v>1</v>
      </c>
    </row>
    <row r="2459" spans="1:7">
      <c r="A2459" t="s">
        <v>4</v>
      </c>
      <c r="B2459" s="4" t="s">
        <v>5</v>
      </c>
      <c r="C2459" s="4" t="s">
        <v>13</v>
      </c>
      <c r="D2459" s="4" t="s">
        <v>10</v>
      </c>
      <c r="E2459" s="4" t="s">
        <v>9</v>
      </c>
    </row>
    <row r="2460" spans="1:7">
      <c r="A2460" t="n">
        <v>21058</v>
      </c>
      <c r="B2460" s="30" t="n">
        <v>101</v>
      </c>
      <c r="C2460" s="7" t="n">
        <v>0</v>
      </c>
      <c r="D2460" s="7" t="n">
        <v>3557</v>
      </c>
      <c r="E2460" s="7" t="n">
        <v>1</v>
      </c>
    </row>
    <row r="2461" spans="1:7">
      <c r="A2461" t="s">
        <v>4</v>
      </c>
      <c r="B2461" s="4" t="s">
        <v>5</v>
      </c>
      <c r="C2461" s="4" t="s">
        <v>13</v>
      </c>
      <c r="D2461" s="4" t="s">
        <v>10</v>
      </c>
      <c r="E2461" s="4" t="s">
        <v>10</v>
      </c>
      <c r="F2461" s="4" t="s">
        <v>13</v>
      </c>
      <c r="G2461" s="4" t="s">
        <v>13</v>
      </c>
    </row>
    <row r="2462" spans="1:7">
      <c r="A2462" t="n">
        <v>21066</v>
      </c>
      <c r="B2462" s="83" t="n">
        <v>102</v>
      </c>
      <c r="C2462" s="7" t="n">
        <v>3</v>
      </c>
      <c r="D2462" s="7" t="n">
        <v>1</v>
      </c>
      <c r="E2462" s="7" t="n">
        <v>3203</v>
      </c>
      <c r="F2462" s="7" t="n">
        <v>0</v>
      </c>
      <c r="G2462" s="7" t="n">
        <v>1</v>
      </c>
    </row>
    <row r="2463" spans="1:7">
      <c r="A2463" t="s">
        <v>4</v>
      </c>
      <c r="B2463" s="4" t="s">
        <v>5</v>
      </c>
      <c r="C2463" s="4" t="s">
        <v>13</v>
      </c>
      <c r="D2463" s="4" t="s">
        <v>10</v>
      </c>
      <c r="E2463" s="4" t="s">
        <v>10</v>
      </c>
      <c r="F2463" s="4" t="s">
        <v>13</v>
      </c>
      <c r="G2463" s="4" t="s">
        <v>13</v>
      </c>
    </row>
    <row r="2464" spans="1:7">
      <c r="A2464" t="n">
        <v>21074</v>
      </c>
      <c r="B2464" s="83" t="n">
        <v>102</v>
      </c>
      <c r="C2464" s="7" t="n">
        <v>3</v>
      </c>
      <c r="D2464" s="7" t="n">
        <v>1</v>
      </c>
      <c r="E2464" s="7" t="n">
        <v>3401</v>
      </c>
      <c r="F2464" s="7" t="n">
        <v>1</v>
      </c>
      <c r="G2464" s="7" t="n">
        <v>1</v>
      </c>
    </row>
    <row r="2465" spans="1:7">
      <c r="A2465" t="s">
        <v>4</v>
      </c>
      <c r="B2465" s="4" t="s">
        <v>5</v>
      </c>
      <c r="C2465" s="4" t="s">
        <v>13</v>
      </c>
      <c r="D2465" s="4" t="s">
        <v>10</v>
      </c>
      <c r="E2465" s="4" t="s">
        <v>10</v>
      </c>
      <c r="F2465" s="4" t="s">
        <v>13</v>
      </c>
      <c r="G2465" s="4" t="s">
        <v>13</v>
      </c>
    </row>
    <row r="2466" spans="1:7">
      <c r="A2466" t="n">
        <v>21082</v>
      </c>
      <c r="B2466" s="83" t="n">
        <v>102</v>
      </c>
      <c r="C2466" s="7" t="n">
        <v>3</v>
      </c>
      <c r="D2466" s="7" t="n">
        <v>1</v>
      </c>
      <c r="E2466" s="7" t="n">
        <v>3305</v>
      </c>
      <c r="F2466" s="7" t="n">
        <v>2</v>
      </c>
      <c r="G2466" s="7" t="n">
        <v>1</v>
      </c>
    </row>
    <row r="2467" spans="1:7">
      <c r="A2467" t="s">
        <v>4</v>
      </c>
      <c r="B2467" s="4" t="s">
        <v>5</v>
      </c>
      <c r="C2467" s="4" t="s">
        <v>13</v>
      </c>
      <c r="D2467" s="4" t="s">
        <v>10</v>
      </c>
      <c r="E2467" s="4" t="s">
        <v>10</v>
      </c>
      <c r="F2467" s="4" t="s">
        <v>13</v>
      </c>
      <c r="G2467" s="4" t="s">
        <v>13</v>
      </c>
    </row>
    <row r="2468" spans="1:7">
      <c r="A2468" t="n">
        <v>21090</v>
      </c>
      <c r="B2468" s="83" t="n">
        <v>102</v>
      </c>
      <c r="C2468" s="7" t="n">
        <v>3</v>
      </c>
      <c r="D2468" s="7" t="n">
        <v>1</v>
      </c>
      <c r="E2468" s="7" t="n">
        <v>3562</v>
      </c>
      <c r="F2468" s="7" t="n">
        <v>3</v>
      </c>
      <c r="G2468" s="7" t="n">
        <v>1</v>
      </c>
    </row>
    <row r="2469" spans="1:7">
      <c r="A2469" t="s">
        <v>4</v>
      </c>
      <c r="B2469" s="4" t="s">
        <v>5</v>
      </c>
      <c r="C2469" s="4" t="s">
        <v>13</v>
      </c>
      <c r="D2469" s="4" t="s">
        <v>10</v>
      </c>
      <c r="E2469" s="4" t="s">
        <v>10</v>
      </c>
      <c r="F2469" s="4" t="s">
        <v>13</v>
      </c>
      <c r="G2469" s="4" t="s">
        <v>13</v>
      </c>
    </row>
    <row r="2470" spans="1:7">
      <c r="A2470" t="n">
        <v>21098</v>
      </c>
      <c r="B2470" s="83" t="n">
        <v>102</v>
      </c>
      <c r="C2470" s="7" t="n">
        <v>3</v>
      </c>
      <c r="D2470" s="7" t="n">
        <v>1</v>
      </c>
      <c r="E2470" s="7" t="n">
        <v>3557</v>
      </c>
      <c r="F2470" s="7" t="n">
        <v>4</v>
      </c>
      <c r="G2470" s="7" t="n">
        <v>1</v>
      </c>
    </row>
    <row r="2471" spans="1:7">
      <c r="A2471" t="s">
        <v>4</v>
      </c>
      <c r="B2471" s="4" t="s">
        <v>5</v>
      </c>
      <c r="C2471" s="4" t="s">
        <v>13</v>
      </c>
      <c r="D2471" s="4" t="s">
        <v>10</v>
      </c>
      <c r="E2471" s="4" t="s">
        <v>10</v>
      </c>
    </row>
    <row r="2472" spans="1:7">
      <c r="A2472" t="n">
        <v>21106</v>
      </c>
      <c r="B2472" s="84" t="n">
        <v>92</v>
      </c>
      <c r="C2472" s="7" t="n">
        <v>0</v>
      </c>
      <c r="D2472" s="7" t="n">
        <v>1</v>
      </c>
      <c r="E2472" s="7" t="n">
        <v>220</v>
      </c>
    </row>
    <row r="2473" spans="1:7">
      <c r="A2473" t="s">
        <v>4</v>
      </c>
      <c r="B2473" s="4" t="s">
        <v>5</v>
      </c>
      <c r="C2473" s="4" t="s">
        <v>13</v>
      </c>
      <c r="D2473" s="4" t="s">
        <v>10</v>
      </c>
      <c r="E2473" s="4" t="s">
        <v>10</v>
      </c>
    </row>
    <row r="2474" spans="1:7">
      <c r="A2474" t="n">
        <v>21112</v>
      </c>
      <c r="B2474" s="84" t="n">
        <v>92</v>
      </c>
      <c r="C2474" s="7" t="n">
        <v>0</v>
      </c>
      <c r="D2474" s="7" t="n">
        <v>1</v>
      </c>
      <c r="E2474" s="7" t="n">
        <v>221</v>
      </c>
    </row>
    <row r="2475" spans="1:7">
      <c r="A2475" t="s">
        <v>4</v>
      </c>
      <c r="B2475" s="4" t="s">
        <v>5</v>
      </c>
      <c r="C2475" s="4" t="s">
        <v>13</v>
      </c>
      <c r="D2475" s="4" t="s">
        <v>10</v>
      </c>
      <c r="E2475" s="4" t="s">
        <v>10</v>
      </c>
    </row>
    <row r="2476" spans="1:7">
      <c r="A2476" t="n">
        <v>21118</v>
      </c>
      <c r="B2476" s="84" t="n">
        <v>92</v>
      </c>
      <c r="C2476" s="7" t="n">
        <v>0</v>
      </c>
      <c r="D2476" s="7" t="n">
        <v>1</v>
      </c>
      <c r="E2476" s="7" t="n">
        <v>222</v>
      </c>
    </row>
    <row r="2477" spans="1:7">
      <c r="A2477" t="s">
        <v>4</v>
      </c>
      <c r="B2477" s="4" t="s">
        <v>5</v>
      </c>
      <c r="C2477" s="4" t="s">
        <v>13</v>
      </c>
      <c r="D2477" s="4" t="s">
        <v>10</v>
      </c>
      <c r="E2477" s="4" t="s">
        <v>10</v>
      </c>
    </row>
    <row r="2478" spans="1:7">
      <c r="A2478" t="n">
        <v>21124</v>
      </c>
      <c r="B2478" s="84" t="n">
        <v>92</v>
      </c>
      <c r="C2478" s="7" t="n">
        <v>0</v>
      </c>
      <c r="D2478" s="7" t="n">
        <v>1</v>
      </c>
      <c r="E2478" s="7" t="n">
        <v>223</v>
      </c>
    </row>
    <row r="2479" spans="1:7">
      <c r="A2479" t="s">
        <v>4</v>
      </c>
      <c r="B2479" s="4" t="s">
        <v>5</v>
      </c>
      <c r="C2479" s="4" t="s">
        <v>13</v>
      </c>
      <c r="D2479" s="4" t="s">
        <v>10</v>
      </c>
      <c r="E2479" s="4" t="s">
        <v>10</v>
      </c>
    </row>
    <row r="2480" spans="1:7">
      <c r="A2480" t="n">
        <v>21130</v>
      </c>
      <c r="B2480" s="84" t="n">
        <v>92</v>
      </c>
      <c r="C2480" s="7" t="n">
        <v>0</v>
      </c>
      <c r="D2480" s="7" t="n">
        <v>1</v>
      </c>
      <c r="E2480" s="7" t="n">
        <v>236</v>
      </c>
    </row>
    <row r="2481" spans="1:7">
      <c r="A2481" t="s">
        <v>4</v>
      </c>
      <c r="B2481" s="4" t="s">
        <v>5</v>
      </c>
      <c r="C2481" s="4" t="s">
        <v>13</v>
      </c>
      <c r="D2481" s="4" t="s">
        <v>10</v>
      </c>
      <c r="E2481" s="4" t="s">
        <v>13</v>
      </c>
      <c r="F2481" s="4" t="s">
        <v>13</v>
      </c>
      <c r="G2481" s="4" t="s">
        <v>35</v>
      </c>
    </row>
    <row r="2482" spans="1:7">
      <c r="A2482" t="n">
        <v>21136</v>
      </c>
      <c r="B2482" s="15" t="n">
        <v>5</v>
      </c>
      <c r="C2482" s="7" t="n">
        <v>30</v>
      </c>
      <c r="D2482" s="7" t="n">
        <v>6497</v>
      </c>
      <c r="E2482" s="7" t="n">
        <v>8</v>
      </c>
      <c r="F2482" s="7" t="n">
        <v>1</v>
      </c>
      <c r="G2482" s="16" t="n">
        <f t="normal" ca="1">A2486</f>
        <v>0</v>
      </c>
    </row>
    <row r="2483" spans="1:7">
      <c r="A2483" t="s">
        <v>4</v>
      </c>
      <c r="B2483" s="4" t="s">
        <v>5</v>
      </c>
      <c r="C2483" s="4" t="s">
        <v>13</v>
      </c>
      <c r="D2483" s="4" t="s">
        <v>10</v>
      </c>
      <c r="E2483" s="4" t="s">
        <v>10</v>
      </c>
    </row>
    <row r="2484" spans="1:7">
      <c r="A2484" t="n">
        <v>21146</v>
      </c>
      <c r="B2484" s="84" t="n">
        <v>92</v>
      </c>
      <c r="C2484" s="7" t="n">
        <v>4</v>
      </c>
      <c r="D2484" s="7" t="n">
        <v>1</v>
      </c>
      <c r="E2484" s="7" t="n">
        <v>236</v>
      </c>
    </row>
    <row r="2485" spans="1:7">
      <c r="A2485" t="s">
        <v>4</v>
      </c>
      <c r="B2485" s="4" t="s">
        <v>5</v>
      </c>
      <c r="C2485" s="4" t="s">
        <v>13</v>
      </c>
      <c r="D2485" s="4" t="s">
        <v>10</v>
      </c>
      <c r="E2485" s="4" t="s">
        <v>10</v>
      </c>
      <c r="F2485" s="4" t="s">
        <v>10</v>
      </c>
    </row>
    <row r="2486" spans="1:7">
      <c r="A2486" t="n">
        <v>21152</v>
      </c>
      <c r="B2486" s="82" t="n">
        <v>63</v>
      </c>
      <c r="C2486" s="7" t="n">
        <v>0</v>
      </c>
      <c r="D2486" s="7" t="n">
        <v>9</v>
      </c>
      <c r="E2486" s="7" t="n">
        <v>0</v>
      </c>
      <c r="F2486" s="7" t="n">
        <v>58</v>
      </c>
    </row>
    <row r="2487" spans="1:7">
      <c r="A2487" t="s">
        <v>4</v>
      </c>
      <c r="B2487" s="4" t="s">
        <v>5</v>
      </c>
      <c r="C2487" s="4" t="s">
        <v>13</v>
      </c>
      <c r="D2487" s="4" t="s">
        <v>10</v>
      </c>
      <c r="E2487" s="4" t="s">
        <v>9</v>
      </c>
    </row>
    <row r="2488" spans="1:7">
      <c r="A2488" t="n">
        <v>21160</v>
      </c>
      <c r="B2488" s="30" t="n">
        <v>101</v>
      </c>
      <c r="C2488" s="7" t="n">
        <v>0</v>
      </c>
      <c r="D2488" s="7" t="n">
        <v>1703</v>
      </c>
      <c r="E2488" s="7" t="n">
        <v>1</v>
      </c>
    </row>
    <row r="2489" spans="1:7">
      <c r="A2489" t="s">
        <v>4</v>
      </c>
      <c r="B2489" s="4" t="s">
        <v>5</v>
      </c>
      <c r="C2489" s="4" t="s">
        <v>13</v>
      </c>
      <c r="D2489" s="4" t="s">
        <v>10</v>
      </c>
      <c r="E2489" s="4" t="s">
        <v>9</v>
      </c>
    </row>
    <row r="2490" spans="1:7">
      <c r="A2490" t="n">
        <v>21168</v>
      </c>
      <c r="B2490" s="30" t="n">
        <v>101</v>
      </c>
      <c r="C2490" s="7" t="n">
        <v>0</v>
      </c>
      <c r="D2490" s="7" t="n">
        <v>401</v>
      </c>
      <c r="E2490" s="7" t="n">
        <v>1</v>
      </c>
    </row>
    <row r="2491" spans="1:7">
      <c r="A2491" t="s">
        <v>4</v>
      </c>
      <c r="B2491" s="4" t="s">
        <v>5</v>
      </c>
      <c r="C2491" s="4" t="s">
        <v>13</v>
      </c>
      <c r="D2491" s="4" t="s">
        <v>10</v>
      </c>
      <c r="E2491" s="4" t="s">
        <v>9</v>
      </c>
    </row>
    <row r="2492" spans="1:7">
      <c r="A2492" t="n">
        <v>21176</v>
      </c>
      <c r="B2492" s="30" t="n">
        <v>101</v>
      </c>
      <c r="C2492" s="7" t="n">
        <v>0</v>
      </c>
      <c r="D2492" s="7" t="n">
        <v>551</v>
      </c>
      <c r="E2492" s="7" t="n">
        <v>1</v>
      </c>
    </row>
    <row r="2493" spans="1:7">
      <c r="A2493" t="s">
        <v>4</v>
      </c>
      <c r="B2493" s="4" t="s">
        <v>5</v>
      </c>
      <c r="C2493" s="4" t="s">
        <v>13</v>
      </c>
      <c r="D2493" s="4" t="s">
        <v>10</v>
      </c>
      <c r="E2493" s="4" t="s">
        <v>10</v>
      </c>
      <c r="F2493" s="4" t="s">
        <v>13</v>
      </c>
    </row>
    <row r="2494" spans="1:7">
      <c r="A2494" t="n">
        <v>21184</v>
      </c>
      <c r="B2494" s="83" t="n">
        <v>102</v>
      </c>
      <c r="C2494" s="7" t="n">
        <v>0</v>
      </c>
      <c r="D2494" s="7" t="n">
        <v>9</v>
      </c>
      <c r="E2494" s="7" t="n">
        <v>1703</v>
      </c>
      <c r="F2494" s="7" t="n">
        <v>255</v>
      </c>
    </row>
    <row r="2495" spans="1:7">
      <c r="A2495" t="s">
        <v>4</v>
      </c>
      <c r="B2495" s="4" t="s">
        <v>5</v>
      </c>
      <c r="C2495" s="4" t="s">
        <v>13</v>
      </c>
      <c r="D2495" s="4" t="s">
        <v>10</v>
      </c>
      <c r="E2495" s="4" t="s">
        <v>10</v>
      </c>
      <c r="F2495" s="4" t="s">
        <v>13</v>
      </c>
    </row>
    <row r="2496" spans="1:7">
      <c r="A2496" t="n">
        <v>21191</v>
      </c>
      <c r="B2496" s="83" t="n">
        <v>102</v>
      </c>
      <c r="C2496" s="7" t="n">
        <v>0</v>
      </c>
      <c r="D2496" s="7" t="n">
        <v>9</v>
      </c>
      <c r="E2496" s="7" t="n">
        <v>401</v>
      </c>
      <c r="F2496" s="7" t="n">
        <v>255</v>
      </c>
    </row>
    <row r="2497" spans="1:7">
      <c r="A2497" t="s">
        <v>4</v>
      </c>
      <c r="B2497" s="4" t="s">
        <v>5</v>
      </c>
      <c r="C2497" s="4" t="s">
        <v>13</v>
      </c>
      <c r="D2497" s="4" t="s">
        <v>10</v>
      </c>
      <c r="E2497" s="4" t="s">
        <v>10</v>
      </c>
      <c r="F2497" s="4" t="s">
        <v>13</v>
      </c>
    </row>
    <row r="2498" spans="1:7">
      <c r="A2498" t="n">
        <v>21198</v>
      </c>
      <c r="B2498" s="83" t="n">
        <v>102</v>
      </c>
      <c r="C2498" s="7" t="n">
        <v>0</v>
      </c>
      <c r="D2498" s="7" t="n">
        <v>9</v>
      </c>
      <c r="E2498" s="7" t="n">
        <v>551</v>
      </c>
      <c r="F2498" s="7" t="n">
        <v>255</v>
      </c>
    </row>
    <row r="2499" spans="1:7">
      <c r="A2499" t="s">
        <v>4</v>
      </c>
      <c r="B2499" s="4" t="s">
        <v>5</v>
      </c>
      <c r="C2499" s="4" t="s">
        <v>13</v>
      </c>
      <c r="D2499" s="4" t="s">
        <v>10</v>
      </c>
      <c r="E2499" s="4" t="s">
        <v>13</v>
      </c>
      <c r="F2499" s="4" t="s">
        <v>13</v>
      </c>
      <c r="G2499" s="4" t="s">
        <v>13</v>
      </c>
    </row>
    <row r="2500" spans="1:7">
      <c r="A2500" t="n">
        <v>21205</v>
      </c>
      <c r="B2500" s="83" t="n">
        <v>102</v>
      </c>
      <c r="C2500" s="7" t="n">
        <v>6</v>
      </c>
      <c r="D2500" s="7" t="n">
        <v>9</v>
      </c>
      <c r="E2500" s="7" t="n">
        <v>255</v>
      </c>
      <c r="F2500" s="7" t="n">
        <v>1</v>
      </c>
      <c r="G2500" s="7" t="n">
        <v>1</v>
      </c>
    </row>
    <row r="2501" spans="1:7">
      <c r="A2501" t="s">
        <v>4</v>
      </c>
      <c r="B2501" s="4" t="s">
        <v>5</v>
      </c>
      <c r="C2501" s="4" t="s">
        <v>13</v>
      </c>
      <c r="D2501" s="4" t="s">
        <v>10</v>
      </c>
      <c r="E2501" s="4" t="s">
        <v>13</v>
      </c>
      <c r="F2501" s="4" t="s">
        <v>13</v>
      </c>
      <c r="G2501" s="4" t="s">
        <v>13</v>
      </c>
    </row>
    <row r="2502" spans="1:7">
      <c r="A2502" t="n">
        <v>21212</v>
      </c>
      <c r="B2502" s="83" t="n">
        <v>102</v>
      </c>
      <c r="C2502" s="7" t="n">
        <v>6</v>
      </c>
      <c r="D2502" s="7" t="n">
        <v>9</v>
      </c>
      <c r="E2502" s="7" t="n">
        <v>1</v>
      </c>
      <c r="F2502" s="7" t="n">
        <v>2</v>
      </c>
      <c r="G2502" s="7" t="n">
        <v>1</v>
      </c>
    </row>
    <row r="2503" spans="1:7">
      <c r="A2503" t="s">
        <v>4</v>
      </c>
      <c r="B2503" s="4" t="s">
        <v>5</v>
      </c>
      <c r="C2503" s="4" t="s">
        <v>13</v>
      </c>
      <c r="D2503" s="4" t="s">
        <v>10</v>
      </c>
      <c r="E2503" s="4" t="s">
        <v>13</v>
      </c>
      <c r="F2503" s="4" t="s">
        <v>13</v>
      </c>
      <c r="G2503" s="4" t="s">
        <v>13</v>
      </c>
    </row>
    <row r="2504" spans="1:7">
      <c r="A2504" t="n">
        <v>21219</v>
      </c>
      <c r="B2504" s="83" t="n">
        <v>102</v>
      </c>
      <c r="C2504" s="7" t="n">
        <v>6</v>
      </c>
      <c r="D2504" s="7" t="n">
        <v>9</v>
      </c>
      <c r="E2504" s="7" t="n">
        <v>2</v>
      </c>
      <c r="F2504" s="7" t="n">
        <v>2</v>
      </c>
      <c r="G2504" s="7" t="n">
        <v>1</v>
      </c>
    </row>
    <row r="2505" spans="1:7">
      <c r="A2505" t="s">
        <v>4</v>
      </c>
      <c r="B2505" s="4" t="s">
        <v>5</v>
      </c>
      <c r="C2505" s="4" t="s">
        <v>13</v>
      </c>
      <c r="D2505" s="4" t="s">
        <v>10</v>
      </c>
      <c r="E2505" s="4" t="s">
        <v>9</v>
      </c>
    </row>
    <row r="2506" spans="1:7">
      <c r="A2506" t="n">
        <v>21226</v>
      </c>
      <c r="B2506" s="30" t="n">
        <v>101</v>
      </c>
      <c r="C2506" s="7" t="n">
        <v>0</v>
      </c>
      <c r="D2506" s="7" t="n">
        <v>3211</v>
      </c>
      <c r="E2506" s="7" t="n">
        <v>1</v>
      </c>
    </row>
    <row r="2507" spans="1:7">
      <c r="A2507" t="s">
        <v>4</v>
      </c>
      <c r="B2507" s="4" t="s">
        <v>5</v>
      </c>
      <c r="C2507" s="4" t="s">
        <v>13</v>
      </c>
      <c r="D2507" s="4" t="s">
        <v>10</v>
      </c>
      <c r="E2507" s="4" t="s">
        <v>9</v>
      </c>
    </row>
    <row r="2508" spans="1:7">
      <c r="A2508" t="n">
        <v>21234</v>
      </c>
      <c r="B2508" s="30" t="n">
        <v>101</v>
      </c>
      <c r="C2508" s="7" t="n">
        <v>0</v>
      </c>
      <c r="D2508" s="7" t="n">
        <v>3306</v>
      </c>
      <c r="E2508" s="7" t="n">
        <v>1</v>
      </c>
    </row>
    <row r="2509" spans="1:7">
      <c r="A2509" t="s">
        <v>4</v>
      </c>
      <c r="B2509" s="4" t="s">
        <v>5</v>
      </c>
      <c r="C2509" s="4" t="s">
        <v>13</v>
      </c>
      <c r="D2509" s="4" t="s">
        <v>10</v>
      </c>
      <c r="E2509" s="4" t="s">
        <v>9</v>
      </c>
    </row>
    <row r="2510" spans="1:7">
      <c r="A2510" t="n">
        <v>21242</v>
      </c>
      <c r="B2510" s="30" t="n">
        <v>101</v>
      </c>
      <c r="C2510" s="7" t="n">
        <v>0</v>
      </c>
      <c r="D2510" s="7" t="n">
        <v>3407</v>
      </c>
      <c r="E2510" s="7" t="n">
        <v>1</v>
      </c>
    </row>
    <row r="2511" spans="1:7">
      <c r="A2511" t="s">
        <v>4</v>
      </c>
      <c r="B2511" s="4" t="s">
        <v>5</v>
      </c>
      <c r="C2511" s="4" t="s">
        <v>13</v>
      </c>
      <c r="D2511" s="4" t="s">
        <v>10</v>
      </c>
      <c r="E2511" s="4" t="s">
        <v>9</v>
      </c>
    </row>
    <row r="2512" spans="1:7">
      <c r="A2512" t="n">
        <v>21250</v>
      </c>
      <c r="B2512" s="30" t="n">
        <v>101</v>
      </c>
      <c r="C2512" s="7" t="n">
        <v>0</v>
      </c>
      <c r="D2512" s="7" t="n">
        <v>3363</v>
      </c>
      <c r="E2512" s="7" t="n">
        <v>1</v>
      </c>
    </row>
    <row r="2513" spans="1:7">
      <c r="A2513" t="s">
        <v>4</v>
      </c>
      <c r="B2513" s="4" t="s">
        <v>5</v>
      </c>
      <c r="C2513" s="4" t="s">
        <v>13</v>
      </c>
      <c r="D2513" s="4" t="s">
        <v>10</v>
      </c>
      <c r="E2513" s="4" t="s">
        <v>9</v>
      </c>
    </row>
    <row r="2514" spans="1:7">
      <c r="A2514" t="n">
        <v>21258</v>
      </c>
      <c r="B2514" s="30" t="n">
        <v>101</v>
      </c>
      <c r="C2514" s="7" t="n">
        <v>0</v>
      </c>
      <c r="D2514" s="7" t="n">
        <v>3460</v>
      </c>
      <c r="E2514" s="7" t="n">
        <v>1</v>
      </c>
    </row>
    <row r="2515" spans="1:7">
      <c r="A2515" t="s">
        <v>4</v>
      </c>
      <c r="B2515" s="4" t="s">
        <v>5</v>
      </c>
      <c r="C2515" s="4" t="s">
        <v>13</v>
      </c>
      <c r="D2515" s="4" t="s">
        <v>10</v>
      </c>
      <c r="E2515" s="4" t="s">
        <v>10</v>
      </c>
      <c r="F2515" s="4" t="s">
        <v>13</v>
      </c>
      <c r="G2515" s="4" t="s">
        <v>13</v>
      </c>
    </row>
    <row r="2516" spans="1:7">
      <c r="A2516" t="n">
        <v>21266</v>
      </c>
      <c r="B2516" s="83" t="n">
        <v>102</v>
      </c>
      <c r="C2516" s="7" t="n">
        <v>3</v>
      </c>
      <c r="D2516" s="7" t="n">
        <v>9</v>
      </c>
      <c r="E2516" s="7" t="n">
        <v>3211</v>
      </c>
      <c r="F2516" s="7" t="n">
        <v>0</v>
      </c>
      <c r="G2516" s="7" t="n">
        <v>1</v>
      </c>
    </row>
    <row r="2517" spans="1:7">
      <c r="A2517" t="s">
        <v>4</v>
      </c>
      <c r="B2517" s="4" t="s">
        <v>5</v>
      </c>
      <c r="C2517" s="4" t="s">
        <v>13</v>
      </c>
      <c r="D2517" s="4" t="s">
        <v>10</v>
      </c>
      <c r="E2517" s="4" t="s">
        <v>10</v>
      </c>
      <c r="F2517" s="4" t="s">
        <v>13</v>
      </c>
      <c r="G2517" s="4" t="s">
        <v>13</v>
      </c>
    </row>
    <row r="2518" spans="1:7">
      <c r="A2518" t="n">
        <v>21274</v>
      </c>
      <c r="B2518" s="83" t="n">
        <v>102</v>
      </c>
      <c r="C2518" s="7" t="n">
        <v>3</v>
      </c>
      <c r="D2518" s="7" t="n">
        <v>9</v>
      </c>
      <c r="E2518" s="7" t="n">
        <v>3306</v>
      </c>
      <c r="F2518" s="7" t="n">
        <v>1</v>
      </c>
      <c r="G2518" s="7" t="n">
        <v>1</v>
      </c>
    </row>
    <row r="2519" spans="1:7">
      <c r="A2519" t="s">
        <v>4</v>
      </c>
      <c r="B2519" s="4" t="s">
        <v>5</v>
      </c>
      <c r="C2519" s="4" t="s">
        <v>13</v>
      </c>
      <c r="D2519" s="4" t="s">
        <v>10</v>
      </c>
      <c r="E2519" s="4" t="s">
        <v>10</v>
      </c>
      <c r="F2519" s="4" t="s">
        <v>13</v>
      </c>
      <c r="G2519" s="4" t="s">
        <v>13</v>
      </c>
    </row>
    <row r="2520" spans="1:7">
      <c r="A2520" t="n">
        <v>21282</v>
      </c>
      <c r="B2520" s="83" t="n">
        <v>102</v>
      </c>
      <c r="C2520" s="7" t="n">
        <v>3</v>
      </c>
      <c r="D2520" s="7" t="n">
        <v>9</v>
      </c>
      <c r="E2520" s="7" t="n">
        <v>3407</v>
      </c>
      <c r="F2520" s="7" t="n">
        <v>2</v>
      </c>
      <c r="G2520" s="7" t="n">
        <v>1</v>
      </c>
    </row>
    <row r="2521" spans="1:7">
      <c r="A2521" t="s">
        <v>4</v>
      </c>
      <c r="B2521" s="4" t="s">
        <v>5</v>
      </c>
      <c r="C2521" s="4" t="s">
        <v>13</v>
      </c>
      <c r="D2521" s="4" t="s">
        <v>10</v>
      </c>
      <c r="E2521" s="4" t="s">
        <v>10</v>
      </c>
      <c r="F2521" s="4" t="s">
        <v>13</v>
      </c>
      <c r="G2521" s="4" t="s">
        <v>13</v>
      </c>
    </row>
    <row r="2522" spans="1:7">
      <c r="A2522" t="n">
        <v>21290</v>
      </c>
      <c r="B2522" s="83" t="n">
        <v>102</v>
      </c>
      <c r="C2522" s="7" t="n">
        <v>3</v>
      </c>
      <c r="D2522" s="7" t="n">
        <v>9</v>
      </c>
      <c r="E2522" s="7" t="n">
        <v>3363</v>
      </c>
      <c r="F2522" s="7" t="n">
        <v>3</v>
      </c>
      <c r="G2522" s="7" t="n">
        <v>1</v>
      </c>
    </row>
    <row r="2523" spans="1:7">
      <c r="A2523" t="s">
        <v>4</v>
      </c>
      <c r="B2523" s="4" t="s">
        <v>5</v>
      </c>
      <c r="C2523" s="4" t="s">
        <v>13</v>
      </c>
      <c r="D2523" s="4" t="s">
        <v>10</v>
      </c>
      <c r="E2523" s="4" t="s">
        <v>10</v>
      </c>
      <c r="F2523" s="4" t="s">
        <v>13</v>
      </c>
      <c r="G2523" s="4" t="s">
        <v>13</v>
      </c>
    </row>
    <row r="2524" spans="1:7">
      <c r="A2524" t="n">
        <v>21298</v>
      </c>
      <c r="B2524" s="83" t="n">
        <v>102</v>
      </c>
      <c r="C2524" s="7" t="n">
        <v>3</v>
      </c>
      <c r="D2524" s="7" t="n">
        <v>9</v>
      </c>
      <c r="E2524" s="7" t="n">
        <v>3460</v>
      </c>
      <c r="F2524" s="7" t="n">
        <v>4</v>
      </c>
      <c r="G2524" s="7" t="n">
        <v>1</v>
      </c>
    </row>
    <row r="2525" spans="1:7">
      <c r="A2525" t="s">
        <v>4</v>
      </c>
      <c r="B2525" s="4" t="s">
        <v>5</v>
      </c>
      <c r="C2525" s="4" t="s">
        <v>13</v>
      </c>
      <c r="D2525" s="4" t="s">
        <v>10</v>
      </c>
      <c r="E2525" s="4" t="s">
        <v>10</v>
      </c>
    </row>
    <row r="2526" spans="1:7">
      <c r="A2526" t="n">
        <v>21306</v>
      </c>
      <c r="B2526" s="84" t="n">
        <v>92</v>
      </c>
      <c r="C2526" s="7" t="n">
        <v>0</v>
      </c>
      <c r="D2526" s="7" t="n">
        <v>9</v>
      </c>
      <c r="E2526" s="7" t="n">
        <v>380</v>
      </c>
    </row>
    <row r="2527" spans="1:7">
      <c r="A2527" t="s">
        <v>4</v>
      </c>
      <c r="B2527" s="4" t="s">
        <v>5</v>
      </c>
      <c r="C2527" s="4" t="s">
        <v>13</v>
      </c>
      <c r="D2527" s="4" t="s">
        <v>10</v>
      </c>
      <c r="E2527" s="4" t="s">
        <v>10</v>
      </c>
    </row>
    <row r="2528" spans="1:7">
      <c r="A2528" t="n">
        <v>21312</v>
      </c>
      <c r="B2528" s="84" t="n">
        <v>92</v>
      </c>
      <c r="C2528" s="7" t="n">
        <v>0</v>
      </c>
      <c r="D2528" s="7" t="n">
        <v>9</v>
      </c>
      <c r="E2528" s="7" t="n">
        <v>381</v>
      </c>
    </row>
    <row r="2529" spans="1:7">
      <c r="A2529" t="s">
        <v>4</v>
      </c>
      <c r="B2529" s="4" t="s">
        <v>5</v>
      </c>
      <c r="C2529" s="4" t="s">
        <v>13</v>
      </c>
      <c r="D2529" s="4" t="s">
        <v>10</v>
      </c>
      <c r="E2529" s="4" t="s">
        <v>10</v>
      </c>
    </row>
    <row r="2530" spans="1:7">
      <c r="A2530" t="n">
        <v>21318</v>
      </c>
      <c r="B2530" s="84" t="n">
        <v>92</v>
      </c>
      <c r="C2530" s="7" t="n">
        <v>0</v>
      </c>
      <c r="D2530" s="7" t="n">
        <v>9</v>
      </c>
      <c r="E2530" s="7" t="n">
        <v>382</v>
      </c>
    </row>
    <row r="2531" spans="1:7">
      <c r="A2531" t="s">
        <v>4</v>
      </c>
      <c r="B2531" s="4" t="s">
        <v>5</v>
      </c>
      <c r="C2531" s="4" t="s">
        <v>13</v>
      </c>
      <c r="D2531" s="4" t="s">
        <v>10</v>
      </c>
      <c r="E2531" s="4" t="s">
        <v>10</v>
      </c>
    </row>
    <row r="2532" spans="1:7">
      <c r="A2532" t="n">
        <v>21324</v>
      </c>
      <c r="B2532" s="84" t="n">
        <v>92</v>
      </c>
      <c r="C2532" s="7" t="n">
        <v>0</v>
      </c>
      <c r="D2532" s="7" t="n">
        <v>9</v>
      </c>
      <c r="E2532" s="7" t="n">
        <v>383</v>
      </c>
    </row>
    <row r="2533" spans="1:7">
      <c r="A2533" t="s">
        <v>4</v>
      </c>
      <c r="B2533" s="4" t="s">
        <v>5</v>
      </c>
      <c r="C2533" s="4" t="s">
        <v>13</v>
      </c>
      <c r="D2533" s="4" t="s">
        <v>10</v>
      </c>
      <c r="E2533" s="4" t="s">
        <v>10</v>
      </c>
    </row>
    <row r="2534" spans="1:7">
      <c r="A2534" t="n">
        <v>21330</v>
      </c>
      <c r="B2534" s="84" t="n">
        <v>92</v>
      </c>
      <c r="C2534" s="7" t="n">
        <v>0</v>
      </c>
      <c r="D2534" s="7" t="n">
        <v>9</v>
      </c>
      <c r="E2534" s="7" t="n">
        <v>396</v>
      </c>
    </row>
    <row r="2535" spans="1:7">
      <c r="A2535" t="s">
        <v>4</v>
      </c>
      <c r="B2535" s="4" t="s">
        <v>5</v>
      </c>
      <c r="C2535" s="4" t="s">
        <v>13</v>
      </c>
      <c r="D2535" s="4" t="s">
        <v>10</v>
      </c>
      <c r="E2535" s="4" t="s">
        <v>13</v>
      </c>
      <c r="F2535" s="4" t="s">
        <v>13</v>
      </c>
      <c r="G2535" s="4" t="s">
        <v>35</v>
      </c>
    </row>
    <row r="2536" spans="1:7">
      <c r="A2536" t="n">
        <v>21336</v>
      </c>
      <c r="B2536" s="15" t="n">
        <v>5</v>
      </c>
      <c r="C2536" s="7" t="n">
        <v>30</v>
      </c>
      <c r="D2536" s="7" t="n">
        <v>6497</v>
      </c>
      <c r="E2536" s="7" t="n">
        <v>8</v>
      </c>
      <c r="F2536" s="7" t="n">
        <v>1</v>
      </c>
      <c r="G2536" s="16" t="n">
        <f t="normal" ca="1">A2540</f>
        <v>0</v>
      </c>
    </row>
    <row r="2537" spans="1:7">
      <c r="A2537" t="s">
        <v>4</v>
      </c>
      <c r="B2537" s="4" t="s">
        <v>5</v>
      </c>
      <c r="C2537" s="4" t="s">
        <v>13</v>
      </c>
      <c r="D2537" s="4" t="s">
        <v>10</v>
      </c>
      <c r="E2537" s="4" t="s">
        <v>10</v>
      </c>
    </row>
    <row r="2538" spans="1:7">
      <c r="A2538" t="n">
        <v>21346</v>
      </c>
      <c r="B2538" s="84" t="n">
        <v>92</v>
      </c>
      <c r="C2538" s="7" t="n">
        <v>4</v>
      </c>
      <c r="D2538" s="7" t="n">
        <v>9</v>
      </c>
      <c r="E2538" s="7" t="n">
        <v>396</v>
      </c>
    </row>
    <row r="2539" spans="1:7">
      <c r="A2539" t="s">
        <v>4</v>
      </c>
      <c r="B2539" s="4" t="s">
        <v>5</v>
      </c>
      <c r="C2539" s="4" t="s">
        <v>13</v>
      </c>
      <c r="D2539" s="4" t="s">
        <v>10</v>
      </c>
      <c r="E2539" s="4" t="s">
        <v>9</v>
      </c>
    </row>
    <row r="2540" spans="1:7">
      <c r="A2540" t="n">
        <v>21352</v>
      </c>
      <c r="B2540" s="85" t="n">
        <v>167</v>
      </c>
      <c r="C2540" s="7" t="n">
        <v>0</v>
      </c>
      <c r="D2540" s="7" t="n">
        <v>1</v>
      </c>
      <c r="E2540" s="7" t="n">
        <v>512</v>
      </c>
    </row>
    <row r="2541" spans="1:7">
      <c r="A2541" t="s">
        <v>4</v>
      </c>
      <c r="B2541" s="4" t="s">
        <v>5</v>
      </c>
      <c r="C2541" s="4" t="s">
        <v>13</v>
      </c>
      <c r="D2541" s="4" t="s">
        <v>10</v>
      </c>
      <c r="E2541" s="4" t="s">
        <v>9</v>
      </c>
    </row>
    <row r="2542" spans="1:7">
      <c r="A2542" t="n">
        <v>21360</v>
      </c>
      <c r="B2542" s="85" t="n">
        <v>167</v>
      </c>
      <c r="C2542" s="7" t="n">
        <v>0</v>
      </c>
      <c r="D2542" s="7" t="n">
        <v>9</v>
      </c>
      <c r="E2542" s="7" t="n">
        <v>512</v>
      </c>
    </row>
    <row r="2543" spans="1:7">
      <c r="A2543" t="s">
        <v>4</v>
      </c>
      <c r="B2543" s="4" t="s">
        <v>5</v>
      </c>
      <c r="C2543" s="4" t="s">
        <v>13</v>
      </c>
      <c r="D2543" s="4" t="s">
        <v>10</v>
      </c>
      <c r="E2543" s="4" t="s">
        <v>10</v>
      </c>
      <c r="F2543" s="4" t="s">
        <v>10</v>
      </c>
    </row>
    <row r="2544" spans="1:7">
      <c r="A2544" t="n">
        <v>21368</v>
      </c>
      <c r="B2544" s="82" t="n">
        <v>63</v>
      </c>
      <c r="C2544" s="7" t="n">
        <v>0</v>
      </c>
      <c r="D2544" s="7" t="n">
        <v>1</v>
      </c>
      <c r="E2544" s="7" t="n">
        <v>45</v>
      </c>
      <c r="F2544" s="7" t="n">
        <v>0</v>
      </c>
    </row>
    <row r="2545" spans="1:7">
      <c r="A2545" t="s">
        <v>4</v>
      </c>
      <c r="B2545" s="4" t="s">
        <v>5</v>
      </c>
      <c r="C2545" s="4" t="s">
        <v>13</v>
      </c>
      <c r="D2545" s="4" t="s">
        <v>10</v>
      </c>
      <c r="E2545" s="4" t="s">
        <v>10</v>
      </c>
      <c r="F2545" s="4" t="s">
        <v>10</v>
      </c>
    </row>
    <row r="2546" spans="1:7">
      <c r="A2546" t="n">
        <v>21376</v>
      </c>
      <c r="B2546" s="82" t="n">
        <v>63</v>
      </c>
      <c r="C2546" s="7" t="n">
        <v>0</v>
      </c>
      <c r="D2546" s="7" t="n">
        <v>1</v>
      </c>
      <c r="E2546" s="7" t="n">
        <v>32</v>
      </c>
      <c r="F2546" s="7" t="n">
        <v>100</v>
      </c>
    </row>
    <row r="2547" spans="1:7">
      <c r="A2547" t="s">
        <v>4</v>
      </c>
      <c r="B2547" s="4" t="s">
        <v>5</v>
      </c>
      <c r="C2547" s="4" t="s">
        <v>13</v>
      </c>
      <c r="D2547" s="4" t="s">
        <v>10</v>
      </c>
      <c r="E2547" s="4" t="s">
        <v>10</v>
      </c>
      <c r="F2547" s="4" t="s">
        <v>10</v>
      </c>
    </row>
    <row r="2548" spans="1:7">
      <c r="A2548" t="n">
        <v>21384</v>
      </c>
      <c r="B2548" s="82" t="n">
        <v>63</v>
      </c>
      <c r="C2548" s="7" t="n">
        <v>0</v>
      </c>
      <c r="D2548" s="7" t="n">
        <v>9</v>
      </c>
      <c r="E2548" s="7" t="n">
        <v>45</v>
      </c>
      <c r="F2548" s="7" t="n">
        <v>0</v>
      </c>
    </row>
    <row r="2549" spans="1:7">
      <c r="A2549" t="s">
        <v>4</v>
      </c>
      <c r="B2549" s="4" t="s">
        <v>5</v>
      </c>
      <c r="C2549" s="4" t="s">
        <v>13</v>
      </c>
      <c r="D2549" s="4" t="s">
        <v>10</v>
      </c>
      <c r="E2549" s="4" t="s">
        <v>10</v>
      </c>
      <c r="F2549" s="4" t="s">
        <v>10</v>
      </c>
    </row>
    <row r="2550" spans="1:7">
      <c r="A2550" t="n">
        <v>21392</v>
      </c>
      <c r="B2550" s="82" t="n">
        <v>63</v>
      </c>
      <c r="C2550" s="7" t="n">
        <v>0</v>
      </c>
      <c r="D2550" s="7" t="n">
        <v>9</v>
      </c>
      <c r="E2550" s="7" t="n">
        <v>32</v>
      </c>
      <c r="F2550" s="7" t="n">
        <v>100</v>
      </c>
    </row>
    <row r="2551" spans="1:7">
      <c r="A2551" t="s">
        <v>4</v>
      </c>
      <c r="B2551" s="4" t="s">
        <v>5</v>
      </c>
      <c r="C2551" s="4" t="s">
        <v>13</v>
      </c>
      <c r="D2551" s="4" t="s">
        <v>6</v>
      </c>
    </row>
    <row r="2552" spans="1:7">
      <c r="A2552" t="n">
        <v>21400</v>
      </c>
      <c r="B2552" s="9" t="n">
        <v>2</v>
      </c>
      <c r="C2552" s="7" t="n">
        <v>10</v>
      </c>
      <c r="D2552" s="7" t="s">
        <v>235</v>
      </c>
    </row>
    <row r="2553" spans="1:7">
      <c r="A2553" t="s">
        <v>4</v>
      </c>
      <c r="B2553" s="4" t="s">
        <v>5</v>
      </c>
      <c r="C2553" s="4" t="s">
        <v>13</v>
      </c>
      <c r="D2553" s="4" t="s">
        <v>10</v>
      </c>
      <c r="E2553" s="4" t="s">
        <v>13</v>
      </c>
      <c r="F2553" s="4" t="s">
        <v>13</v>
      </c>
      <c r="G2553" s="4" t="s">
        <v>10</v>
      </c>
    </row>
    <row r="2554" spans="1:7">
      <c r="A2554" t="n">
        <v>21417</v>
      </c>
      <c r="B2554" s="40" t="n">
        <v>64</v>
      </c>
      <c r="C2554" s="7" t="n">
        <v>8</v>
      </c>
      <c r="D2554" s="7" t="n">
        <v>0</v>
      </c>
      <c r="E2554" s="7" t="n">
        <v>2</v>
      </c>
      <c r="F2554" s="7" t="n">
        <v>0</v>
      </c>
      <c r="G2554" s="7" t="n">
        <v>1</v>
      </c>
    </row>
    <row r="2555" spans="1:7">
      <c r="A2555" t="s">
        <v>4</v>
      </c>
      <c r="B2555" s="4" t="s">
        <v>5</v>
      </c>
      <c r="C2555" s="4" t="s">
        <v>13</v>
      </c>
      <c r="D2555" s="4" t="s">
        <v>10</v>
      </c>
      <c r="E2555" s="4" t="s">
        <v>13</v>
      </c>
      <c r="F2555" s="4" t="s">
        <v>13</v>
      </c>
      <c r="G2555" s="4" t="s">
        <v>10</v>
      </c>
    </row>
    <row r="2556" spans="1:7">
      <c r="A2556" t="n">
        <v>21425</v>
      </c>
      <c r="B2556" s="40" t="n">
        <v>64</v>
      </c>
      <c r="C2556" s="7" t="n">
        <v>8</v>
      </c>
      <c r="D2556" s="7" t="n">
        <v>16</v>
      </c>
      <c r="E2556" s="7" t="n">
        <v>4</v>
      </c>
      <c r="F2556" s="7" t="n">
        <v>0</v>
      </c>
      <c r="G2556" s="7" t="n">
        <v>1</v>
      </c>
    </row>
    <row r="2557" spans="1:7">
      <c r="A2557" t="s">
        <v>4</v>
      </c>
      <c r="B2557" s="4" t="s">
        <v>5</v>
      </c>
      <c r="C2557" s="4" t="s">
        <v>13</v>
      </c>
      <c r="D2557" s="4" t="s">
        <v>10</v>
      </c>
      <c r="E2557" s="4" t="s">
        <v>13</v>
      </c>
      <c r="F2557" s="4" t="s">
        <v>13</v>
      </c>
      <c r="G2557" s="4" t="s">
        <v>10</v>
      </c>
    </row>
    <row r="2558" spans="1:7">
      <c r="A2558" t="n">
        <v>21433</v>
      </c>
      <c r="B2558" s="40" t="n">
        <v>64</v>
      </c>
      <c r="C2558" s="7" t="n">
        <v>8</v>
      </c>
      <c r="D2558" s="7" t="n">
        <v>7</v>
      </c>
      <c r="E2558" s="7" t="n">
        <v>0</v>
      </c>
      <c r="F2558" s="7" t="n">
        <v>0</v>
      </c>
      <c r="G2558" s="7" t="n">
        <v>1</v>
      </c>
    </row>
    <row r="2559" spans="1:7">
      <c r="A2559" t="s">
        <v>4</v>
      </c>
      <c r="B2559" s="4" t="s">
        <v>5</v>
      </c>
      <c r="C2559" s="4" t="s">
        <v>13</v>
      </c>
      <c r="D2559" s="4" t="s">
        <v>10</v>
      </c>
      <c r="E2559" s="4" t="s">
        <v>13</v>
      </c>
      <c r="F2559" s="4" t="s">
        <v>13</v>
      </c>
      <c r="G2559" s="4" t="s">
        <v>10</v>
      </c>
    </row>
    <row r="2560" spans="1:7">
      <c r="A2560" t="n">
        <v>21441</v>
      </c>
      <c r="B2560" s="40" t="n">
        <v>64</v>
      </c>
      <c r="C2560" s="7" t="n">
        <v>8</v>
      </c>
      <c r="D2560" s="7" t="n">
        <v>1</v>
      </c>
      <c r="E2560" s="7" t="n">
        <v>1</v>
      </c>
      <c r="F2560" s="7" t="n">
        <v>1</v>
      </c>
      <c r="G2560" s="7" t="n">
        <v>1</v>
      </c>
    </row>
    <row r="2561" spans="1:7">
      <c r="A2561" t="s">
        <v>4</v>
      </c>
      <c r="B2561" s="4" t="s">
        <v>5</v>
      </c>
      <c r="C2561" s="4" t="s">
        <v>13</v>
      </c>
      <c r="D2561" s="4" t="s">
        <v>10</v>
      </c>
      <c r="E2561" s="4" t="s">
        <v>13</v>
      </c>
      <c r="F2561" s="4" t="s">
        <v>13</v>
      </c>
      <c r="G2561" s="4" t="s">
        <v>10</v>
      </c>
    </row>
    <row r="2562" spans="1:7">
      <c r="A2562" t="n">
        <v>21449</v>
      </c>
      <c r="B2562" s="40" t="n">
        <v>64</v>
      </c>
      <c r="C2562" s="7" t="n">
        <v>8</v>
      </c>
      <c r="D2562" s="7" t="n">
        <v>8</v>
      </c>
      <c r="E2562" s="7" t="n">
        <v>2</v>
      </c>
      <c r="F2562" s="7" t="n">
        <v>1</v>
      </c>
      <c r="G2562" s="7" t="n">
        <v>1</v>
      </c>
    </row>
    <row r="2563" spans="1:7">
      <c r="A2563" t="s">
        <v>4</v>
      </c>
      <c r="B2563" s="4" t="s">
        <v>5</v>
      </c>
      <c r="C2563" s="4" t="s">
        <v>13</v>
      </c>
      <c r="D2563" s="4" t="s">
        <v>10</v>
      </c>
      <c r="E2563" s="4" t="s">
        <v>13</v>
      </c>
      <c r="F2563" s="4" t="s">
        <v>13</v>
      </c>
      <c r="G2563" s="4" t="s">
        <v>10</v>
      </c>
    </row>
    <row r="2564" spans="1:7">
      <c r="A2564" t="n">
        <v>21457</v>
      </c>
      <c r="B2564" s="40" t="n">
        <v>64</v>
      </c>
      <c r="C2564" s="7" t="n">
        <v>8</v>
      </c>
      <c r="D2564" s="7" t="n">
        <v>9</v>
      </c>
      <c r="E2564" s="7" t="n">
        <v>3</v>
      </c>
      <c r="F2564" s="7" t="n">
        <v>1</v>
      </c>
      <c r="G2564" s="7" t="n">
        <v>1</v>
      </c>
    </row>
    <row r="2565" spans="1:7">
      <c r="A2565" t="s">
        <v>4</v>
      </c>
      <c r="B2565" s="4" t="s">
        <v>5</v>
      </c>
      <c r="C2565" s="4" t="s">
        <v>13</v>
      </c>
      <c r="D2565" s="4" t="s">
        <v>10</v>
      </c>
      <c r="E2565" s="4" t="s">
        <v>13</v>
      </c>
      <c r="F2565" s="4" t="s">
        <v>13</v>
      </c>
      <c r="G2565" s="4" t="s">
        <v>10</v>
      </c>
    </row>
    <row r="2566" spans="1:7">
      <c r="A2566" t="n">
        <v>21465</v>
      </c>
      <c r="B2566" s="40" t="n">
        <v>64</v>
      </c>
      <c r="C2566" s="7" t="n">
        <v>8</v>
      </c>
      <c r="D2566" s="7" t="n">
        <v>4</v>
      </c>
      <c r="E2566" s="7" t="n">
        <v>0</v>
      </c>
      <c r="F2566" s="7" t="n">
        <v>2</v>
      </c>
      <c r="G2566" s="7" t="n">
        <v>1</v>
      </c>
    </row>
    <row r="2567" spans="1:7">
      <c r="A2567" t="s">
        <v>4</v>
      </c>
      <c r="B2567" s="4" t="s">
        <v>5</v>
      </c>
      <c r="C2567" s="4" t="s">
        <v>13</v>
      </c>
      <c r="D2567" s="4" t="s">
        <v>10</v>
      </c>
      <c r="E2567" s="4" t="s">
        <v>13</v>
      </c>
      <c r="F2567" s="4" t="s">
        <v>13</v>
      </c>
      <c r="G2567" s="4" t="s">
        <v>10</v>
      </c>
    </row>
    <row r="2568" spans="1:7">
      <c r="A2568" t="n">
        <v>21473</v>
      </c>
      <c r="B2568" s="40" t="n">
        <v>64</v>
      </c>
      <c r="C2568" s="7" t="n">
        <v>8</v>
      </c>
      <c r="D2568" s="7" t="n">
        <v>15</v>
      </c>
      <c r="E2568" s="7" t="n">
        <v>2</v>
      </c>
      <c r="F2568" s="7" t="n">
        <v>2</v>
      </c>
      <c r="G2568" s="7" t="n">
        <v>1</v>
      </c>
    </row>
    <row r="2569" spans="1:7">
      <c r="A2569" t="s">
        <v>4</v>
      </c>
      <c r="B2569" s="4" t="s">
        <v>5</v>
      </c>
      <c r="C2569" s="4" t="s">
        <v>13</v>
      </c>
      <c r="D2569" s="4" t="s">
        <v>10</v>
      </c>
      <c r="E2569" s="4" t="s">
        <v>13</v>
      </c>
      <c r="F2569" s="4" t="s">
        <v>13</v>
      </c>
      <c r="G2569" s="4" t="s">
        <v>10</v>
      </c>
    </row>
    <row r="2570" spans="1:7">
      <c r="A2570" t="n">
        <v>21481</v>
      </c>
      <c r="B2570" s="40" t="n">
        <v>64</v>
      </c>
      <c r="C2570" s="7" t="n">
        <v>8</v>
      </c>
      <c r="D2570" s="7" t="n">
        <v>2</v>
      </c>
      <c r="E2570" s="7" t="n">
        <v>4</v>
      </c>
      <c r="F2570" s="7" t="n">
        <v>2</v>
      </c>
      <c r="G2570" s="7" t="n">
        <v>1</v>
      </c>
    </row>
    <row r="2571" spans="1:7">
      <c r="A2571" t="s">
        <v>4</v>
      </c>
      <c r="B2571" s="4" t="s">
        <v>5</v>
      </c>
      <c r="C2571" s="4" t="s">
        <v>13</v>
      </c>
      <c r="D2571" s="4" t="s">
        <v>10</v>
      </c>
      <c r="E2571" s="4" t="s">
        <v>13</v>
      </c>
      <c r="F2571" s="4" t="s">
        <v>13</v>
      </c>
      <c r="G2571" s="4" t="s">
        <v>35</v>
      </c>
    </row>
    <row r="2572" spans="1:7">
      <c r="A2572" t="n">
        <v>21489</v>
      </c>
      <c r="B2572" s="15" t="n">
        <v>5</v>
      </c>
      <c r="C2572" s="7" t="n">
        <v>30</v>
      </c>
      <c r="D2572" s="7" t="n">
        <v>6496</v>
      </c>
      <c r="E2572" s="7" t="n">
        <v>8</v>
      </c>
      <c r="F2572" s="7" t="n">
        <v>1</v>
      </c>
      <c r="G2572" s="16" t="n">
        <f t="normal" ca="1">A2624</f>
        <v>0</v>
      </c>
    </row>
    <row r="2573" spans="1:7">
      <c r="A2573" t="s">
        <v>4</v>
      </c>
      <c r="B2573" s="4" t="s">
        <v>5</v>
      </c>
      <c r="C2573" s="4" t="s">
        <v>13</v>
      </c>
      <c r="D2573" s="4" t="s">
        <v>10</v>
      </c>
      <c r="E2573" s="4" t="s">
        <v>10</v>
      </c>
      <c r="F2573" s="4" t="s">
        <v>10</v>
      </c>
    </row>
    <row r="2574" spans="1:7">
      <c r="A2574" t="n">
        <v>21499</v>
      </c>
      <c r="B2574" s="86" t="n">
        <v>95</v>
      </c>
      <c r="C2574" s="7" t="n">
        <v>5</v>
      </c>
      <c r="D2574" s="7" t="n">
        <v>0</v>
      </c>
      <c r="E2574" s="7" t="n">
        <v>1</v>
      </c>
      <c r="F2574" s="7" t="n">
        <v>1500</v>
      </c>
    </row>
    <row r="2575" spans="1:7">
      <c r="A2575" t="s">
        <v>4</v>
      </c>
      <c r="B2575" s="4" t="s">
        <v>5</v>
      </c>
      <c r="C2575" s="4" t="s">
        <v>13</v>
      </c>
      <c r="D2575" s="4" t="s">
        <v>10</v>
      </c>
      <c r="E2575" s="4" t="s">
        <v>10</v>
      </c>
      <c r="F2575" s="4" t="s">
        <v>10</v>
      </c>
    </row>
    <row r="2576" spans="1:7">
      <c r="A2576" t="n">
        <v>21507</v>
      </c>
      <c r="B2576" s="86" t="n">
        <v>95</v>
      </c>
      <c r="C2576" s="7" t="n">
        <v>5</v>
      </c>
      <c r="D2576" s="7" t="n">
        <v>2</v>
      </c>
      <c r="E2576" s="7" t="n">
        <v>1</v>
      </c>
      <c r="F2576" s="7" t="n">
        <v>1500</v>
      </c>
    </row>
    <row r="2577" spans="1:7">
      <c r="A2577" t="s">
        <v>4</v>
      </c>
      <c r="B2577" s="4" t="s">
        <v>5</v>
      </c>
      <c r="C2577" s="4" t="s">
        <v>13</v>
      </c>
      <c r="D2577" s="4" t="s">
        <v>10</v>
      </c>
      <c r="E2577" s="4" t="s">
        <v>10</v>
      </c>
      <c r="F2577" s="4" t="s">
        <v>10</v>
      </c>
    </row>
    <row r="2578" spans="1:7">
      <c r="A2578" t="n">
        <v>21515</v>
      </c>
      <c r="B2578" s="86" t="n">
        <v>95</v>
      </c>
      <c r="C2578" s="7" t="n">
        <v>5</v>
      </c>
      <c r="D2578" s="7" t="n">
        <v>4</v>
      </c>
      <c r="E2578" s="7" t="n">
        <v>1</v>
      </c>
      <c r="F2578" s="7" t="n">
        <v>1500</v>
      </c>
    </row>
    <row r="2579" spans="1:7">
      <c r="A2579" t="s">
        <v>4</v>
      </c>
      <c r="B2579" s="4" t="s">
        <v>5</v>
      </c>
      <c r="C2579" s="4" t="s">
        <v>13</v>
      </c>
      <c r="D2579" s="4" t="s">
        <v>10</v>
      </c>
      <c r="E2579" s="4" t="s">
        <v>10</v>
      </c>
      <c r="F2579" s="4" t="s">
        <v>10</v>
      </c>
    </row>
    <row r="2580" spans="1:7">
      <c r="A2580" t="n">
        <v>21523</v>
      </c>
      <c r="B2580" s="86" t="n">
        <v>95</v>
      </c>
      <c r="C2580" s="7" t="n">
        <v>5</v>
      </c>
      <c r="D2580" s="7" t="n">
        <v>7</v>
      </c>
      <c r="E2580" s="7" t="n">
        <v>1</v>
      </c>
      <c r="F2580" s="7" t="n">
        <v>1750</v>
      </c>
    </row>
    <row r="2581" spans="1:7">
      <c r="A2581" t="s">
        <v>4</v>
      </c>
      <c r="B2581" s="4" t="s">
        <v>5</v>
      </c>
      <c r="C2581" s="4" t="s">
        <v>13</v>
      </c>
      <c r="D2581" s="4" t="s">
        <v>10</v>
      </c>
      <c r="E2581" s="4" t="s">
        <v>10</v>
      </c>
      <c r="F2581" s="4" t="s">
        <v>10</v>
      </c>
    </row>
    <row r="2582" spans="1:7">
      <c r="A2582" t="n">
        <v>21531</v>
      </c>
      <c r="B2582" s="86" t="n">
        <v>95</v>
      </c>
      <c r="C2582" s="7" t="n">
        <v>5</v>
      </c>
      <c r="D2582" s="7" t="n">
        <v>0</v>
      </c>
      <c r="E2582" s="7" t="n">
        <v>9</v>
      </c>
      <c r="F2582" s="7" t="n">
        <v>1500</v>
      </c>
    </row>
    <row r="2583" spans="1:7">
      <c r="A2583" t="s">
        <v>4</v>
      </c>
      <c r="B2583" s="4" t="s">
        <v>5</v>
      </c>
      <c r="C2583" s="4" t="s">
        <v>13</v>
      </c>
      <c r="D2583" s="4" t="s">
        <v>10</v>
      </c>
      <c r="E2583" s="4" t="s">
        <v>10</v>
      </c>
      <c r="F2583" s="4" t="s">
        <v>10</v>
      </c>
    </row>
    <row r="2584" spans="1:7">
      <c r="A2584" t="n">
        <v>21539</v>
      </c>
      <c r="B2584" s="86" t="n">
        <v>95</v>
      </c>
      <c r="C2584" s="7" t="n">
        <v>5</v>
      </c>
      <c r="D2584" s="7" t="n">
        <v>2</v>
      </c>
      <c r="E2584" s="7" t="n">
        <v>9</v>
      </c>
      <c r="F2584" s="7" t="n">
        <v>1500</v>
      </c>
    </row>
    <row r="2585" spans="1:7">
      <c r="A2585" t="s">
        <v>4</v>
      </c>
      <c r="B2585" s="4" t="s">
        <v>5</v>
      </c>
      <c r="C2585" s="4" t="s">
        <v>13</v>
      </c>
      <c r="D2585" s="4" t="s">
        <v>10</v>
      </c>
      <c r="E2585" s="4" t="s">
        <v>10</v>
      </c>
      <c r="F2585" s="4" t="s">
        <v>10</v>
      </c>
    </row>
    <row r="2586" spans="1:7">
      <c r="A2586" t="n">
        <v>21547</v>
      </c>
      <c r="B2586" s="86" t="n">
        <v>95</v>
      </c>
      <c r="C2586" s="7" t="n">
        <v>5</v>
      </c>
      <c r="D2586" s="7" t="n">
        <v>4</v>
      </c>
      <c r="E2586" s="7" t="n">
        <v>9</v>
      </c>
      <c r="F2586" s="7" t="n">
        <v>1500</v>
      </c>
    </row>
    <row r="2587" spans="1:7">
      <c r="A2587" t="s">
        <v>4</v>
      </c>
      <c r="B2587" s="4" t="s">
        <v>5</v>
      </c>
      <c r="C2587" s="4" t="s">
        <v>13</v>
      </c>
      <c r="D2587" s="4" t="s">
        <v>10</v>
      </c>
      <c r="E2587" s="4" t="s">
        <v>10</v>
      </c>
      <c r="F2587" s="4" t="s">
        <v>10</v>
      </c>
    </row>
    <row r="2588" spans="1:7">
      <c r="A2588" t="n">
        <v>21555</v>
      </c>
      <c r="B2588" s="86" t="n">
        <v>95</v>
      </c>
      <c r="C2588" s="7" t="n">
        <v>5</v>
      </c>
      <c r="D2588" s="7" t="n">
        <v>7</v>
      </c>
      <c r="E2588" s="7" t="n">
        <v>9</v>
      </c>
      <c r="F2588" s="7" t="n">
        <v>1750</v>
      </c>
    </row>
    <row r="2589" spans="1:7">
      <c r="A2589" t="s">
        <v>4</v>
      </c>
      <c r="B2589" s="4" t="s">
        <v>5</v>
      </c>
      <c r="C2589" s="4" t="s">
        <v>13</v>
      </c>
      <c r="D2589" s="4" t="s">
        <v>10</v>
      </c>
      <c r="E2589" s="4" t="s">
        <v>10</v>
      </c>
      <c r="F2589" s="4" t="s">
        <v>10</v>
      </c>
    </row>
    <row r="2590" spans="1:7">
      <c r="A2590" t="n">
        <v>21563</v>
      </c>
      <c r="B2590" s="86" t="n">
        <v>95</v>
      </c>
      <c r="C2590" s="7" t="n">
        <v>5</v>
      </c>
      <c r="D2590" s="7" t="n">
        <v>1</v>
      </c>
      <c r="E2590" s="7" t="n">
        <v>8</v>
      </c>
      <c r="F2590" s="7" t="n">
        <v>1750</v>
      </c>
    </row>
    <row r="2591" spans="1:7">
      <c r="A2591" t="s">
        <v>4</v>
      </c>
      <c r="B2591" s="4" t="s">
        <v>5</v>
      </c>
      <c r="C2591" s="4" t="s">
        <v>13</v>
      </c>
      <c r="D2591" s="4" t="s">
        <v>10</v>
      </c>
      <c r="E2591" s="4" t="s">
        <v>10</v>
      </c>
      <c r="F2591" s="4" t="s">
        <v>10</v>
      </c>
    </row>
    <row r="2592" spans="1:7">
      <c r="A2592" t="n">
        <v>21571</v>
      </c>
      <c r="B2592" s="86" t="n">
        <v>95</v>
      </c>
      <c r="C2592" s="7" t="n">
        <v>5</v>
      </c>
      <c r="D2592" s="7" t="n">
        <v>1</v>
      </c>
      <c r="E2592" s="7" t="n">
        <v>9</v>
      </c>
      <c r="F2592" s="7" t="n">
        <v>1750</v>
      </c>
    </row>
    <row r="2593" spans="1:6">
      <c r="A2593" t="s">
        <v>4</v>
      </c>
      <c r="B2593" s="4" t="s">
        <v>5</v>
      </c>
      <c r="C2593" s="4" t="s">
        <v>13</v>
      </c>
      <c r="D2593" s="4" t="s">
        <v>10</v>
      </c>
      <c r="E2593" s="4" t="s">
        <v>10</v>
      </c>
      <c r="F2593" s="4" t="s">
        <v>10</v>
      </c>
    </row>
    <row r="2594" spans="1:6">
      <c r="A2594" t="n">
        <v>21579</v>
      </c>
      <c r="B2594" s="86" t="n">
        <v>95</v>
      </c>
      <c r="C2594" s="7" t="n">
        <v>5</v>
      </c>
      <c r="D2594" s="7" t="n">
        <v>8</v>
      </c>
      <c r="E2594" s="7" t="n">
        <v>9</v>
      </c>
      <c r="F2594" s="7" t="n">
        <v>1750</v>
      </c>
    </row>
    <row r="2595" spans="1:6">
      <c r="A2595" t="s">
        <v>4</v>
      </c>
      <c r="B2595" s="4" t="s">
        <v>5</v>
      </c>
      <c r="C2595" s="4" t="s">
        <v>13</v>
      </c>
      <c r="D2595" s="4" t="s">
        <v>10</v>
      </c>
      <c r="E2595" s="4" t="s">
        <v>10</v>
      </c>
      <c r="F2595" s="4" t="s">
        <v>10</v>
      </c>
    </row>
    <row r="2596" spans="1:6">
      <c r="A2596" t="n">
        <v>21587</v>
      </c>
      <c r="B2596" s="86" t="n">
        <v>95</v>
      </c>
      <c r="C2596" s="7" t="n">
        <v>5</v>
      </c>
      <c r="D2596" s="7" t="n">
        <v>1</v>
      </c>
      <c r="E2596" s="7" t="n">
        <v>16</v>
      </c>
      <c r="F2596" s="7" t="n">
        <v>1000</v>
      </c>
    </row>
    <row r="2597" spans="1:6">
      <c r="A2597" t="s">
        <v>4</v>
      </c>
      <c r="B2597" s="4" t="s">
        <v>5</v>
      </c>
      <c r="C2597" s="4" t="s">
        <v>13</v>
      </c>
      <c r="D2597" s="4" t="s">
        <v>10</v>
      </c>
      <c r="E2597" s="4" t="s">
        <v>10</v>
      </c>
      <c r="F2597" s="4" t="s">
        <v>10</v>
      </c>
    </row>
    <row r="2598" spans="1:6">
      <c r="A2598" t="n">
        <v>21595</v>
      </c>
      <c r="B2598" s="86" t="n">
        <v>95</v>
      </c>
      <c r="C2598" s="7" t="n">
        <v>5</v>
      </c>
      <c r="D2598" s="7" t="n">
        <v>1</v>
      </c>
      <c r="E2598" s="7" t="n">
        <v>15</v>
      </c>
      <c r="F2598" s="7" t="n">
        <v>1000</v>
      </c>
    </row>
    <row r="2599" spans="1:6">
      <c r="A2599" t="s">
        <v>4</v>
      </c>
      <c r="B2599" s="4" t="s">
        <v>5</v>
      </c>
      <c r="C2599" s="4" t="s">
        <v>13</v>
      </c>
      <c r="D2599" s="4" t="s">
        <v>10</v>
      </c>
      <c r="E2599" s="4" t="s">
        <v>10</v>
      </c>
      <c r="F2599" s="4" t="s">
        <v>10</v>
      </c>
    </row>
    <row r="2600" spans="1:6">
      <c r="A2600" t="n">
        <v>21603</v>
      </c>
      <c r="B2600" s="86" t="n">
        <v>95</v>
      </c>
      <c r="C2600" s="7" t="n">
        <v>5</v>
      </c>
      <c r="D2600" s="7" t="n">
        <v>9</v>
      </c>
      <c r="E2600" s="7" t="n">
        <v>16</v>
      </c>
      <c r="F2600" s="7" t="n">
        <v>1000</v>
      </c>
    </row>
    <row r="2601" spans="1:6">
      <c r="A2601" t="s">
        <v>4</v>
      </c>
      <c r="B2601" s="4" t="s">
        <v>5</v>
      </c>
      <c r="C2601" s="4" t="s">
        <v>13</v>
      </c>
      <c r="D2601" s="4" t="s">
        <v>10</v>
      </c>
      <c r="E2601" s="4" t="s">
        <v>10</v>
      </c>
      <c r="F2601" s="4" t="s">
        <v>10</v>
      </c>
    </row>
    <row r="2602" spans="1:6">
      <c r="A2602" t="n">
        <v>21611</v>
      </c>
      <c r="B2602" s="86" t="n">
        <v>95</v>
      </c>
      <c r="C2602" s="7" t="n">
        <v>5</v>
      </c>
      <c r="D2602" s="7" t="n">
        <v>9</v>
      </c>
      <c r="E2602" s="7" t="n">
        <v>15</v>
      </c>
      <c r="F2602" s="7" t="n">
        <v>3000</v>
      </c>
    </row>
    <row r="2603" spans="1:6">
      <c r="A2603" t="s">
        <v>4</v>
      </c>
      <c r="B2603" s="4" t="s">
        <v>5</v>
      </c>
      <c r="C2603" s="4" t="s">
        <v>13</v>
      </c>
      <c r="D2603" s="4" t="s">
        <v>10</v>
      </c>
      <c r="E2603" s="4" t="s">
        <v>13</v>
      </c>
      <c r="F2603" s="4" t="s">
        <v>35</v>
      </c>
    </row>
    <row r="2604" spans="1:6">
      <c r="A2604" t="n">
        <v>21619</v>
      </c>
      <c r="B2604" s="15" t="n">
        <v>5</v>
      </c>
      <c r="C2604" s="7" t="n">
        <v>30</v>
      </c>
      <c r="D2604" s="7" t="n">
        <v>4160</v>
      </c>
      <c r="E2604" s="7" t="n">
        <v>1</v>
      </c>
      <c r="F2604" s="16" t="n">
        <f t="normal" ca="1">A2610</f>
        <v>0</v>
      </c>
    </row>
    <row r="2605" spans="1:6">
      <c r="A2605" t="s">
        <v>4</v>
      </c>
      <c r="B2605" s="4" t="s">
        <v>5</v>
      </c>
      <c r="C2605" s="4" t="s">
        <v>13</v>
      </c>
      <c r="D2605" s="4" t="s">
        <v>10</v>
      </c>
      <c r="E2605" s="4" t="s">
        <v>10</v>
      </c>
      <c r="F2605" s="4" t="s">
        <v>10</v>
      </c>
      <c r="G2605" s="4" t="s">
        <v>9</v>
      </c>
    </row>
    <row r="2606" spans="1:6">
      <c r="A2606" t="n">
        <v>21628</v>
      </c>
      <c r="B2606" s="86" t="n">
        <v>95</v>
      </c>
      <c r="C2606" s="7" t="n">
        <v>6</v>
      </c>
      <c r="D2606" s="7" t="n">
        <v>0</v>
      </c>
      <c r="E2606" s="7" t="n">
        <v>1</v>
      </c>
      <c r="F2606" s="7" t="n">
        <v>500</v>
      </c>
      <c r="G2606" s="7" t="n">
        <v>1</v>
      </c>
    </row>
    <row r="2607" spans="1:6">
      <c r="A2607" t="s">
        <v>4</v>
      </c>
      <c r="B2607" s="4" t="s">
        <v>5</v>
      </c>
      <c r="C2607" s="4" t="s">
        <v>35</v>
      </c>
    </row>
    <row r="2608" spans="1:6">
      <c r="A2608" t="n">
        <v>21640</v>
      </c>
      <c r="B2608" s="26" t="n">
        <v>3</v>
      </c>
      <c r="C2608" s="16" t="n">
        <f t="normal" ca="1">A2614</f>
        <v>0</v>
      </c>
    </row>
    <row r="2609" spans="1:7">
      <c r="A2609" t="s">
        <v>4</v>
      </c>
      <c r="B2609" s="4" t="s">
        <v>5</v>
      </c>
      <c r="C2609" s="4" t="s">
        <v>13</v>
      </c>
      <c r="D2609" s="4" t="s">
        <v>10</v>
      </c>
      <c r="E2609" s="4" t="s">
        <v>13</v>
      </c>
      <c r="F2609" s="4" t="s">
        <v>35</v>
      </c>
    </row>
    <row r="2610" spans="1:7">
      <c r="A2610" t="n">
        <v>21645</v>
      </c>
      <c r="B2610" s="15" t="n">
        <v>5</v>
      </c>
      <c r="C2610" s="7" t="n">
        <v>30</v>
      </c>
      <c r="D2610" s="7" t="n">
        <v>6657</v>
      </c>
      <c r="E2610" s="7" t="n">
        <v>1</v>
      </c>
      <c r="F2610" s="16" t="n">
        <f t="normal" ca="1">A2614</f>
        <v>0</v>
      </c>
    </row>
    <row r="2611" spans="1:7">
      <c r="A2611" t="s">
        <v>4</v>
      </c>
      <c r="B2611" s="4" t="s">
        <v>5</v>
      </c>
      <c r="C2611" s="4" t="s">
        <v>13</v>
      </c>
      <c r="D2611" s="4" t="s">
        <v>10</v>
      </c>
      <c r="E2611" s="4" t="s">
        <v>10</v>
      </c>
      <c r="F2611" s="4" t="s">
        <v>10</v>
      </c>
      <c r="G2611" s="4" t="s">
        <v>9</v>
      </c>
    </row>
    <row r="2612" spans="1:7">
      <c r="A2612" t="n">
        <v>21654</v>
      </c>
      <c r="B2612" s="86" t="n">
        <v>95</v>
      </c>
      <c r="C2612" s="7" t="n">
        <v>6</v>
      </c>
      <c r="D2612" s="7" t="n">
        <v>0</v>
      </c>
      <c r="E2612" s="7" t="n">
        <v>1</v>
      </c>
      <c r="F2612" s="7" t="n">
        <v>250</v>
      </c>
      <c r="G2612" s="7" t="n">
        <v>1</v>
      </c>
    </row>
    <row r="2613" spans="1:7">
      <c r="A2613" t="s">
        <v>4</v>
      </c>
      <c r="B2613" s="4" t="s">
        <v>5</v>
      </c>
      <c r="C2613" s="4" t="s">
        <v>13</v>
      </c>
      <c r="D2613" s="4" t="s">
        <v>10</v>
      </c>
      <c r="E2613" s="4" t="s">
        <v>13</v>
      </c>
      <c r="F2613" s="4" t="s">
        <v>35</v>
      </c>
    </row>
    <row r="2614" spans="1:7">
      <c r="A2614" t="n">
        <v>21666</v>
      </c>
      <c r="B2614" s="15" t="n">
        <v>5</v>
      </c>
      <c r="C2614" s="7" t="n">
        <v>30</v>
      </c>
      <c r="D2614" s="7" t="n">
        <v>4164</v>
      </c>
      <c r="E2614" s="7" t="n">
        <v>1</v>
      </c>
      <c r="F2614" s="16" t="n">
        <f t="normal" ca="1">A2620</f>
        <v>0</v>
      </c>
    </row>
    <row r="2615" spans="1:7">
      <c r="A2615" t="s">
        <v>4</v>
      </c>
      <c r="B2615" s="4" t="s">
        <v>5</v>
      </c>
      <c r="C2615" s="4" t="s">
        <v>13</v>
      </c>
      <c r="D2615" s="4" t="s">
        <v>10</v>
      </c>
      <c r="E2615" s="4" t="s">
        <v>10</v>
      </c>
      <c r="F2615" s="4" t="s">
        <v>10</v>
      </c>
      <c r="G2615" s="4" t="s">
        <v>9</v>
      </c>
    </row>
    <row r="2616" spans="1:7">
      <c r="A2616" t="n">
        <v>21675</v>
      </c>
      <c r="B2616" s="86" t="n">
        <v>95</v>
      </c>
      <c r="C2616" s="7" t="n">
        <v>6</v>
      </c>
      <c r="D2616" s="7" t="n">
        <v>0</v>
      </c>
      <c r="E2616" s="7" t="n">
        <v>9</v>
      </c>
      <c r="F2616" s="7" t="n">
        <v>500</v>
      </c>
      <c r="G2616" s="7" t="n">
        <v>1</v>
      </c>
    </row>
    <row r="2617" spans="1:7">
      <c r="A2617" t="s">
        <v>4</v>
      </c>
      <c r="B2617" s="4" t="s">
        <v>5</v>
      </c>
      <c r="C2617" s="4" t="s">
        <v>35</v>
      </c>
    </row>
    <row r="2618" spans="1:7">
      <c r="A2618" t="n">
        <v>21687</v>
      </c>
      <c r="B2618" s="26" t="n">
        <v>3</v>
      </c>
      <c r="C2618" s="16" t="n">
        <f t="normal" ca="1">A2624</f>
        <v>0</v>
      </c>
    </row>
    <row r="2619" spans="1:7">
      <c r="A2619" t="s">
        <v>4</v>
      </c>
      <c r="B2619" s="4" t="s">
        <v>5</v>
      </c>
      <c r="C2619" s="4" t="s">
        <v>13</v>
      </c>
      <c r="D2619" s="4" t="s">
        <v>10</v>
      </c>
      <c r="E2619" s="4" t="s">
        <v>13</v>
      </c>
      <c r="F2619" s="4" t="s">
        <v>35</v>
      </c>
    </row>
    <row r="2620" spans="1:7">
      <c r="A2620" t="n">
        <v>21692</v>
      </c>
      <c r="B2620" s="15" t="n">
        <v>5</v>
      </c>
      <c r="C2620" s="7" t="n">
        <v>30</v>
      </c>
      <c r="D2620" s="7" t="n">
        <v>6665</v>
      </c>
      <c r="E2620" s="7" t="n">
        <v>1</v>
      </c>
      <c r="F2620" s="16" t="n">
        <f t="normal" ca="1">A2624</f>
        <v>0</v>
      </c>
    </row>
    <row r="2621" spans="1:7">
      <c r="A2621" t="s">
        <v>4</v>
      </c>
      <c r="B2621" s="4" t="s">
        <v>5</v>
      </c>
      <c r="C2621" s="4" t="s">
        <v>13</v>
      </c>
      <c r="D2621" s="4" t="s">
        <v>10</v>
      </c>
      <c r="E2621" s="4" t="s">
        <v>10</v>
      </c>
      <c r="F2621" s="4" t="s">
        <v>10</v>
      </c>
      <c r="G2621" s="4" t="s">
        <v>9</v>
      </c>
    </row>
    <row r="2622" spans="1:7">
      <c r="A2622" t="n">
        <v>21701</v>
      </c>
      <c r="B2622" s="86" t="n">
        <v>95</v>
      </c>
      <c r="C2622" s="7" t="n">
        <v>6</v>
      </c>
      <c r="D2622" s="7" t="n">
        <v>0</v>
      </c>
      <c r="E2622" s="7" t="n">
        <v>9</v>
      </c>
      <c r="F2622" s="7" t="n">
        <v>250</v>
      </c>
      <c r="G2622" s="7" t="n">
        <v>1</v>
      </c>
    </row>
    <row r="2623" spans="1:7">
      <c r="A2623" t="s">
        <v>4</v>
      </c>
      <c r="B2623" s="4" t="s">
        <v>5</v>
      </c>
      <c r="C2623" s="4" t="s">
        <v>13</v>
      </c>
      <c r="D2623" s="4" t="s">
        <v>10</v>
      </c>
      <c r="E2623" s="4" t="s">
        <v>9</v>
      </c>
    </row>
    <row r="2624" spans="1:7">
      <c r="A2624" t="n">
        <v>21713</v>
      </c>
      <c r="B2624" s="85" t="n">
        <v>167</v>
      </c>
      <c r="C2624" s="7" t="n">
        <v>0</v>
      </c>
      <c r="D2624" s="7" t="n">
        <v>1</v>
      </c>
      <c r="E2624" s="7" t="n">
        <v>2</v>
      </c>
    </row>
    <row r="2625" spans="1:7">
      <c r="A2625" t="s">
        <v>4</v>
      </c>
      <c r="B2625" s="4" t="s">
        <v>5</v>
      </c>
      <c r="C2625" s="4" t="s">
        <v>13</v>
      </c>
      <c r="D2625" s="4" t="s">
        <v>10</v>
      </c>
      <c r="E2625" s="4" t="s">
        <v>9</v>
      </c>
    </row>
    <row r="2626" spans="1:7">
      <c r="A2626" t="n">
        <v>21721</v>
      </c>
      <c r="B2626" s="85" t="n">
        <v>167</v>
      </c>
      <c r="C2626" s="7" t="n">
        <v>0</v>
      </c>
      <c r="D2626" s="7" t="n">
        <v>9</v>
      </c>
      <c r="E2626" s="7" t="n">
        <v>2</v>
      </c>
    </row>
    <row r="2627" spans="1:7">
      <c r="A2627" t="s">
        <v>4</v>
      </c>
      <c r="B2627" s="4" t="s">
        <v>5</v>
      </c>
      <c r="C2627" s="4" t="s">
        <v>13</v>
      </c>
      <c r="D2627" s="4" t="s">
        <v>10</v>
      </c>
      <c r="E2627" s="4" t="s">
        <v>10</v>
      </c>
      <c r="F2627" s="4" t="s">
        <v>9</v>
      </c>
    </row>
    <row r="2628" spans="1:7">
      <c r="A2628" t="n">
        <v>21729</v>
      </c>
      <c r="B2628" s="86" t="n">
        <v>95</v>
      </c>
      <c r="C2628" s="7" t="n">
        <v>14</v>
      </c>
      <c r="D2628" s="7" t="n">
        <v>0</v>
      </c>
      <c r="E2628" s="7" t="n">
        <v>1</v>
      </c>
      <c r="F2628" s="7" t="n">
        <v>1</v>
      </c>
    </row>
    <row r="2629" spans="1:7">
      <c r="A2629" t="s">
        <v>4</v>
      </c>
      <c r="B2629" s="4" t="s">
        <v>5</v>
      </c>
      <c r="C2629" s="4" t="s">
        <v>13</v>
      </c>
      <c r="D2629" s="4" t="s">
        <v>10</v>
      </c>
      <c r="E2629" s="4" t="s">
        <v>10</v>
      </c>
      <c r="F2629" s="4" t="s">
        <v>9</v>
      </c>
    </row>
    <row r="2630" spans="1:7">
      <c r="A2630" t="n">
        <v>21739</v>
      </c>
      <c r="B2630" s="86" t="n">
        <v>95</v>
      </c>
      <c r="C2630" s="7" t="n">
        <v>14</v>
      </c>
      <c r="D2630" s="7" t="n">
        <v>0</v>
      </c>
      <c r="E2630" s="7" t="n">
        <v>9</v>
      </c>
      <c r="F2630" s="7" t="n">
        <v>1</v>
      </c>
    </row>
    <row r="2631" spans="1:7">
      <c r="A2631" t="s">
        <v>4</v>
      </c>
      <c r="B2631" s="4" t="s">
        <v>5</v>
      </c>
      <c r="C2631" s="4" t="s">
        <v>13</v>
      </c>
      <c r="D2631" s="4" t="s">
        <v>10</v>
      </c>
      <c r="E2631" s="4" t="s">
        <v>10</v>
      </c>
      <c r="F2631" s="4" t="s">
        <v>9</v>
      </c>
    </row>
    <row r="2632" spans="1:7">
      <c r="A2632" t="n">
        <v>21749</v>
      </c>
      <c r="B2632" s="86" t="n">
        <v>95</v>
      </c>
      <c r="C2632" s="7" t="n">
        <v>14</v>
      </c>
      <c r="D2632" s="7" t="n">
        <v>9</v>
      </c>
      <c r="E2632" s="7" t="n">
        <v>15</v>
      </c>
      <c r="F2632" s="7" t="n">
        <v>1</v>
      </c>
    </row>
    <row r="2633" spans="1:7">
      <c r="A2633" t="s">
        <v>4</v>
      </c>
      <c r="B2633" s="4" t="s">
        <v>5</v>
      </c>
      <c r="C2633" s="4" t="s">
        <v>13</v>
      </c>
      <c r="D2633" s="4" t="s">
        <v>10</v>
      </c>
    </row>
    <row r="2634" spans="1:7">
      <c r="A2634" t="n">
        <v>21759</v>
      </c>
      <c r="B2634" s="86" t="n">
        <v>95</v>
      </c>
      <c r="C2634" s="7" t="n">
        <v>1</v>
      </c>
      <c r="D2634" s="7" t="n">
        <v>65528</v>
      </c>
    </row>
    <row r="2635" spans="1:7">
      <c r="A2635" t="s">
        <v>4</v>
      </c>
      <c r="B2635" s="4" t="s">
        <v>5</v>
      </c>
      <c r="C2635" s="4" t="s">
        <v>13</v>
      </c>
      <c r="D2635" s="4" t="s">
        <v>10</v>
      </c>
      <c r="E2635" s="4" t="s">
        <v>10</v>
      </c>
      <c r="F2635" s="4" t="s">
        <v>13</v>
      </c>
      <c r="G2635" s="4" t="s">
        <v>9</v>
      </c>
    </row>
    <row r="2636" spans="1:7">
      <c r="A2636" t="n">
        <v>21763</v>
      </c>
      <c r="B2636" s="86" t="n">
        <v>95</v>
      </c>
      <c r="C2636" s="7" t="n">
        <v>0</v>
      </c>
      <c r="D2636" s="7" t="n">
        <v>61440</v>
      </c>
      <c r="E2636" s="7" t="n">
        <v>61441</v>
      </c>
      <c r="F2636" s="7" t="n">
        <v>255</v>
      </c>
      <c r="G2636" s="7" t="n">
        <v>0</v>
      </c>
    </row>
    <row r="2637" spans="1:7">
      <c r="A2637" t="s">
        <v>4</v>
      </c>
      <c r="B2637" s="4" t="s">
        <v>5</v>
      </c>
      <c r="C2637" s="4" t="s">
        <v>13</v>
      </c>
      <c r="D2637" s="4" t="s">
        <v>10</v>
      </c>
      <c r="E2637" s="4" t="s">
        <v>10</v>
      </c>
      <c r="F2637" s="4" t="s">
        <v>13</v>
      </c>
      <c r="G2637" s="4" t="s">
        <v>9</v>
      </c>
    </row>
    <row r="2638" spans="1:7">
      <c r="A2638" t="n">
        <v>21774</v>
      </c>
      <c r="B2638" s="86" t="n">
        <v>95</v>
      </c>
      <c r="C2638" s="7" t="n">
        <v>0</v>
      </c>
      <c r="D2638" s="7" t="n">
        <v>61442</v>
      </c>
      <c r="E2638" s="7" t="n">
        <v>61443</v>
      </c>
      <c r="F2638" s="7" t="n">
        <v>255</v>
      </c>
      <c r="G2638" s="7" t="n">
        <v>0</v>
      </c>
    </row>
    <row r="2639" spans="1:7">
      <c r="A2639" t="s">
        <v>4</v>
      </c>
      <c r="B2639" s="4" t="s">
        <v>5</v>
      </c>
      <c r="C2639" s="4" t="s">
        <v>10</v>
      </c>
    </row>
    <row r="2640" spans="1:7">
      <c r="A2640" t="n">
        <v>21785</v>
      </c>
      <c r="B2640" s="23" t="n">
        <v>12</v>
      </c>
      <c r="C2640" s="7" t="n">
        <v>6465</v>
      </c>
    </row>
    <row r="2641" spans="1:7">
      <c r="A2641" t="s">
        <v>4</v>
      </c>
      <c r="B2641" s="4" t="s">
        <v>5</v>
      </c>
      <c r="C2641" s="4" t="s">
        <v>13</v>
      </c>
      <c r="D2641" s="4" t="s">
        <v>9</v>
      </c>
      <c r="E2641" s="4" t="s">
        <v>13</v>
      </c>
      <c r="F2641" s="4" t="s">
        <v>13</v>
      </c>
      <c r="G2641" s="4" t="s">
        <v>9</v>
      </c>
      <c r="H2641" s="4" t="s">
        <v>13</v>
      </c>
      <c r="I2641" s="4" t="s">
        <v>9</v>
      </c>
      <c r="J2641" s="4" t="s">
        <v>13</v>
      </c>
    </row>
    <row r="2642" spans="1:7">
      <c r="A2642" t="n">
        <v>21788</v>
      </c>
      <c r="B2642" s="38" t="n">
        <v>33</v>
      </c>
      <c r="C2642" s="7" t="n">
        <v>0</v>
      </c>
      <c r="D2642" s="7" t="n">
        <v>3</v>
      </c>
      <c r="E2642" s="7" t="n">
        <v>0</v>
      </c>
      <c r="F2642" s="7" t="n">
        <v>0</v>
      </c>
      <c r="G2642" s="7" t="n">
        <v>-1</v>
      </c>
      <c r="H2642" s="7" t="n">
        <v>0</v>
      </c>
      <c r="I2642" s="7" t="n">
        <v>-1</v>
      </c>
      <c r="J2642" s="7" t="n">
        <v>0</v>
      </c>
    </row>
    <row r="2643" spans="1:7">
      <c r="A2643" t="s">
        <v>4</v>
      </c>
      <c r="B2643" s="4" t="s">
        <v>5</v>
      </c>
    </row>
    <row r="2644" spans="1:7">
      <c r="A2644" t="n">
        <v>21806</v>
      </c>
      <c r="B2644" s="5" t="n">
        <v>1</v>
      </c>
    </row>
    <row r="2645" spans="1:7" s="3" customFormat="1" customHeight="0">
      <c r="A2645" s="3" t="s">
        <v>2</v>
      </c>
      <c r="B2645" s="3" t="s">
        <v>236</v>
      </c>
    </row>
    <row r="2646" spans="1:7">
      <c r="A2646" t="s">
        <v>4</v>
      </c>
      <c r="B2646" s="4" t="s">
        <v>5</v>
      </c>
      <c r="C2646" s="4" t="s">
        <v>13</v>
      </c>
      <c r="D2646" s="4" t="s">
        <v>10</v>
      </c>
      <c r="E2646" s="4" t="s">
        <v>6</v>
      </c>
      <c r="F2646" s="4" t="s">
        <v>6</v>
      </c>
      <c r="G2646" s="4" t="s">
        <v>6</v>
      </c>
      <c r="H2646" s="4" t="s">
        <v>6</v>
      </c>
    </row>
    <row r="2647" spans="1:7">
      <c r="A2647" t="n">
        <v>21808</v>
      </c>
      <c r="B2647" s="61" t="n">
        <v>51</v>
      </c>
      <c r="C2647" s="7" t="n">
        <v>3</v>
      </c>
      <c r="D2647" s="7" t="n">
        <v>65534</v>
      </c>
      <c r="E2647" s="7" t="s">
        <v>141</v>
      </c>
      <c r="F2647" s="7" t="s">
        <v>142</v>
      </c>
      <c r="G2647" s="7" t="s">
        <v>143</v>
      </c>
      <c r="H2647" s="7" t="s">
        <v>144</v>
      </c>
    </row>
    <row r="2648" spans="1:7">
      <c r="A2648" t="s">
        <v>4</v>
      </c>
      <c r="B2648" s="4" t="s">
        <v>5</v>
      </c>
      <c r="C2648" s="4" t="s">
        <v>10</v>
      </c>
      <c r="D2648" s="4" t="s">
        <v>13</v>
      </c>
      <c r="E2648" s="4" t="s">
        <v>6</v>
      </c>
      <c r="F2648" s="4" t="s">
        <v>25</v>
      </c>
      <c r="G2648" s="4" t="s">
        <v>25</v>
      </c>
      <c r="H2648" s="4" t="s">
        <v>25</v>
      </c>
    </row>
    <row r="2649" spans="1:7">
      <c r="A2649" t="n">
        <v>21837</v>
      </c>
      <c r="B2649" s="52" t="n">
        <v>48</v>
      </c>
      <c r="C2649" s="7" t="n">
        <v>65534</v>
      </c>
      <c r="D2649" s="7" t="n">
        <v>0</v>
      </c>
      <c r="E2649" s="7" t="s">
        <v>129</v>
      </c>
      <c r="F2649" s="7" t="n">
        <v>-1</v>
      </c>
      <c r="G2649" s="7" t="n">
        <v>1</v>
      </c>
      <c r="H2649" s="7" t="n">
        <v>0</v>
      </c>
    </row>
    <row r="2650" spans="1:7">
      <c r="A2650" t="s">
        <v>4</v>
      </c>
      <c r="B2650" s="4" t="s">
        <v>5</v>
      </c>
      <c r="C2650" s="4" t="s">
        <v>10</v>
      </c>
      <c r="D2650" s="4" t="s">
        <v>13</v>
      </c>
    </row>
    <row r="2651" spans="1:7">
      <c r="A2651" t="n">
        <v>21863</v>
      </c>
      <c r="B2651" s="81" t="n">
        <v>67</v>
      </c>
      <c r="C2651" s="7" t="n">
        <v>65534</v>
      </c>
      <c r="D2651" s="7" t="n">
        <v>0</v>
      </c>
    </row>
    <row r="2652" spans="1:7">
      <c r="A2652" t="s">
        <v>4</v>
      </c>
      <c r="B2652" s="4" t="s">
        <v>5</v>
      </c>
    </row>
    <row r="2653" spans="1:7">
      <c r="A2653" t="n">
        <v>21867</v>
      </c>
      <c r="B2653" s="5" t="n">
        <v>1</v>
      </c>
    </row>
    <row r="2654" spans="1:7" s="3" customFormat="1" customHeight="0">
      <c r="A2654" s="3" t="s">
        <v>2</v>
      </c>
      <c r="B2654" s="3" t="s">
        <v>237</v>
      </c>
    </row>
    <row r="2655" spans="1:7">
      <c r="A2655" t="s">
        <v>4</v>
      </c>
      <c r="B2655" s="4" t="s">
        <v>5</v>
      </c>
      <c r="C2655" s="4" t="s">
        <v>10</v>
      </c>
      <c r="D2655" s="4" t="s">
        <v>13</v>
      </c>
    </row>
    <row r="2656" spans="1:7">
      <c r="A2656" t="n">
        <v>21868</v>
      </c>
      <c r="B2656" s="87" t="n">
        <v>96</v>
      </c>
      <c r="C2656" s="7" t="n">
        <v>65534</v>
      </c>
      <c r="D2656" s="7" t="n">
        <v>1</v>
      </c>
    </row>
    <row r="2657" spans="1:10">
      <c r="A2657" t="s">
        <v>4</v>
      </c>
      <c r="B2657" s="4" t="s">
        <v>5</v>
      </c>
      <c r="C2657" s="4" t="s">
        <v>10</v>
      </c>
      <c r="D2657" s="4" t="s">
        <v>13</v>
      </c>
      <c r="E2657" s="4" t="s">
        <v>25</v>
      </c>
      <c r="F2657" s="4" t="s">
        <v>25</v>
      </c>
      <c r="G2657" s="4" t="s">
        <v>25</v>
      </c>
    </row>
    <row r="2658" spans="1:10">
      <c r="A2658" t="n">
        <v>21872</v>
      </c>
      <c r="B2658" s="87" t="n">
        <v>96</v>
      </c>
      <c r="C2658" s="7" t="n">
        <v>65534</v>
      </c>
      <c r="D2658" s="7" t="n">
        <v>2</v>
      </c>
      <c r="E2658" s="7" t="n">
        <v>17.5400009155273</v>
      </c>
      <c r="F2658" s="7" t="n">
        <v>20.2399997711182</v>
      </c>
      <c r="G2658" s="7" t="n">
        <v>184.960006713867</v>
      </c>
    </row>
    <row r="2659" spans="1:10">
      <c r="A2659" t="s">
        <v>4</v>
      </c>
      <c r="B2659" s="4" t="s">
        <v>5</v>
      </c>
      <c r="C2659" s="4" t="s">
        <v>10</v>
      </c>
      <c r="D2659" s="4" t="s">
        <v>13</v>
      </c>
      <c r="E2659" s="4" t="s">
        <v>25</v>
      </c>
      <c r="F2659" s="4" t="s">
        <v>25</v>
      </c>
      <c r="G2659" s="4" t="s">
        <v>25</v>
      </c>
    </row>
    <row r="2660" spans="1:10">
      <c r="A2660" t="n">
        <v>21888</v>
      </c>
      <c r="B2660" s="87" t="n">
        <v>96</v>
      </c>
      <c r="C2660" s="7" t="n">
        <v>65534</v>
      </c>
      <c r="D2660" s="7" t="n">
        <v>2</v>
      </c>
      <c r="E2660" s="7" t="n">
        <v>18.5699996948242</v>
      </c>
      <c r="F2660" s="7" t="n">
        <v>20.7800006866455</v>
      </c>
      <c r="G2660" s="7" t="n">
        <v>181.729995727539</v>
      </c>
    </row>
    <row r="2661" spans="1:10">
      <c r="A2661" t="s">
        <v>4</v>
      </c>
      <c r="B2661" s="4" t="s">
        <v>5</v>
      </c>
      <c r="C2661" s="4" t="s">
        <v>10</v>
      </c>
      <c r="D2661" s="4" t="s">
        <v>13</v>
      </c>
      <c r="E2661" s="4" t="s">
        <v>25</v>
      </c>
      <c r="F2661" s="4" t="s">
        <v>25</v>
      </c>
      <c r="G2661" s="4" t="s">
        <v>25</v>
      </c>
    </row>
    <row r="2662" spans="1:10">
      <c r="A2662" t="n">
        <v>21904</v>
      </c>
      <c r="B2662" s="87" t="n">
        <v>96</v>
      </c>
      <c r="C2662" s="7" t="n">
        <v>65534</v>
      </c>
      <c r="D2662" s="7" t="n">
        <v>2</v>
      </c>
      <c r="E2662" s="7" t="n">
        <v>20.9300003051758</v>
      </c>
      <c r="F2662" s="7" t="n">
        <v>22.0499992370605</v>
      </c>
      <c r="G2662" s="7" t="n">
        <v>174.169998168945</v>
      </c>
    </row>
    <row r="2663" spans="1:10">
      <c r="A2663" t="s">
        <v>4</v>
      </c>
      <c r="B2663" s="4" t="s">
        <v>5</v>
      </c>
      <c r="C2663" s="4" t="s">
        <v>10</v>
      </c>
      <c r="D2663" s="4" t="s">
        <v>13</v>
      </c>
      <c r="E2663" s="4" t="s">
        <v>25</v>
      </c>
      <c r="F2663" s="4" t="s">
        <v>25</v>
      </c>
      <c r="G2663" s="4" t="s">
        <v>25</v>
      </c>
    </row>
    <row r="2664" spans="1:10">
      <c r="A2664" t="n">
        <v>21920</v>
      </c>
      <c r="B2664" s="87" t="n">
        <v>96</v>
      </c>
      <c r="C2664" s="7" t="n">
        <v>65534</v>
      </c>
      <c r="D2664" s="7" t="n">
        <v>2</v>
      </c>
      <c r="E2664" s="7" t="n">
        <v>22.7600002288818</v>
      </c>
      <c r="F2664" s="7" t="n">
        <v>22.8500003814697</v>
      </c>
      <c r="G2664" s="7" t="n">
        <v>168.320007324219</v>
      </c>
    </row>
    <row r="2665" spans="1:10">
      <c r="A2665" t="s">
        <v>4</v>
      </c>
      <c r="B2665" s="4" t="s">
        <v>5</v>
      </c>
      <c r="C2665" s="4" t="s">
        <v>10</v>
      </c>
      <c r="D2665" s="4" t="s">
        <v>13</v>
      </c>
      <c r="E2665" s="4" t="s">
        <v>9</v>
      </c>
      <c r="F2665" s="4" t="s">
        <v>13</v>
      </c>
      <c r="G2665" s="4" t="s">
        <v>10</v>
      </c>
    </row>
    <row r="2666" spans="1:10">
      <c r="A2666" t="n">
        <v>21936</v>
      </c>
      <c r="B2666" s="87" t="n">
        <v>96</v>
      </c>
      <c r="C2666" s="7" t="n">
        <v>65534</v>
      </c>
      <c r="D2666" s="7" t="n">
        <v>0</v>
      </c>
      <c r="E2666" s="7" t="n">
        <v>1075000115</v>
      </c>
      <c r="F2666" s="7" t="n">
        <v>1</v>
      </c>
      <c r="G2666" s="7" t="n">
        <v>0</v>
      </c>
    </row>
    <row r="2667" spans="1:10">
      <c r="A2667" t="s">
        <v>4</v>
      </c>
      <c r="B2667" s="4" t="s">
        <v>5</v>
      </c>
      <c r="C2667" s="4" t="s">
        <v>10</v>
      </c>
      <c r="D2667" s="4" t="s">
        <v>13</v>
      </c>
    </row>
    <row r="2668" spans="1:10">
      <c r="A2668" t="n">
        <v>21947</v>
      </c>
      <c r="B2668" s="60" t="n">
        <v>56</v>
      </c>
      <c r="C2668" s="7" t="n">
        <v>65534</v>
      </c>
      <c r="D2668" s="7" t="n">
        <v>0</v>
      </c>
    </row>
    <row r="2669" spans="1:10">
      <c r="A2669" t="s">
        <v>4</v>
      </c>
      <c r="B2669" s="4" t="s">
        <v>5</v>
      </c>
    </row>
    <row r="2670" spans="1:10">
      <c r="A2670" t="n">
        <v>21951</v>
      </c>
      <c r="B2670" s="5" t="n">
        <v>1</v>
      </c>
    </row>
    <row r="2671" spans="1:10" s="3" customFormat="1" customHeight="0">
      <c r="A2671" s="3" t="s">
        <v>2</v>
      </c>
      <c r="B2671" s="3" t="s">
        <v>238</v>
      </c>
    </row>
    <row r="2672" spans="1:10">
      <c r="A2672" t="s">
        <v>4</v>
      </c>
      <c r="B2672" s="4" t="s">
        <v>5</v>
      </c>
      <c r="C2672" s="4" t="s">
        <v>10</v>
      </c>
      <c r="D2672" s="4" t="s">
        <v>13</v>
      </c>
    </row>
    <row r="2673" spans="1:7">
      <c r="A2673" t="n">
        <v>21952</v>
      </c>
      <c r="B2673" s="87" t="n">
        <v>96</v>
      </c>
      <c r="C2673" s="7" t="n">
        <v>65534</v>
      </c>
      <c r="D2673" s="7" t="n">
        <v>1</v>
      </c>
    </row>
    <row r="2674" spans="1:7">
      <c r="A2674" t="s">
        <v>4</v>
      </c>
      <c r="B2674" s="4" t="s">
        <v>5</v>
      </c>
      <c r="C2674" s="4" t="s">
        <v>10</v>
      </c>
      <c r="D2674" s="4" t="s">
        <v>13</v>
      </c>
      <c r="E2674" s="4" t="s">
        <v>25</v>
      </c>
      <c r="F2674" s="4" t="s">
        <v>25</v>
      </c>
      <c r="G2674" s="4" t="s">
        <v>25</v>
      </c>
    </row>
    <row r="2675" spans="1:7">
      <c r="A2675" t="n">
        <v>21956</v>
      </c>
      <c r="B2675" s="87" t="n">
        <v>96</v>
      </c>
      <c r="C2675" s="7" t="n">
        <v>65534</v>
      </c>
      <c r="D2675" s="7" t="n">
        <v>2</v>
      </c>
      <c r="E2675" s="7" t="n">
        <v>18.9799995422363</v>
      </c>
      <c r="F2675" s="7" t="n">
        <v>19.5799999237061</v>
      </c>
      <c r="G2675" s="7" t="n">
        <v>190.190002441406</v>
      </c>
    </row>
    <row r="2676" spans="1:7">
      <c r="A2676" t="s">
        <v>4</v>
      </c>
      <c r="B2676" s="4" t="s">
        <v>5</v>
      </c>
      <c r="C2676" s="4" t="s">
        <v>10</v>
      </c>
      <c r="D2676" s="4" t="s">
        <v>13</v>
      </c>
      <c r="E2676" s="4" t="s">
        <v>25</v>
      </c>
      <c r="F2676" s="4" t="s">
        <v>25</v>
      </c>
      <c r="G2676" s="4" t="s">
        <v>25</v>
      </c>
    </row>
    <row r="2677" spans="1:7">
      <c r="A2677" t="n">
        <v>21972</v>
      </c>
      <c r="B2677" s="87" t="n">
        <v>96</v>
      </c>
      <c r="C2677" s="7" t="n">
        <v>65534</v>
      </c>
      <c r="D2677" s="7" t="n">
        <v>2</v>
      </c>
      <c r="E2677" s="7" t="n">
        <v>20.8500003814697</v>
      </c>
      <c r="F2677" s="7" t="n">
        <v>20.3999996185303</v>
      </c>
      <c r="G2677" s="7" t="n">
        <v>185.190002441406</v>
      </c>
    </row>
    <row r="2678" spans="1:7">
      <c r="A2678" t="s">
        <v>4</v>
      </c>
      <c r="B2678" s="4" t="s">
        <v>5</v>
      </c>
      <c r="C2678" s="4" t="s">
        <v>10</v>
      </c>
      <c r="D2678" s="4" t="s">
        <v>13</v>
      </c>
      <c r="E2678" s="4" t="s">
        <v>25</v>
      </c>
      <c r="F2678" s="4" t="s">
        <v>25</v>
      </c>
      <c r="G2678" s="4" t="s">
        <v>25</v>
      </c>
    </row>
    <row r="2679" spans="1:7">
      <c r="A2679" t="n">
        <v>21988</v>
      </c>
      <c r="B2679" s="87" t="n">
        <v>96</v>
      </c>
      <c r="C2679" s="7" t="n">
        <v>65534</v>
      </c>
      <c r="D2679" s="7" t="n">
        <v>2</v>
      </c>
      <c r="E2679" s="7" t="n">
        <v>23.5499992370605</v>
      </c>
      <c r="F2679" s="7" t="n">
        <v>21.7099990844727</v>
      </c>
      <c r="G2679" s="7" t="n">
        <v>177.369995117188</v>
      </c>
    </row>
    <row r="2680" spans="1:7">
      <c r="A2680" t="s">
        <v>4</v>
      </c>
      <c r="B2680" s="4" t="s">
        <v>5</v>
      </c>
      <c r="C2680" s="4" t="s">
        <v>10</v>
      </c>
      <c r="D2680" s="4" t="s">
        <v>13</v>
      </c>
      <c r="E2680" s="4" t="s">
        <v>25</v>
      </c>
      <c r="F2680" s="4" t="s">
        <v>25</v>
      </c>
      <c r="G2680" s="4" t="s">
        <v>25</v>
      </c>
    </row>
    <row r="2681" spans="1:7">
      <c r="A2681" t="n">
        <v>22004</v>
      </c>
      <c r="B2681" s="87" t="n">
        <v>96</v>
      </c>
      <c r="C2681" s="7" t="n">
        <v>65534</v>
      </c>
      <c r="D2681" s="7" t="n">
        <v>2</v>
      </c>
      <c r="E2681" s="7" t="n">
        <v>25.6299991607666</v>
      </c>
      <c r="F2681" s="7" t="n">
        <v>22.6200008392334</v>
      </c>
      <c r="G2681" s="7" t="n">
        <v>171.330001831055</v>
      </c>
    </row>
    <row r="2682" spans="1:7">
      <c r="A2682" t="s">
        <v>4</v>
      </c>
      <c r="B2682" s="4" t="s">
        <v>5</v>
      </c>
      <c r="C2682" s="4" t="s">
        <v>10</v>
      </c>
      <c r="D2682" s="4" t="s">
        <v>13</v>
      </c>
      <c r="E2682" s="4" t="s">
        <v>9</v>
      </c>
      <c r="F2682" s="4" t="s">
        <v>13</v>
      </c>
      <c r="G2682" s="4" t="s">
        <v>10</v>
      </c>
    </row>
    <row r="2683" spans="1:7">
      <c r="A2683" t="n">
        <v>22020</v>
      </c>
      <c r="B2683" s="87" t="n">
        <v>96</v>
      </c>
      <c r="C2683" s="7" t="n">
        <v>65534</v>
      </c>
      <c r="D2683" s="7" t="n">
        <v>0</v>
      </c>
      <c r="E2683" s="7" t="n">
        <v>1075000115</v>
      </c>
      <c r="F2683" s="7" t="n">
        <v>1</v>
      </c>
      <c r="G2683" s="7" t="n">
        <v>0</v>
      </c>
    </row>
    <row r="2684" spans="1:7">
      <c r="A2684" t="s">
        <v>4</v>
      </c>
      <c r="B2684" s="4" t="s">
        <v>5</v>
      </c>
      <c r="C2684" s="4" t="s">
        <v>10</v>
      </c>
      <c r="D2684" s="4" t="s">
        <v>13</v>
      </c>
    </row>
    <row r="2685" spans="1:7">
      <c r="A2685" t="n">
        <v>22031</v>
      </c>
      <c r="B2685" s="60" t="n">
        <v>56</v>
      </c>
      <c r="C2685" s="7" t="n">
        <v>65534</v>
      </c>
      <c r="D2685" s="7" t="n">
        <v>0</v>
      </c>
    </row>
    <row r="2686" spans="1:7">
      <c r="A2686" t="s">
        <v>4</v>
      </c>
      <c r="B2686" s="4" t="s">
        <v>5</v>
      </c>
    </row>
    <row r="2687" spans="1:7">
      <c r="A2687" t="n">
        <v>22035</v>
      </c>
      <c r="B2687" s="5" t="n">
        <v>1</v>
      </c>
    </row>
    <row r="2688" spans="1:7" s="3" customFormat="1" customHeight="0">
      <c r="A2688" s="3" t="s">
        <v>2</v>
      </c>
      <c r="B2688" s="3" t="s">
        <v>239</v>
      </c>
    </row>
    <row r="2689" spans="1:7">
      <c r="A2689" t="s">
        <v>4</v>
      </c>
      <c r="B2689" s="4" t="s">
        <v>5</v>
      </c>
      <c r="C2689" s="4" t="s">
        <v>10</v>
      </c>
      <c r="D2689" s="4" t="s">
        <v>13</v>
      </c>
    </row>
    <row r="2690" spans="1:7">
      <c r="A2690" t="n">
        <v>22036</v>
      </c>
      <c r="B2690" s="87" t="n">
        <v>96</v>
      </c>
      <c r="C2690" s="7" t="n">
        <v>65534</v>
      </c>
      <c r="D2690" s="7" t="n">
        <v>1</v>
      </c>
    </row>
    <row r="2691" spans="1:7">
      <c r="A2691" t="s">
        <v>4</v>
      </c>
      <c r="B2691" s="4" t="s">
        <v>5</v>
      </c>
      <c r="C2691" s="4" t="s">
        <v>10</v>
      </c>
      <c r="D2691" s="4" t="s">
        <v>13</v>
      </c>
      <c r="E2691" s="4" t="s">
        <v>25</v>
      </c>
      <c r="F2691" s="4" t="s">
        <v>25</v>
      </c>
      <c r="G2691" s="4" t="s">
        <v>25</v>
      </c>
    </row>
    <row r="2692" spans="1:7">
      <c r="A2692" t="n">
        <v>22040</v>
      </c>
      <c r="B2692" s="87" t="n">
        <v>96</v>
      </c>
      <c r="C2692" s="7" t="n">
        <v>65534</v>
      </c>
      <c r="D2692" s="7" t="n">
        <v>2</v>
      </c>
      <c r="E2692" s="7" t="n">
        <v>14.1999998092651</v>
      </c>
      <c r="F2692" s="7" t="n">
        <v>19.5699996948242</v>
      </c>
      <c r="G2692" s="7" t="n">
        <v>188.149993896484</v>
      </c>
    </row>
    <row r="2693" spans="1:7">
      <c r="A2693" t="s">
        <v>4</v>
      </c>
      <c r="B2693" s="4" t="s">
        <v>5</v>
      </c>
      <c r="C2693" s="4" t="s">
        <v>10</v>
      </c>
      <c r="D2693" s="4" t="s">
        <v>13</v>
      </c>
      <c r="E2693" s="4" t="s">
        <v>25</v>
      </c>
      <c r="F2693" s="4" t="s">
        <v>25</v>
      </c>
      <c r="G2693" s="4" t="s">
        <v>25</v>
      </c>
    </row>
    <row r="2694" spans="1:7">
      <c r="A2694" t="n">
        <v>22056</v>
      </c>
      <c r="B2694" s="87" t="n">
        <v>96</v>
      </c>
      <c r="C2694" s="7" t="n">
        <v>65534</v>
      </c>
      <c r="D2694" s="7" t="n">
        <v>2</v>
      </c>
      <c r="E2694" s="7" t="n">
        <v>15.6499996185303</v>
      </c>
      <c r="F2694" s="7" t="n">
        <v>20.3999996185303</v>
      </c>
      <c r="G2694" s="7" t="n">
        <v>183.360000610352</v>
      </c>
    </row>
    <row r="2695" spans="1:7">
      <c r="A2695" t="s">
        <v>4</v>
      </c>
      <c r="B2695" s="4" t="s">
        <v>5</v>
      </c>
      <c r="C2695" s="4" t="s">
        <v>10</v>
      </c>
      <c r="D2695" s="4" t="s">
        <v>13</v>
      </c>
      <c r="E2695" s="4" t="s">
        <v>25</v>
      </c>
      <c r="F2695" s="4" t="s">
        <v>25</v>
      </c>
      <c r="G2695" s="4" t="s">
        <v>25</v>
      </c>
    </row>
    <row r="2696" spans="1:7">
      <c r="A2696" t="n">
        <v>22072</v>
      </c>
      <c r="B2696" s="87" t="n">
        <v>96</v>
      </c>
      <c r="C2696" s="7" t="n">
        <v>65534</v>
      </c>
      <c r="D2696" s="7" t="n">
        <v>2</v>
      </c>
      <c r="E2696" s="7" t="n">
        <v>17.2800006866455</v>
      </c>
      <c r="F2696" s="7" t="n">
        <v>21.4899997711182</v>
      </c>
      <c r="G2696" s="7" t="n">
        <v>177.059997558594</v>
      </c>
    </row>
    <row r="2697" spans="1:7">
      <c r="A2697" t="s">
        <v>4</v>
      </c>
      <c r="B2697" s="4" t="s">
        <v>5</v>
      </c>
      <c r="C2697" s="4" t="s">
        <v>10</v>
      </c>
      <c r="D2697" s="4" t="s">
        <v>13</v>
      </c>
      <c r="E2697" s="4" t="s">
        <v>25</v>
      </c>
      <c r="F2697" s="4" t="s">
        <v>25</v>
      </c>
      <c r="G2697" s="4" t="s">
        <v>25</v>
      </c>
    </row>
    <row r="2698" spans="1:7">
      <c r="A2698" t="n">
        <v>22088</v>
      </c>
      <c r="B2698" s="87" t="n">
        <v>96</v>
      </c>
      <c r="C2698" s="7" t="n">
        <v>65534</v>
      </c>
      <c r="D2698" s="7" t="n">
        <v>2</v>
      </c>
      <c r="E2698" s="7" t="n">
        <v>19.1700000762939</v>
      </c>
      <c r="F2698" s="7" t="n">
        <v>22.6399993896484</v>
      </c>
      <c r="G2698" s="7" t="n">
        <v>169.740005493164</v>
      </c>
    </row>
    <row r="2699" spans="1:7">
      <c r="A2699" t="s">
        <v>4</v>
      </c>
      <c r="B2699" s="4" t="s">
        <v>5</v>
      </c>
      <c r="C2699" s="4" t="s">
        <v>10</v>
      </c>
      <c r="D2699" s="4" t="s">
        <v>13</v>
      </c>
      <c r="E2699" s="4" t="s">
        <v>9</v>
      </c>
      <c r="F2699" s="4" t="s">
        <v>13</v>
      </c>
      <c r="G2699" s="4" t="s">
        <v>10</v>
      </c>
    </row>
    <row r="2700" spans="1:7">
      <c r="A2700" t="n">
        <v>22104</v>
      </c>
      <c r="B2700" s="87" t="n">
        <v>96</v>
      </c>
      <c r="C2700" s="7" t="n">
        <v>65534</v>
      </c>
      <c r="D2700" s="7" t="n">
        <v>0</v>
      </c>
      <c r="E2700" s="7" t="n">
        <v>1075000115</v>
      </c>
      <c r="F2700" s="7" t="n">
        <v>1</v>
      </c>
      <c r="G2700" s="7" t="n">
        <v>0</v>
      </c>
    </row>
    <row r="2701" spans="1:7">
      <c r="A2701" t="s">
        <v>4</v>
      </c>
      <c r="B2701" s="4" t="s">
        <v>5</v>
      </c>
      <c r="C2701" s="4" t="s">
        <v>10</v>
      </c>
      <c r="D2701" s="4" t="s">
        <v>13</v>
      </c>
    </row>
    <row r="2702" spans="1:7">
      <c r="A2702" t="n">
        <v>22115</v>
      </c>
      <c r="B2702" s="60" t="n">
        <v>56</v>
      </c>
      <c r="C2702" s="7" t="n">
        <v>65534</v>
      </c>
      <c r="D2702" s="7" t="n">
        <v>0</v>
      </c>
    </row>
    <row r="2703" spans="1:7">
      <c r="A2703" t="s">
        <v>4</v>
      </c>
      <c r="B2703" s="4" t="s">
        <v>5</v>
      </c>
    </row>
    <row r="2704" spans="1:7">
      <c r="A2704" t="n">
        <v>22119</v>
      </c>
      <c r="B2704" s="5" t="n">
        <v>1</v>
      </c>
    </row>
    <row r="2705" spans="1:7" s="3" customFormat="1" customHeight="0">
      <c r="A2705" s="3" t="s">
        <v>2</v>
      </c>
      <c r="B2705" s="3" t="s">
        <v>240</v>
      </c>
    </row>
    <row r="2706" spans="1:7">
      <c r="A2706" t="s">
        <v>4</v>
      </c>
      <c r="B2706" s="4" t="s">
        <v>5</v>
      </c>
      <c r="C2706" s="4" t="s">
        <v>10</v>
      </c>
      <c r="D2706" s="4" t="s">
        <v>13</v>
      </c>
    </row>
    <row r="2707" spans="1:7">
      <c r="A2707" t="n">
        <v>22120</v>
      </c>
      <c r="B2707" s="87" t="n">
        <v>96</v>
      </c>
      <c r="C2707" s="7" t="n">
        <v>65534</v>
      </c>
      <c r="D2707" s="7" t="n">
        <v>1</v>
      </c>
    </row>
    <row r="2708" spans="1:7">
      <c r="A2708" t="s">
        <v>4</v>
      </c>
      <c r="B2708" s="4" t="s">
        <v>5</v>
      </c>
      <c r="C2708" s="4" t="s">
        <v>10</v>
      </c>
      <c r="D2708" s="4" t="s">
        <v>13</v>
      </c>
      <c r="E2708" s="4" t="s">
        <v>25</v>
      </c>
      <c r="F2708" s="4" t="s">
        <v>25</v>
      </c>
      <c r="G2708" s="4" t="s">
        <v>25</v>
      </c>
    </row>
    <row r="2709" spans="1:7">
      <c r="A2709" t="n">
        <v>22124</v>
      </c>
      <c r="B2709" s="87" t="n">
        <v>96</v>
      </c>
      <c r="C2709" s="7" t="n">
        <v>65534</v>
      </c>
      <c r="D2709" s="7" t="n">
        <v>2</v>
      </c>
      <c r="E2709" s="7" t="n">
        <v>18.0599994659424</v>
      </c>
      <c r="F2709" s="7" t="n">
        <v>19.6299991607666</v>
      </c>
      <c r="G2709" s="7" t="n">
        <v>189.059997558594</v>
      </c>
    </row>
    <row r="2710" spans="1:7">
      <c r="A2710" t="s">
        <v>4</v>
      </c>
      <c r="B2710" s="4" t="s">
        <v>5</v>
      </c>
      <c r="C2710" s="4" t="s">
        <v>10</v>
      </c>
      <c r="D2710" s="4" t="s">
        <v>13</v>
      </c>
      <c r="E2710" s="4" t="s">
        <v>25</v>
      </c>
      <c r="F2710" s="4" t="s">
        <v>25</v>
      </c>
      <c r="G2710" s="4" t="s">
        <v>25</v>
      </c>
    </row>
    <row r="2711" spans="1:7">
      <c r="A2711" t="n">
        <v>22140</v>
      </c>
      <c r="B2711" s="87" t="n">
        <v>96</v>
      </c>
      <c r="C2711" s="7" t="n">
        <v>65534</v>
      </c>
      <c r="D2711" s="7" t="n">
        <v>2</v>
      </c>
      <c r="E2711" s="7" t="n">
        <v>19.9799995422363</v>
      </c>
      <c r="F2711" s="7" t="n">
        <v>20.6000003814697</v>
      </c>
      <c r="G2711" s="7" t="n">
        <v>183.429992675781</v>
      </c>
    </row>
    <row r="2712" spans="1:7">
      <c r="A2712" t="s">
        <v>4</v>
      </c>
      <c r="B2712" s="4" t="s">
        <v>5</v>
      </c>
      <c r="C2712" s="4" t="s">
        <v>10</v>
      </c>
      <c r="D2712" s="4" t="s">
        <v>13</v>
      </c>
      <c r="E2712" s="4" t="s">
        <v>25</v>
      </c>
      <c r="F2712" s="4" t="s">
        <v>25</v>
      </c>
      <c r="G2712" s="4" t="s">
        <v>25</v>
      </c>
    </row>
    <row r="2713" spans="1:7">
      <c r="A2713" t="n">
        <v>22156</v>
      </c>
      <c r="B2713" s="87" t="n">
        <v>96</v>
      </c>
      <c r="C2713" s="7" t="n">
        <v>65534</v>
      </c>
      <c r="D2713" s="7" t="n">
        <v>2</v>
      </c>
      <c r="E2713" s="7" t="n">
        <v>22.0300006866455</v>
      </c>
      <c r="F2713" s="7" t="n">
        <v>21.7399997711182</v>
      </c>
      <c r="G2713" s="7" t="n">
        <v>176.509994506836</v>
      </c>
    </row>
    <row r="2714" spans="1:7">
      <c r="A2714" t="s">
        <v>4</v>
      </c>
      <c r="B2714" s="4" t="s">
        <v>5</v>
      </c>
      <c r="C2714" s="4" t="s">
        <v>10</v>
      </c>
      <c r="D2714" s="4" t="s">
        <v>13</v>
      </c>
      <c r="E2714" s="4" t="s">
        <v>25</v>
      </c>
      <c r="F2714" s="4" t="s">
        <v>25</v>
      </c>
      <c r="G2714" s="4" t="s">
        <v>25</v>
      </c>
    </row>
    <row r="2715" spans="1:7">
      <c r="A2715" t="n">
        <v>22172</v>
      </c>
      <c r="B2715" s="87" t="n">
        <v>96</v>
      </c>
      <c r="C2715" s="7" t="n">
        <v>65534</v>
      </c>
      <c r="D2715" s="7" t="n">
        <v>2</v>
      </c>
      <c r="E2715" s="7" t="n">
        <v>23.8799991607666</v>
      </c>
      <c r="F2715" s="7" t="n">
        <v>22.6399993896484</v>
      </c>
      <c r="G2715" s="7" t="n">
        <v>170.25</v>
      </c>
    </row>
    <row r="2716" spans="1:7">
      <c r="A2716" t="s">
        <v>4</v>
      </c>
      <c r="B2716" s="4" t="s">
        <v>5</v>
      </c>
      <c r="C2716" s="4" t="s">
        <v>10</v>
      </c>
      <c r="D2716" s="4" t="s">
        <v>13</v>
      </c>
      <c r="E2716" s="4" t="s">
        <v>9</v>
      </c>
      <c r="F2716" s="4" t="s">
        <v>13</v>
      </c>
      <c r="G2716" s="4" t="s">
        <v>10</v>
      </c>
    </row>
    <row r="2717" spans="1:7">
      <c r="A2717" t="n">
        <v>22188</v>
      </c>
      <c r="B2717" s="87" t="n">
        <v>96</v>
      </c>
      <c r="C2717" s="7" t="n">
        <v>65534</v>
      </c>
      <c r="D2717" s="7" t="n">
        <v>0</v>
      </c>
      <c r="E2717" s="7" t="n">
        <v>1075000115</v>
      </c>
      <c r="F2717" s="7" t="n">
        <v>1</v>
      </c>
      <c r="G2717" s="7" t="n">
        <v>0</v>
      </c>
    </row>
    <row r="2718" spans="1:7">
      <c r="A2718" t="s">
        <v>4</v>
      </c>
      <c r="B2718" s="4" t="s">
        <v>5</v>
      </c>
      <c r="C2718" s="4" t="s">
        <v>10</v>
      </c>
      <c r="D2718" s="4" t="s">
        <v>13</v>
      </c>
    </row>
    <row r="2719" spans="1:7">
      <c r="A2719" t="n">
        <v>22199</v>
      </c>
      <c r="B2719" s="60" t="n">
        <v>56</v>
      </c>
      <c r="C2719" s="7" t="n">
        <v>65534</v>
      </c>
      <c r="D2719" s="7" t="n">
        <v>0</v>
      </c>
    </row>
    <row r="2720" spans="1:7">
      <c r="A2720" t="s">
        <v>4</v>
      </c>
      <c r="B2720" s="4" t="s">
        <v>5</v>
      </c>
    </row>
    <row r="2721" spans="1:7">
      <c r="A2721" t="n">
        <v>22203</v>
      </c>
      <c r="B2721" s="5" t="n">
        <v>1</v>
      </c>
    </row>
    <row r="2722" spans="1:7" s="3" customFormat="1" customHeight="0">
      <c r="A2722" s="3" t="s">
        <v>2</v>
      </c>
      <c r="B2722" s="3" t="s">
        <v>241</v>
      </c>
    </row>
    <row r="2723" spans="1:7">
      <c r="A2723" t="s">
        <v>4</v>
      </c>
      <c r="B2723" s="4" t="s">
        <v>5</v>
      </c>
      <c r="C2723" s="4" t="s">
        <v>13</v>
      </c>
      <c r="D2723" s="4" t="s">
        <v>10</v>
      </c>
      <c r="E2723" s="4" t="s">
        <v>6</v>
      </c>
      <c r="F2723" s="4" t="s">
        <v>6</v>
      </c>
      <c r="G2723" s="4" t="s">
        <v>6</v>
      </c>
      <c r="H2723" s="4" t="s">
        <v>6</v>
      </c>
    </row>
    <row r="2724" spans="1:7">
      <c r="A2724" t="n">
        <v>22204</v>
      </c>
      <c r="B2724" s="61" t="n">
        <v>51</v>
      </c>
      <c r="C2724" s="7" t="n">
        <v>3</v>
      </c>
      <c r="D2724" s="7" t="n">
        <v>65534</v>
      </c>
      <c r="E2724" s="7" t="s">
        <v>141</v>
      </c>
      <c r="F2724" s="7" t="s">
        <v>142</v>
      </c>
      <c r="G2724" s="7" t="s">
        <v>143</v>
      </c>
      <c r="H2724" s="7" t="s">
        <v>144</v>
      </c>
    </row>
    <row r="2725" spans="1:7">
      <c r="A2725" t="s">
        <v>4</v>
      </c>
      <c r="B2725" s="4" t="s">
        <v>5</v>
      </c>
      <c r="C2725" s="4" t="s">
        <v>10</v>
      </c>
      <c r="D2725" s="4" t="s">
        <v>13</v>
      </c>
    </row>
    <row r="2726" spans="1:7">
      <c r="A2726" t="n">
        <v>22233</v>
      </c>
      <c r="B2726" s="87" t="n">
        <v>96</v>
      </c>
      <c r="C2726" s="7" t="n">
        <v>65534</v>
      </c>
      <c r="D2726" s="7" t="n">
        <v>1</v>
      </c>
    </row>
    <row r="2727" spans="1:7">
      <c r="A2727" t="s">
        <v>4</v>
      </c>
      <c r="B2727" s="4" t="s">
        <v>5</v>
      </c>
      <c r="C2727" s="4" t="s">
        <v>10</v>
      </c>
      <c r="D2727" s="4" t="s">
        <v>13</v>
      </c>
      <c r="E2727" s="4" t="s">
        <v>25</v>
      </c>
      <c r="F2727" s="4" t="s">
        <v>25</v>
      </c>
      <c r="G2727" s="4" t="s">
        <v>25</v>
      </c>
    </row>
    <row r="2728" spans="1:7">
      <c r="A2728" t="n">
        <v>22237</v>
      </c>
      <c r="B2728" s="87" t="n">
        <v>96</v>
      </c>
      <c r="C2728" s="7" t="n">
        <v>65534</v>
      </c>
      <c r="D2728" s="7" t="n">
        <v>2</v>
      </c>
      <c r="E2728" s="7" t="n">
        <v>112.779998779297</v>
      </c>
      <c r="F2728" s="7" t="n">
        <v>22.0200004577637</v>
      </c>
      <c r="G2728" s="7" t="n">
        <v>97.5699996948242</v>
      </c>
    </row>
    <row r="2729" spans="1:7">
      <c r="A2729" t="s">
        <v>4</v>
      </c>
      <c r="B2729" s="4" t="s">
        <v>5</v>
      </c>
      <c r="C2729" s="4" t="s">
        <v>10</v>
      </c>
      <c r="D2729" s="4" t="s">
        <v>13</v>
      </c>
      <c r="E2729" s="4" t="s">
        <v>25</v>
      </c>
      <c r="F2729" s="4" t="s">
        <v>25</v>
      </c>
      <c r="G2729" s="4" t="s">
        <v>25</v>
      </c>
    </row>
    <row r="2730" spans="1:7">
      <c r="A2730" t="n">
        <v>22253</v>
      </c>
      <c r="B2730" s="87" t="n">
        <v>96</v>
      </c>
      <c r="C2730" s="7" t="n">
        <v>65534</v>
      </c>
      <c r="D2730" s="7" t="n">
        <v>2</v>
      </c>
      <c r="E2730" s="7" t="n">
        <v>115.830001831055</v>
      </c>
      <c r="F2730" s="7" t="n">
        <v>21.7800006866455</v>
      </c>
      <c r="G2730" s="7" t="n">
        <v>98.8899993896484</v>
      </c>
    </row>
    <row r="2731" spans="1:7">
      <c r="A2731" t="s">
        <v>4</v>
      </c>
      <c r="B2731" s="4" t="s">
        <v>5</v>
      </c>
      <c r="C2731" s="4" t="s">
        <v>10</v>
      </c>
      <c r="D2731" s="4" t="s">
        <v>13</v>
      </c>
      <c r="E2731" s="4" t="s">
        <v>25</v>
      </c>
      <c r="F2731" s="4" t="s">
        <v>25</v>
      </c>
      <c r="G2731" s="4" t="s">
        <v>25</v>
      </c>
    </row>
    <row r="2732" spans="1:7">
      <c r="A2732" t="n">
        <v>22269</v>
      </c>
      <c r="B2732" s="87" t="n">
        <v>96</v>
      </c>
      <c r="C2732" s="7" t="n">
        <v>65534</v>
      </c>
      <c r="D2732" s="7" t="n">
        <v>2</v>
      </c>
      <c r="E2732" s="7" t="n">
        <v>118.830001831055</v>
      </c>
      <c r="F2732" s="7" t="n">
        <v>21.5900001525879</v>
      </c>
      <c r="G2732" s="7" t="n">
        <v>99.879997253418</v>
      </c>
    </row>
    <row r="2733" spans="1:7">
      <c r="A2733" t="s">
        <v>4</v>
      </c>
      <c r="B2733" s="4" t="s">
        <v>5</v>
      </c>
      <c r="C2733" s="4" t="s">
        <v>10</v>
      </c>
      <c r="D2733" s="4" t="s">
        <v>13</v>
      </c>
      <c r="E2733" s="4" t="s">
        <v>9</v>
      </c>
      <c r="F2733" s="4" t="s">
        <v>13</v>
      </c>
      <c r="G2733" s="4" t="s">
        <v>10</v>
      </c>
    </row>
    <row r="2734" spans="1:7">
      <c r="A2734" t="n">
        <v>22285</v>
      </c>
      <c r="B2734" s="87" t="n">
        <v>96</v>
      </c>
      <c r="C2734" s="7" t="n">
        <v>65534</v>
      </c>
      <c r="D2734" s="7" t="n">
        <v>0</v>
      </c>
      <c r="E2734" s="7" t="n">
        <v>1079194419</v>
      </c>
      <c r="F2734" s="7" t="n">
        <v>0</v>
      </c>
      <c r="G2734" s="7" t="n">
        <v>0</v>
      </c>
    </row>
    <row r="2735" spans="1:7">
      <c r="A2735" t="s">
        <v>4</v>
      </c>
      <c r="B2735" s="4" t="s">
        <v>5</v>
      </c>
      <c r="C2735" s="4" t="s">
        <v>10</v>
      </c>
      <c r="D2735" s="4" t="s">
        <v>13</v>
      </c>
    </row>
    <row r="2736" spans="1:7">
      <c r="A2736" t="n">
        <v>22296</v>
      </c>
      <c r="B2736" s="60" t="n">
        <v>56</v>
      </c>
      <c r="C2736" s="7" t="n">
        <v>65534</v>
      </c>
      <c r="D2736" s="7" t="n">
        <v>0</v>
      </c>
    </row>
    <row r="2737" spans="1:8">
      <c r="A2737" t="s">
        <v>4</v>
      </c>
      <c r="B2737" s="4" t="s">
        <v>5</v>
      </c>
      <c r="C2737" s="4" t="s">
        <v>10</v>
      </c>
      <c r="D2737" s="4" t="s">
        <v>13</v>
      </c>
      <c r="E2737" s="4" t="s">
        <v>6</v>
      </c>
      <c r="F2737" s="4" t="s">
        <v>25</v>
      </c>
      <c r="G2737" s="4" t="s">
        <v>25</v>
      </c>
      <c r="H2737" s="4" t="s">
        <v>25</v>
      </c>
    </row>
    <row r="2738" spans="1:8">
      <c r="A2738" t="n">
        <v>22300</v>
      </c>
      <c r="B2738" s="52" t="n">
        <v>48</v>
      </c>
      <c r="C2738" s="7" t="n">
        <v>65534</v>
      </c>
      <c r="D2738" s="7" t="n">
        <v>0</v>
      </c>
      <c r="E2738" s="7" t="s">
        <v>131</v>
      </c>
      <c r="F2738" s="7" t="n">
        <v>-1</v>
      </c>
      <c r="G2738" s="7" t="n">
        <v>1</v>
      </c>
      <c r="H2738" s="7" t="n">
        <v>0</v>
      </c>
    </row>
    <row r="2739" spans="1:8">
      <c r="A2739" t="s">
        <v>4</v>
      </c>
      <c r="B2739" s="4" t="s">
        <v>5</v>
      </c>
      <c r="C2739" s="4" t="s">
        <v>10</v>
      </c>
      <c r="D2739" s="4" t="s">
        <v>25</v>
      </c>
      <c r="E2739" s="4" t="s">
        <v>25</v>
      </c>
      <c r="F2739" s="4" t="s">
        <v>13</v>
      </c>
    </row>
    <row r="2740" spans="1:8">
      <c r="A2740" t="n">
        <v>22329</v>
      </c>
      <c r="B2740" s="77" t="n">
        <v>52</v>
      </c>
      <c r="C2740" s="7" t="n">
        <v>65534</v>
      </c>
      <c r="D2740" s="7" t="n">
        <v>185.699996948242</v>
      </c>
      <c r="E2740" s="7" t="n">
        <v>10</v>
      </c>
      <c r="F2740" s="7" t="n">
        <v>1</v>
      </c>
    </row>
    <row r="2741" spans="1:8">
      <c r="A2741" t="s">
        <v>4</v>
      </c>
      <c r="B2741" s="4" t="s">
        <v>5</v>
      </c>
      <c r="C2741" s="4" t="s">
        <v>10</v>
      </c>
    </row>
    <row r="2742" spans="1:8">
      <c r="A2742" t="n">
        <v>22341</v>
      </c>
      <c r="B2742" s="44" t="n">
        <v>54</v>
      </c>
      <c r="C2742" s="7" t="n">
        <v>65534</v>
      </c>
    </row>
    <row r="2743" spans="1:8">
      <c r="A2743" t="s">
        <v>4</v>
      </c>
      <c r="B2743" s="4" t="s">
        <v>5</v>
      </c>
    </row>
    <row r="2744" spans="1:8">
      <c r="A2744" t="n">
        <v>22344</v>
      </c>
      <c r="B2744" s="5" t="n">
        <v>1</v>
      </c>
    </row>
    <row r="2745" spans="1:8" s="3" customFormat="1" customHeight="0">
      <c r="A2745" s="3" t="s">
        <v>2</v>
      </c>
      <c r="B2745" s="3" t="s">
        <v>242</v>
      </c>
    </row>
    <row r="2746" spans="1:8">
      <c r="A2746" t="s">
        <v>4</v>
      </c>
      <c r="B2746" s="4" t="s">
        <v>5</v>
      </c>
      <c r="C2746" s="4" t="s">
        <v>13</v>
      </c>
      <c r="D2746" s="4" t="s">
        <v>10</v>
      </c>
      <c r="E2746" s="4" t="s">
        <v>6</v>
      </c>
      <c r="F2746" s="4" t="s">
        <v>6</v>
      </c>
      <c r="G2746" s="4" t="s">
        <v>6</v>
      </c>
      <c r="H2746" s="4" t="s">
        <v>6</v>
      </c>
    </row>
    <row r="2747" spans="1:8">
      <c r="A2747" t="n">
        <v>22348</v>
      </c>
      <c r="B2747" s="61" t="n">
        <v>51</v>
      </c>
      <c r="C2747" s="7" t="n">
        <v>3</v>
      </c>
      <c r="D2747" s="7" t="n">
        <v>65534</v>
      </c>
      <c r="E2747" s="7" t="s">
        <v>141</v>
      </c>
      <c r="F2747" s="7" t="s">
        <v>142</v>
      </c>
      <c r="G2747" s="7" t="s">
        <v>143</v>
      </c>
      <c r="H2747" s="7" t="s">
        <v>144</v>
      </c>
    </row>
    <row r="2748" spans="1:8">
      <c r="A2748" t="s">
        <v>4</v>
      </c>
      <c r="B2748" s="4" t="s">
        <v>5</v>
      </c>
      <c r="C2748" s="4" t="s">
        <v>10</v>
      </c>
      <c r="D2748" s="4" t="s">
        <v>13</v>
      </c>
    </row>
    <row r="2749" spans="1:8">
      <c r="A2749" t="n">
        <v>22377</v>
      </c>
      <c r="B2749" s="87" t="n">
        <v>96</v>
      </c>
      <c r="C2749" s="7" t="n">
        <v>65534</v>
      </c>
      <c r="D2749" s="7" t="n">
        <v>1</v>
      </c>
    </row>
    <row r="2750" spans="1:8">
      <c r="A2750" t="s">
        <v>4</v>
      </c>
      <c r="B2750" s="4" t="s">
        <v>5</v>
      </c>
      <c r="C2750" s="4" t="s">
        <v>10</v>
      </c>
      <c r="D2750" s="4" t="s">
        <v>13</v>
      </c>
      <c r="E2750" s="4" t="s">
        <v>25</v>
      </c>
      <c r="F2750" s="4" t="s">
        <v>25</v>
      </c>
      <c r="G2750" s="4" t="s">
        <v>25</v>
      </c>
    </row>
    <row r="2751" spans="1:8">
      <c r="A2751" t="n">
        <v>22381</v>
      </c>
      <c r="B2751" s="87" t="n">
        <v>96</v>
      </c>
      <c r="C2751" s="7" t="n">
        <v>65534</v>
      </c>
      <c r="D2751" s="7" t="n">
        <v>2</v>
      </c>
      <c r="E2751" s="7" t="n">
        <v>111.650001525879</v>
      </c>
      <c r="F2751" s="7" t="n">
        <v>21.9799995422363</v>
      </c>
      <c r="G2751" s="7" t="n">
        <v>98.3300018310547</v>
      </c>
    </row>
    <row r="2752" spans="1:8">
      <c r="A2752" t="s">
        <v>4</v>
      </c>
      <c r="B2752" s="4" t="s">
        <v>5</v>
      </c>
      <c r="C2752" s="4" t="s">
        <v>10</v>
      </c>
      <c r="D2752" s="4" t="s">
        <v>13</v>
      </c>
      <c r="E2752" s="4" t="s">
        <v>25</v>
      </c>
      <c r="F2752" s="4" t="s">
        <v>25</v>
      </c>
      <c r="G2752" s="4" t="s">
        <v>25</v>
      </c>
    </row>
    <row r="2753" spans="1:8">
      <c r="A2753" t="n">
        <v>22397</v>
      </c>
      <c r="B2753" s="87" t="n">
        <v>96</v>
      </c>
      <c r="C2753" s="7" t="n">
        <v>65534</v>
      </c>
      <c r="D2753" s="7" t="n">
        <v>2</v>
      </c>
      <c r="E2753" s="7" t="n">
        <v>113.800003051758</v>
      </c>
      <c r="F2753" s="7" t="n">
        <v>21.7399997711182</v>
      </c>
      <c r="G2753" s="7" t="n">
        <v>100.129997253418</v>
      </c>
    </row>
    <row r="2754" spans="1:8">
      <c r="A2754" t="s">
        <v>4</v>
      </c>
      <c r="B2754" s="4" t="s">
        <v>5</v>
      </c>
      <c r="C2754" s="4" t="s">
        <v>10</v>
      </c>
      <c r="D2754" s="4" t="s">
        <v>13</v>
      </c>
      <c r="E2754" s="4" t="s">
        <v>25</v>
      </c>
      <c r="F2754" s="4" t="s">
        <v>25</v>
      </c>
      <c r="G2754" s="4" t="s">
        <v>25</v>
      </c>
    </row>
    <row r="2755" spans="1:8">
      <c r="A2755" t="n">
        <v>22413</v>
      </c>
      <c r="B2755" s="87" t="n">
        <v>96</v>
      </c>
      <c r="C2755" s="7" t="n">
        <v>65534</v>
      </c>
      <c r="D2755" s="7" t="n">
        <v>2</v>
      </c>
      <c r="E2755" s="7" t="n">
        <v>117.419998168945</v>
      </c>
      <c r="F2755" s="7" t="n">
        <v>21.4899997711182</v>
      </c>
      <c r="G2755" s="7" t="n">
        <v>100.849998474121</v>
      </c>
    </row>
    <row r="2756" spans="1:8">
      <c r="A2756" t="s">
        <v>4</v>
      </c>
      <c r="B2756" s="4" t="s">
        <v>5</v>
      </c>
      <c r="C2756" s="4" t="s">
        <v>10</v>
      </c>
      <c r="D2756" s="4" t="s">
        <v>13</v>
      </c>
      <c r="E2756" s="4" t="s">
        <v>9</v>
      </c>
      <c r="F2756" s="4" t="s">
        <v>13</v>
      </c>
      <c r="G2756" s="4" t="s">
        <v>10</v>
      </c>
    </row>
    <row r="2757" spans="1:8">
      <c r="A2757" t="n">
        <v>22429</v>
      </c>
      <c r="B2757" s="87" t="n">
        <v>96</v>
      </c>
      <c r="C2757" s="7" t="n">
        <v>65534</v>
      </c>
      <c r="D2757" s="7" t="n">
        <v>0</v>
      </c>
      <c r="E2757" s="7" t="n">
        <v>1079194419</v>
      </c>
      <c r="F2757" s="7" t="n">
        <v>0</v>
      </c>
      <c r="G2757" s="7" t="n">
        <v>0</v>
      </c>
    </row>
    <row r="2758" spans="1:8">
      <c r="A2758" t="s">
        <v>4</v>
      </c>
      <c r="B2758" s="4" t="s">
        <v>5</v>
      </c>
      <c r="C2758" s="4" t="s">
        <v>10</v>
      </c>
      <c r="D2758" s="4" t="s">
        <v>13</v>
      </c>
    </row>
    <row r="2759" spans="1:8">
      <c r="A2759" t="n">
        <v>22440</v>
      </c>
      <c r="B2759" s="60" t="n">
        <v>56</v>
      </c>
      <c r="C2759" s="7" t="n">
        <v>65534</v>
      </c>
      <c r="D2759" s="7" t="n">
        <v>0</v>
      </c>
    </row>
    <row r="2760" spans="1:8">
      <c r="A2760" t="s">
        <v>4</v>
      </c>
      <c r="B2760" s="4" t="s">
        <v>5</v>
      </c>
      <c r="C2760" s="4" t="s">
        <v>10</v>
      </c>
      <c r="D2760" s="4" t="s">
        <v>13</v>
      </c>
      <c r="E2760" s="4" t="s">
        <v>6</v>
      </c>
      <c r="F2760" s="4" t="s">
        <v>25</v>
      </c>
      <c r="G2760" s="4" t="s">
        <v>25</v>
      </c>
      <c r="H2760" s="4" t="s">
        <v>25</v>
      </c>
    </row>
    <row r="2761" spans="1:8">
      <c r="A2761" t="n">
        <v>22444</v>
      </c>
      <c r="B2761" s="52" t="n">
        <v>48</v>
      </c>
      <c r="C2761" s="7" t="n">
        <v>65534</v>
      </c>
      <c r="D2761" s="7" t="n">
        <v>0</v>
      </c>
      <c r="E2761" s="7" t="s">
        <v>131</v>
      </c>
      <c r="F2761" s="7" t="n">
        <v>-1</v>
      </c>
      <c r="G2761" s="7" t="n">
        <v>1</v>
      </c>
      <c r="H2761" s="7" t="n">
        <v>0</v>
      </c>
    </row>
    <row r="2762" spans="1:8">
      <c r="A2762" t="s">
        <v>4</v>
      </c>
      <c r="B2762" s="4" t="s">
        <v>5</v>
      </c>
      <c r="C2762" s="4" t="s">
        <v>10</v>
      </c>
      <c r="D2762" s="4" t="s">
        <v>25</v>
      </c>
      <c r="E2762" s="4" t="s">
        <v>25</v>
      </c>
      <c r="F2762" s="4" t="s">
        <v>13</v>
      </c>
    </row>
    <row r="2763" spans="1:8">
      <c r="A2763" t="n">
        <v>22473</v>
      </c>
      <c r="B2763" s="77" t="n">
        <v>52</v>
      </c>
      <c r="C2763" s="7" t="n">
        <v>65534</v>
      </c>
      <c r="D2763" s="7" t="n">
        <v>171.800003051758</v>
      </c>
      <c r="E2763" s="7" t="n">
        <v>10</v>
      </c>
      <c r="F2763" s="7" t="n">
        <v>1</v>
      </c>
    </row>
    <row r="2764" spans="1:8">
      <c r="A2764" t="s">
        <v>4</v>
      </c>
      <c r="B2764" s="4" t="s">
        <v>5</v>
      </c>
      <c r="C2764" s="4" t="s">
        <v>10</v>
      </c>
    </row>
    <row r="2765" spans="1:8">
      <c r="A2765" t="n">
        <v>22485</v>
      </c>
      <c r="B2765" s="44" t="n">
        <v>54</v>
      </c>
      <c r="C2765" s="7" t="n">
        <v>65534</v>
      </c>
    </row>
    <row r="2766" spans="1:8">
      <c r="A2766" t="s">
        <v>4</v>
      </c>
      <c r="B2766" s="4" t="s">
        <v>5</v>
      </c>
    </row>
    <row r="2767" spans="1:8">
      <c r="A2767" t="n">
        <v>22488</v>
      </c>
      <c r="B2767" s="5" t="n">
        <v>1</v>
      </c>
    </row>
    <row r="2768" spans="1:8" s="3" customFormat="1" customHeight="0">
      <c r="A2768" s="3" t="s">
        <v>2</v>
      </c>
      <c r="B2768" s="3" t="s">
        <v>243</v>
      </c>
    </row>
    <row r="2769" spans="1:8">
      <c r="A2769" t="s">
        <v>4</v>
      </c>
      <c r="B2769" s="4" t="s">
        <v>5</v>
      </c>
      <c r="C2769" s="4" t="s">
        <v>13</v>
      </c>
      <c r="D2769" s="4" t="s">
        <v>10</v>
      </c>
      <c r="E2769" s="4" t="s">
        <v>6</v>
      </c>
      <c r="F2769" s="4" t="s">
        <v>6</v>
      </c>
      <c r="G2769" s="4" t="s">
        <v>6</v>
      </c>
      <c r="H2769" s="4" t="s">
        <v>6</v>
      </c>
    </row>
    <row r="2770" spans="1:8">
      <c r="A2770" t="n">
        <v>22492</v>
      </c>
      <c r="B2770" s="61" t="n">
        <v>51</v>
      </c>
      <c r="C2770" s="7" t="n">
        <v>3</v>
      </c>
      <c r="D2770" s="7" t="n">
        <v>65534</v>
      </c>
      <c r="E2770" s="7" t="s">
        <v>141</v>
      </c>
      <c r="F2770" s="7" t="s">
        <v>142</v>
      </c>
      <c r="G2770" s="7" t="s">
        <v>143</v>
      </c>
      <c r="H2770" s="7" t="s">
        <v>144</v>
      </c>
    </row>
    <row r="2771" spans="1:8">
      <c r="A2771" t="s">
        <v>4</v>
      </c>
      <c r="B2771" s="4" t="s">
        <v>5</v>
      </c>
      <c r="C2771" s="4" t="s">
        <v>10</v>
      </c>
      <c r="D2771" s="4" t="s">
        <v>13</v>
      </c>
    </row>
    <row r="2772" spans="1:8">
      <c r="A2772" t="n">
        <v>22521</v>
      </c>
      <c r="B2772" s="87" t="n">
        <v>96</v>
      </c>
      <c r="C2772" s="7" t="n">
        <v>65534</v>
      </c>
      <c r="D2772" s="7" t="n">
        <v>1</v>
      </c>
    </row>
    <row r="2773" spans="1:8">
      <c r="A2773" t="s">
        <v>4</v>
      </c>
      <c r="B2773" s="4" t="s">
        <v>5</v>
      </c>
      <c r="C2773" s="4" t="s">
        <v>10</v>
      </c>
      <c r="D2773" s="4" t="s">
        <v>13</v>
      </c>
      <c r="E2773" s="4" t="s">
        <v>25</v>
      </c>
      <c r="F2773" s="4" t="s">
        <v>25</v>
      </c>
      <c r="G2773" s="4" t="s">
        <v>25</v>
      </c>
    </row>
    <row r="2774" spans="1:8">
      <c r="A2774" t="n">
        <v>22525</v>
      </c>
      <c r="B2774" s="87" t="n">
        <v>96</v>
      </c>
      <c r="C2774" s="7" t="n">
        <v>65534</v>
      </c>
      <c r="D2774" s="7" t="n">
        <v>2</v>
      </c>
      <c r="E2774" s="7" t="n">
        <v>108.040000915527</v>
      </c>
      <c r="F2774" s="7" t="n">
        <v>22.1599998474121</v>
      </c>
      <c r="G2774" s="7" t="n">
        <v>96.7099990844727</v>
      </c>
    </row>
    <row r="2775" spans="1:8">
      <c r="A2775" t="s">
        <v>4</v>
      </c>
      <c r="B2775" s="4" t="s">
        <v>5</v>
      </c>
      <c r="C2775" s="4" t="s">
        <v>10</v>
      </c>
      <c r="D2775" s="4" t="s">
        <v>13</v>
      </c>
      <c r="E2775" s="4" t="s">
        <v>25</v>
      </c>
      <c r="F2775" s="4" t="s">
        <v>25</v>
      </c>
      <c r="G2775" s="4" t="s">
        <v>25</v>
      </c>
    </row>
    <row r="2776" spans="1:8">
      <c r="A2776" t="n">
        <v>22541</v>
      </c>
      <c r="B2776" s="87" t="n">
        <v>96</v>
      </c>
      <c r="C2776" s="7" t="n">
        <v>65534</v>
      </c>
      <c r="D2776" s="7" t="n">
        <v>2</v>
      </c>
      <c r="E2776" s="7" t="n">
        <v>111.650001525879</v>
      </c>
      <c r="F2776" s="7" t="n">
        <v>21.9799995422363</v>
      </c>
      <c r="G2776" s="7" t="n">
        <v>98.3300018310547</v>
      </c>
    </row>
    <row r="2777" spans="1:8">
      <c r="A2777" t="s">
        <v>4</v>
      </c>
      <c r="B2777" s="4" t="s">
        <v>5</v>
      </c>
      <c r="C2777" s="4" t="s">
        <v>10</v>
      </c>
      <c r="D2777" s="4" t="s">
        <v>13</v>
      </c>
      <c r="E2777" s="4" t="s">
        <v>25</v>
      </c>
      <c r="F2777" s="4" t="s">
        <v>25</v>
      </c>
      <c r="G2777" s="4" t="s">
        <v>25</v>
      </c>
    </row>
    <row r="2778" spans="1:8">
      <c r="A2778" t="n">
        <v>22557</v>
      </c>
      <c r="B2778" s="87" t="n">
        <v>96</v>
      </c>
      <c r="C2778" s="7" t="n">
        <v>65534</v>
      </c>
      <c r="D2778" s="7" t="n">
        <v>2</v>
      </c>
      <c r="E2778" s="7" t="n">
        <v>113.800003051758</v>
      </c>
      <c r="F2778" s="7" t="n">
        <v>21.7399997711182</v>
      </c>
      <c r="G2778" s="7" t="n">
        <v>100.129997253418</v>
      </c>
    </row>
    <row r="2779" spans="1:8">
      <c r="A2779" t="s">
        <v>4</v>
      </c>
      <c r="B2779" s="4" t="s">
        <v>5</v>
      </c>
      <c r="C2779" s="4" t="s">
        <v>10</v>
      </c>
      <c r="D2779" s="4" t="s">
        <v>13</v>
      </c>
      <c r="E2779" s="4" t="s">
        <v>25</v>
      </c>
      <c r="F2779" s="4" t="s">
        <v>25</v>
      </c>
      <c r="G2779" s="4" t="s">
        <v>25</v>
      </c>
    </row>
    <row r="2780" spans="1:8">
      <c r="A2780" t="n">
        <v>22573</v>
      </c>
      <c r="B2780" s="87" t="n">
        <v>96</v>
      </c>
      <c r="C2780" s="7" t="n">
        <v>65534</v>
      </c>
      <c r="D2780" s="7" t="n">
        <v>2</v>
      </c>
      <c r="E2780" s="7" t="n">
        <v>116.73999786377</v>
      </c>
      <c r="F2780" s="7" t="n">
        <v>21.5</v>
      </c>
      <c r="G2780" s="7" t="n">
        <v>101.470001220703</v>
      </c>
    </row>
    <row r="2781" spans="1:8">
      <c r="A2781" t="s">
        <v>4</v>
      </c>
      <c r="B2781" s="4" t="s">
        <v>5</v>
      </c>
      <c r="C2781" s="4" t="s">
        <v>10</v>
      </c>
      <c r="D2781" s="4" t="s">
        <v>13</v>
      </c>
      <c r="E2781" s="4" t="s">
        <v>9</v>
      </c>
      <c r="F2781" s="4" t="s">
        <v>13</v>
      </c>
      <c r="G2781" s="4" t="s">
        <v>10</v>
      </c>
    </row>
    <row r="2782" spans="1:8">
      <c r="A2782" t="n">
        <v>22589</v>
      </c>
      <c r="B2782" s="87" t="n">
        <v>96</v>
      </c>
      <c r="C2782" s="7" t="n">
        <v>65534</v>
      </c>
      <c r="D2782" s="7" t="n">
        <v>0</v>
      </c>
      <c r="E2782" s="7" t="n">
        <v>1077097267</v>
      </c>
      <c r="F2782" s="7" t="n">
        <v>0</v>
      </c>
      <c r="G2782" s="7" t="n">
        <v>0</v>
      </c>
    </row>
    <row r="2783" spans="1:8">
      <c r="A2783" t="s">
        <v>4</v>
      </c>
      <c r="B2783" s="4" t="s">
        <v>5</v>
      </c>
      <c r="C2783" s="4" t="s">
        <v>10</v>
      </c>
      <c r="D2783" s="4" t="s">
        <v>13</v>
      </c>
    </row>
    <row r="2784" spans="1:8">
      <c r="A2784" t="n">
        <v>22600</v>
      </c>
      <c r="B2784" s="60" t="n">
        <v>56</v>
      </c>
      <c r="C2784" s="7" t="n">
        <v>65534</v>
      </c>
      <c r="D2784" s="7" t="n">
        <v>0</v>
      </c>
    </row>
    <row r="2785" spans="1:8">
      <c r="A2785" t="s">
        <v>4</v>
      </c>
      <c r="B2785" s="4" t="s">
        <v>5</v>
      </c>
      <c r="C2785" s="4" t="s">
        <v>10</v>
      </c>
      <c r="D2785" s="4" t="s">
        <v>13</v>
      </c>
      <c r="E2785" s="4" t="s">
        <v>6</v>
      </c>
      <c r="F2785" s="4" t="s">
        <v>25</v>
      </c>
      <c r="G2785" s="4" t="s">
        <v>25</v>
      </c>
      <c r="H2785" s="4" t="s">
        <v>25</v>
      </c>
    </row>
    <row r="2786" spans="1:8">
      <c r="A2786" t="n">
        <v>22604</v>
      </c>
      <c r="B2786" s="52" t="n">
        <v>48</v>
      </c>
      <c r="C2786" s="7" t="n">
        <v>65534</v>
      </c>
      <c r="D2786" s="7" t="n">
        <v>0</v>
      </c>
      <c r="E2786" s="7" t="s">
        <v>131</v>
      </c>
      <c r="F2786" s="7" t="n">
        <v>-1</v>
      </c>
      <c r="G2786" s="7" t="n">
        <v>1</v>
      </c>
      <c r="H2786" s="7" t="n">
        <v>0</v>
      </c>
    </row>
    <row r="2787" spans="1:8">
      <c r="A2787" t="s">
        <v>4</v>
      </c>
      <c r="B2787" s="4" t="s">
        <v>5</v>
      </c>
      <c r="C2787" s="4" t="s">
        <v>10</v>
      </c>
      <c r="D2787" s="4" t="s">
        <v>25</v>
      </c>
      <c r="E2787" s="4" t="s">
        <v>25</v>
      </c>
      <c r="F2787" s="4" t="s">
        <v>13</v>
      </c>
    </row>
    <row r="2788" spans="1:8">
      <c r="A2788" t="n">
        <v>22633</v>
      </c>
      <c r="B2788" s="77" t="n">
        <v>52</v>
      </c>
      <c r="C2788" s="7" t="n">
        <v>65534</v>
      </c>
      <c r="D2788" s="7" t="n">
        <v>171.800003051758</v>
      </c>
      <c r="E2788" s="7" t="n">
        <v>10</v>
      </c>
      <c r="F2788" s="7" t="n">
        <v>1</v>
      </c>
    </row>
    <row r="2789" spans="1:8">
      <c r="A2789" t="s">
        <v>4</v>
      </c>
      <c r="B2789" s="4" t="s">
        <v>5</v>
      </c>
      <c r="C2789" s="4" t="s">
        <v>10</v>
      </c>
    </row>
    <row r="2790" spans="1:8">
      <c r="A2790" t="n">
        <v>22645</v>
      </c>
      <c r="B2790" s="44" t="n">
        <v>54</v>
      </c>
      <c r="C2790" s="7" t="n">
        <v>65534</v>
      </c>
    </row>
    <row r="2791" spans="1:8">
      <c r="A2791" t="s">
        <v>4</v>
      </c>
      <c r="B2791" s="4" t="s">
        <v>5</v>
      </c>
    </row>
    <row r="2792" spans="1:8">
      <c r="A2792" t="n">
        <v>22648</v>
      </c>
      <c r="B2792" s="5" t="n">
        <v>1</v>
      </c>
    </row>
    <row r="2793" spans="1:8" s="3" customFormat="1" customHeight="0">
      <c r="A2793" s="3" t="s">
        <v>2</v>
      </c>
      <c r="B2793" s="3" t="s">
        <v>244</v>
      </c>
    </row>
    <row r="2794" spans="1:8">
      <c r="A2794" t="s">
        <v>4</v>
      </c>
      <c r="B2794" s="4" t="s">
        <v>5</v>
      </c>
      <c r="C2794" s="4" t="s">
        <v>13</v>
      </c>
      <c r="D2794" s="4" t="s">
        <v>10</v>
      </c>
      <c r="E2794" s="4" t="s">
        <v>6</v>
      </c>
      <c r="F2794" s="4" t="s">
        <v>6</v>
      </c>
      <c r="G2794" s="4" t="s">
        <v>6</v>
      </c>
      <c r="H2794" s="4" t="s">
        <v>6</v>
      </c>
    </row>
    <row r="2795" spans="1:8">
      <c r="A2795" t="n">
        <v>22652</v>
      </c>
      <c r="B2795" s="61" t="n">
        <v>51</v>
      </c>
      <c r="C2795" s="7" t="n">
        <v>3</v>
      </c>
      <c r="D2795" s="7" t="n">
        <v>65534</v>
      </c>
      <c r="E2795" s="7" t="s">
        <v>141</v>
      </c>
      <c r="F2795" s="7" t="s">
        <v>142</v>
      </c>
      <c r="G2795" s="7" t="s">
        <v>143</v>
      </c>
      <c r="H2795" s="7" t="s">
        <v>144</v>
      </c>
    </row>
    <row r="2796" spans="1:8">
      <c r="A2796" t="s">
        <v>4</v>
      </c>
      <c r="B2796" s="4" t="s">
        <v>5</v>
      </c>
      <c r="C2796" s="4" t="s">
        <v>10</v>
      </c>
      <c r="D2796" s="4" t="s">
        <v>13</v>
      </c>
    </row>
    <row r="2797" spans="1:8">
      <c r="A2797" t="n">
        <v>22681</v>
      </c>
      <c r="B2797" s="87" t="n">
        <v>96</v>
      </c>
      <c r="C2797" s="7" t="n">
        <v>65534</v>
      </c>
      <c r="D2797" s="7" t="n">
        <v>1</v>
      </c>
    </row>
    <row r="2798" spans="1:8">
      <c r="A2798" t="s">
        <v>4</v>
      </c>
      <c r="B2798" s="4" t="s">
        <v>5</v>
      </c>
      <c r="C2798" s="4" t="s">
        <v>10</v>
      </c>
      <c r="D2798" s="4" t="s">
        <v>13</v>
      </c>
      <c r="E2798" s="4" t="s">
        <v>25</v>
      </c>
      <c r="F2798" s="4" t="s">
        <v>25</v>
      </c>
      <c r="G2798" s="4" t="s">
        <v>25</v>
      </c>
    </row>
    <row r="2799" spans="1:8">
      <c r="A2799" t="n">
        <v>22685</v>
      </c>
      <c r="B2799" s="87" t="n">
        <v>96</v>
      </c>
      <c r="C2799" s="7" t="n">
        <v>65534</v>
      </c>
      <c r="D2799" s="7" t="n">
        <v>2</v>
      </c>
      <c r="E2799" s="7" t="n">
        <v>105.709999084473</v>
      </c>
      <c r="F2799" s="7" t="n">
        <v>22.5799999237061</v>
      </c>
      <c r="G2799" s="7" t="n">
        <v>92.0899963378906</v>
      </c>
    </row>
    <row r="2800" spans="1:8">
      <c r="A2800" t="s">
        <v>4</v>
      </c>
      <c r="B2800" s="4" t="s">
        <v>5</v>
      </c>
      <c r="C2800" s="4" t="s">
        <v>10</v>
      </c>
      <c r="D2800" s="4" t="s">
        <v>13</v>
      </c>
      <c r="E2800" s="4" t="s">
        <v>25</v>
      </c>
      <c r="F2800" s="4" t="s">
        <v>25</v>
      </c>
      <c r="G2800" s="4" t="s">
        <v>25</v>
      </c>
    </row>
    <row r="2801" spans="1:8">
      <c r="A2801" t="n">
        <v>22701</v>
      </c>
      <c r="B2801" s="87" t="n">
        <v>96</v>
      </c>
      <c r="C2801" s="7" t="n">
        <v>65534</v>
      </c>
      <c r="D2801" s="7" t="n">
        <v>2</v>
      </c>
      <c r="E2801" s="7" t="n">
        <v>108.720001220703</v>
      </c>
      <c r="F2801" s="7" t="n">
        <v>22.2299995422363</v>
      </c>
      <c r="G2801" s="7" t="n">
        <v>95.8899993896484</v>
      </c>
    </row>
    <row r="2802" spans="1:8">
      <c r="A2802" t="s">
        <v>4</v>
      </c>
      <c r="B2802" s="4" t="s">
        <v>5</v>
      </c>
      <c r="C2802" s="4" t="s">
        <v>10</v>
      </c>
      <c r="D2802" s="4" t="s">
        <v>13</v>
      </c>
      <c r="E2802" s="4" t="s">
        <v>25</v>
      </c>
      <c r="F2802" s="4" t="s">
        <v>25</v>
      </c>
      <c r="G2802" s="4" t="s">
        <v>25</v>
      </c>
    </row>
    <row r="2803" spans="1:8">
      <c r="A2803" t="n">
        <v>22717</v>
      </c>
      <c r="B2803" s="87" t="n">
        <v>96</v>
      </c>
      <c r="C2803" s="7" t="n">
        <v>65534</v>
      </c>
      <c r="D2803" s="7" t="n">
        <v>2</v>
      </c>
      <c r="E2803" s="7" t="n">
        <v>111.980003356934</v>
      </c>
      <c r="F2803" s="7" t="n">
        <v>21.8899993896484</v>
      </c>
      <c r="G2803" s="7" t="n">
        <v>99.3499984741211</v>
      </c>
    </row>
    <row r="2804" spans="1:8">
      <c r="A2804" t="s">
        <v>4</v>
      </c>
      <c r="B2804" s="4" t="s">
        <v>5</v>
      </c>
      <c r="C2804" s="4" t="s">
        <v>10</v>
      </c>
      <c r="D2804" s="4" t="s">
        <v>13</v>
      </c>
      <c r="E2804" s="4" t="s">
        <v>25</v>
      </c>
      <c r="F2804" s="4" t="s">
        <v>25</v>
      </c>
      <c r="G2804" s="4" t="s">
        <v>25</v>
      </c>
    </row>
    <row r="2805" spans="1:8">
      <c r="A2805" t="n">
        <v>22733</v>
      </c>
      <c r="B2805" s="87" t="n">
        <v>96</v>
      </c>
      <c r="C2805" s="7" t="n">
        <v>65534</v>
      </c>
      <c r="D2805" s="7" t="n">
        <v>2</v>
      </c>
      <c r="E2805" s="7" t="n">
        <v>114.540000915527</v>
      </c>
      <c r="F2805" s="7" t="n">
        <v>21.6800003051758</v>
      </c>
      <c r="G2805" s="7" t="n">
        <v>100.470001220703</v>
      </c>
    </row>
    <row r="2806" spans="1:8">
      <c r="A2806" t="s">
        <v>4</v>
      </c>
      <c r="B2806" s="4" t="s">
        <v>5</v>
      </c>
      <c r="C2806" s="4" t="s">
        <v>10</v>
      </c>
      <c r="D2806" s="4" t="s">
        <v>13</v>
      </c>
      <c r="E2806" s="4" t="s">
        <v>9</v>
      </c>
      <c r="F2806" s="4" t="s">
        <v>13</v>
      </c>
      <c r="G2806" s="4" t="s">
        <v>10</v>
      </c>
    </row>
    <row r="2807" spans="1:8">
      <c r="A2807" t="n">
        <v>22749</v>
      </c>
      <c r="B2807" s="87" t="n">
        <v>96</v>
      </c>
      <c r="C2807" s="7" t="n">
        <v>65534</v>
      </c>
      <c r="D2807" s="7" t="n">
        <v>0</v>
      </c>
      <c r="E2807" s="7" t="n">
        <v>1077097267</v>
      </c>
      <c r="F2807" s="7" t="n">
        <v>0</v>
      </c>
      <c r="G2807" s="7" t="n">
        <v>0</v>
      </c>
    </row>
    <row r="2808" spans="1:8">
      <c r="A2808" t="s">
        <v>4</v>
      </c>
      <c r="B2808" s="4" t="s">
        <v>5</v>
      </c>
      <c r="C2808" s="4" t="s">
        <v>10</v>
      </c>
      <c r="D2808" s="4" t="s">
        <v>13</v>
      </c>
    </row>
    <row r="2809" spans="1:8">
      <c r="A2809" t="n">
        <v>22760</v>
      </c>
      <c r="B2809" s="60" t="n">
        <v>56</v>
      </c>
      <c r="C2809" s="7" t="n">
        <v>65534</v>
      </c>
      <c r="D2809" s="7" t="n">
        <v>0</v>
      </c>
    </row>
    <row r="2810" spans="1:8">
      <c r="A2810" t="s">
        <v>4</v>
      </c>
      <c r="B2810" s="4" t="s">
        <v>5</v>
      </c>
      <c r="C2810" s="4" t="s">
        <v>10</v>
      </c>
      <c r="D2810" s="4" t="s">
        <v>13</v>
      </c>
      <c r="E2810" s="4" t="s">
        <v>6</v>
      </c>
      <c r="F2810" s="4" t="s">
        <v>25</v>
      </c>
      <c r="G2810" s="4" t="s">
        <v>25</v>
      </c>
      <c r="H2810" s="4" t="s">
        <v>25</v>
      </c>
    </row>
    <row r="2811" spans="1:8">
      <c r="A2811" t="n">
        <v>22764</v>
      </c>
      <c r="B2811" s="52" t="n">
        <v>48</v>
      </c>
      <c r="C2811" s="7" t="n">
        <v>65534</v>
      </c>
      <c r="D2811" s="7" t="n">
        <v>0</v>
      </c>
      <c r="E2811" s="7" t="s">
        <v>131</v>
      </c>
      <c r="F2811" s="7" t="n">
        <v>-1</v>
      </c>
      <c r="G2811" s="7" t="n">
        <v>1</v>
      </c>
      <c r="H2811" s="7" t="n">
        <v>0</v>
      </c>
    </row>
    <row r="2812" spans="1:8">
      <c r="A2812" t="s">
        <v>4</v>
      </c>
      <c r="B2812" s="4" t="s">
        <v>5</v>
      </c>
      <c r="C2812" s="4" t="s">
        <v>10</v>
      </c>
      <c r="D2812" s="4" t="s">
        <v>25</v>
      </c>
      <c r="E2812" s="4" t="s">
        <v>25</v>
      </c>
      <c r="F2812" s="4" t="s">
        <v>13</v>
      </c>
    </row>
    <row r="2813" spans="1:8">
      <c r="A2813" t="n">
        <v>22793</v>
      </c>
      <c r="B2813" s="77" t="n">
        <v>52</v>
      </c>
      <c r="C2813" s="7" t="n">
        <v>65534</v>
      </c>
      <c r="D2813" s="7" t="n">
        <v>134.699996948242</v>
      </c>
      <c r="E2813" s="7" t="n">
        <v>10</v>
      </c>
      <c r="F2813" s="7" t="n">
        <v>1</v>
      </c>
    </row>
    <row r="2814" spans="1:8">
      <c r="A2814" t="s">
        <v>4</v>
      </c>
      <c r="B2814" s="4" t="s">
        <v>5</v>
      </c>
      <c r="C2814" s="4" t="s">
        <v>10</v>
      </c>
    </row>
    <row r="2815" spans="1:8">
      <c r="A2815" t="n">
        <v>22805</v>
      </c>
      <c r="B2815" s="44" t="n">
        <v>54</v>
      </c>
      <c r="C2815" s="7" t="n">
        <v>65534</v>
      </c>
    </row>
    <row r="2816" spans="1:8">
      <c r="A2816" t="s">
        <v>4</v>
      </c>
      <c r="B2816" s="4" t="s">
        <v>5</v>
      </c>
    </row>
    <row r="2817" spans="1:8">
      <c r="A2817" t="n">
        <v>22808</v>
      </c>
      <c r="B2817" s="5" t="n">
        <v>1</v>
      </c>
    </row>
    <row r="2818" spans="1:8" s="3" customFormat="1" customHeight="0">
      <c r="A2818" s="3" t="s">
        <v>2</v>
      </c>
      <c r="B2818" s="3" t="s">
        <v>245</v>
      </c>
    </row>
    <row r="2819" spans="1:8">
      <c r="A2819" t="s">
        <v>4</v>
      </c>
      <c r="B2819" s="4" t="s">
        <v>5</v>
      </c>
      <c r="C2819" s="4" t="s">
        <v>13</v>
      </c>
      <c r="D2819" s="4" t="s">
        <v>10</v>
      </c>
      <c r="E2819" s="4" t="s">
        <v>6</v>
      </c>
      <c r="F2819" s="4" t="s">
        <v>6</v>
      </c>
      <c r="G2819" s="4" t="s">
        <v>6</v>
      </c>
      <c r="H2819" s="4" t="s">
        <v>6</v>
      </c>
    </row>
    <row r="2820" spans="1:8">
      <c r="A2820" t="n">
        <v>22812</v>
      </c>
      <c r="B2820" s="61" t="n">
        <v>51</v>
      </c>
      <c r="C2820" s="7" t="n">
        <v>3</v>
      </c>
      <c r="D2820" s="7" t="n">
        <v>65534</v>
      </c>
      <c r="E2820" s="7" t="s">
        <v>141</v>
      </c>
      <c r="F2820" s="7" t="s">
        <v>142</v>
      </c>
      <c r="G2820" s="7" t="s">
        <v>143</v>
      </c>
      <c r="H2820" s="7" t="s">
        <v>144</v>
      </c>
    </row>
    <row r="2821" spans="1:8">
      <c r="A2821" t="s">
        <v>4</v>
      </c>
      <c r="B2821" s="4" t="s">
        <v>5</v>
      </c>
      <c r="C2821" s="4" t="s">
        <v>10</v>
      </c>
      <c r="D2821" s="4" t="s">
        <v>13</v>
      </c>
    </row>
    <row r="2822" spans="1:8">
      <c r="A2822" t="n">
        <v>22841</v>
      </c>
      <c r="B2822" s="87" t="n">
        <v>96</v>
      </c>
      <c r="C2822" s="7" t="n">
        <v>65534</v>
      </c>
      <c r="D2822" s="7" t="n">
        <v>1</v>
      </c>
    </row>
    <row r="2823" spans="1:8">
      <c r="A2823" t="s">
        <v>4</v>
      </c>
      <c r="B2823" s="4" t="s">
        <v>5</v>
      </c>
      <c r="C2823" s="4" t="s">
        <v>10</v>
      </c>
      <c r="D2823" s="4" t="s">
        <v>13</v>
      </c>
      <c r="E2823" s="4" t="s">
        <v>25</v>
      </c>
      <c r="F2823" s="4" t="s">
        <v>25</v>
      </c>
      <c r="G2823" s="4" t="s">
        <v>25</v>
      </c>
    </row>
    <row r="2824" spans="1:8">
      <c r="A2824" t="n">
        <v>22845</v>
      </c>
      <c r="B2824" s="87" t="n">
        <v>96</v>
      </c>
      <c r="C2824" s="7" t="n">
        <v>65534</v>
      </c>
      <c r="D2824" s="7" t="n">
        <v>2</v>
      </c>
      <c r="E2824" s="7" t="n">
        <v>107.470001220703</v>
      </c>
      <c r="F2824" s="7" t="n">
        <v>22.6499996185303</v>
      </c>
      <c r="G2824" s="7" t="n">
        <v>91.9700012207031</v>
      </c>
    </row>
    <row r="2825" spans="1:8">
      <c r="A2825" t="s">
        <v>4</v>
      </c>
      <c r="B2825" s="4" t="s">
        <v>5</v>
      </c>
      <c r="C2825" s="4" t="s">
        <v>10</v>
      </c>
      <c r="D2825" s="4" t="s">
        <v>13</v>
      </c>
      <c r="E2825" s="4" t="s">
        <v>25</v>
      </c>
      <c r="F2825" s="4" t="s">
        <v>25</v>
      </c>
      <c r="G2825" s="4" t="s">
        <v>25</v>
      </c>
    </row>
    <row r="2826" spans="1:8">
      <c r="A2826" t="n">
        <v>22861</v>
      </c>
      <c r="B2826" s="87" t="n">
        <v>96</v>
      </c>
      <c r="C2826" s="7" t="n">
        <v>65534</v>
      </c>
      <c r="D2826" s="7" t="n">
        <v>2</v>
      </c>
      <c r="E2826" s="7" t="n">
        <v>112.309997558594</v>
      </c>
      <c r="F2826" s="7" t="n">
        <v>22.0699996948242</v>
      </c>
      <c r="G2826" s="7" t="n">
        <v>97.25</v>
      </c>
    </row>
    <row r="2827" spans="1:8">
      <c r="A2827" t="s">
        <v>4</v>
      </c>
      <c r="B2827" s="4" t="s">
        <v>5</v>
      </c>
      <c r="C2827" s="4" t="s">
        <v>10</v>
      </c>
      <c r="D2827" s="4" t="s">
        <v>13</v>
      </c>
      <c r="E2827" s="4" t="s">
        <v>25</v>
      </c>
      <c r="F2827" s="4" t="s">
        <v>25</v>
      </c>
      <c r="G2827" s="4" t="s">
        <v>25</v>
      </c>
    </row>
    <row r="2828" spans="1:8">
      <c r="A2828" t="n">
        <v>22877</v>
      </c>
      <c r="B2828" s="87" t="n">
        <v>96</v>
      </c>
      <c r="C2828" s="7" t="n">
        <v>65534</v>
      </c>
      <c r="D2828" s="7" t="n">
        <v>2</v>
      </c>
      <c r="E2828" s="7" t="n">
        <v>114.419998168945</v>
      </c>
      <c r="F2828" s="7" t="n">
        <v>21.8600006103516</v>
      </c>
      <c r="G2828" s="7" t="n">
        <v>98.6399993896484</v>
      </c>
    </row>
    <row r="2829" spans="1:8">
      <c r="A2829" t="s">
        <v>4</v>
      </c>
      <c r="B2829" s="4" t="s">
        <v>5</v>
      </c>
      <c r="C2829" s="4" t="s">
        <v>10</v>
      </c>
      <c r="D2829" s="4" t="s">
        <v>13</v>
      </c>
      <c r="E2829" s="4" t="s">
        <v>9</v>
      </c>
      <c r="F2829" s="4" t="s">
        <v>13</v>
      </c>
      <c r="G2829" s="4" t="s">
        <v>10</v>
      </c>
    </row>
    <row r="2830" spans="1:8">
      <c r="A2830" t="n">
        <v>22893</v>
      </c>
      <c r="B2830" s="87" t="n">
        <v>96</v>
      </c>
      <c r="C2830" s="7" t="n">
        <v>65534</v>
      </c>
      <c r="D2830" s="7" t="n">
        <v>0</v>
      </c>
      <c r="E2830" s="7" t="n">
        <v>1079194419</v>
      </c>
      <c r="F2830" s="7" t="n">
        <v>0</v>
      </c>
      <c r="G2830" s="7" t="n">
        <v>0</v>
      </c>
    </row>
    <row r="2831" spans="1:8">
      <c r="A2831" t="s">
        <v>4</v>
      </c>
      <c r="B2831" s="4" t="s">
        <v>5</v>
      </c>
      <c r="C2831" s="4" t="s">
        <v>10</v>
      </c>
      <c r="D2831" s="4" t="s">
        <v>13</v>
      </c>
    </row>
    <row r="2832" spans="1:8">
      <c r="A2832" t="n">
        <v>22904</v>
      </c>
      <c r="B2832" s="60" t="n">
        <v>56</v>
      </c>
      <c r="C2832" s="7" t="n">
        <v>65534</v>
      </c>
      <c r="D2832" s="7" t="n">
        <v>0</v>
      </c>
    </row>
    <row r="2833" spans="1:8">
      <c r="A2833" t="s">
        <v>4</v>
      </c>
      <c r="B2833" s="4" t="s">
        <v>5</v>
      </c>
      <c r="C2833" s="4" t="s">
        <v>10</v>
      </c>
      <c r="D2833" s="4" t="s">
        <v>13</v>
      </c>
      <c r="E2833" s="4" t="s">
        <v>6</v>
      </c>
      <c r="F2833" s="4" t="s">
        <v>25</v>
      </c>
      <c r="G2833" s="4" t="s">
        <v>25</v>
      </c>
      <c r="H2833" s="4" t="s">
        <v>25</v>
      </c>
    </row>
    <row r="2834" spans="1:8">
      <c r="A2834" t="n">
        <v>22908</v>
      </c>
      <c r="B2834" s="52" t="n">
        <v>48</v>
      </c>
      <c r="C2834" s="7" t="n">
        <v>65534</v>
      </c>
      <c r="D2834" s="7" t="n">
        <v>0</v>
      </c>
      <c r="E2834" s="7" t="s">
        <v>131</v>
      </c>
      <c r="F2834" s="7" t="n">
        <v>-1</v>
      </c>
      <c r="G2834" s="7" t="n">
        <v>1</v>
      </c>
      <c r="H2834" s="7" t="n">
        <v>0</v>
      </c>
    </row>
    <row r="2835" spans="1:8">
      <c r="A2835" t="s">
        <v>4</v>
      </c>
      <c r="B2835" s="4" t="s">
        <v>5</v>
      </c>
      <c r="C2835" s="4" t="s">
        <v>10</v>
      </c>
      <c r="D2835" s="4" t="s">
        <v>25</v>
      </c>
      <c r="E2835" s="4" t="s">
        <v>25</v>
      </c>
      <c r="F2835" s="4" t="s">
        <v>13</v>
      </c>
    </row>
    <row r="2836" spans="1:8">
      <c r="A2836" t="n">
        <v>22937</v>
      </c>
      <c r="B2836" s="77" t="n">
        <v>52</v>
      </c>
      <c r="C2836" s="7" t="n">
        <v>65534</v>
      </c>
      <c r="D2836" s="7" t="n">
        <v>137.100006103516</v>
      </c>
      <c r="E2836" s="7" t="n">
        <v>10</v>
      </c>
      <c r="F2836" s="7" t="n">
        <v>1</v>
      </c>
    </row>
    <row r="2837" spans="1:8">
      <c r="A2837" t="s">
        <v>4</v>
      </c>
      <c r="B2837" s="4" t="s">
        <v>5</v>
      </c>
      <c r="C2837" s="4" t="s">
        <v>10</v>
      </c>
    </row>
    <row r="2838" spans="1:8">
      <c r="A2838" t="n">
        <v>22949</v>
      </c>
      <c r="B2838" s="44" t="n">
        <v>54</v>
      </c>
      <c r="C2838" s="7" t="n">
        <v>65534</v>
      </c>
    </row>
    <row r="2839" spans="1:8">
      <c r="A2839" t="s">
        <v>4</v>
      </c>
      <c r="B2839" s="4" t="s">
        <v>5</v>
      </c>
    </row>
    <row r="2840" spans="1:8">
      <c r="A2840" t="n">
        <v>22952</v>
      </c>
      <c r="B2840" s="5" t="n">
        <v>1</v>
      </c>
    </row>
    <row r="2841" spans="1:8" s="3" customFormat="1" customHeight="0">
      <c r="A2841" s="3" t="s">
        <v>2</v>
      </c>
      <c r="B2841" s="3" t="s">
        <v>246</v>
      </c>
    </row>
    <row r="2842" spans="1:8">
      <c r="A2842" t="s">
        <v>4</v>
      </c>
      <c r="B2842" s="4" t="s">
        <v>5</v>
      </c>
      <c r="C2842" s="4" t="s">
        <v>13</v>
      </c>
      <c r="D2842" s="4" t="s">
        <v>10</v>
      </c>
      <c r="E2842" s="4" t="s">
        <v>6</v>
      </c>
      <c r="F2842" s="4" t="s">
        <v>6</v>
      </c>
      <c r="G2842" s="4" t="s">
        <v>6</v>
      </c>
      <c r="H2842" s="4" t="s">
        <v>6</v>
      </c>
    </row>
    <row r="2843" spans="1:8">
      <c r="A2843" t="n">
        <v>22956</v>
      </c>
      <c r="B2843" s="61" t="n">
        <v>51</v>
      </c>
      <c r="C2843" s="7" t="n">
        <v>3</v>
      </c>
      <c r="D2843" s="7" t="n">
        <v>65534</v>
      </c>
      <c r="E2843" s="7" t="s">
        <v>141</v>
      </c>
      <c r="F2843" s="7" t="s">
        <v>142</v>
      </c>
      <c r="G2843" s="7" t="s">
        <v>143</v>
      </c>
      <c r="H2843" s="7" t="s">
        <v>144</v>
      </c>
    </row>
    <row r="2844" spans="1:8">
      <c r="A2844" t="s">
        <v>4</v>
      </c>
      <c r="B2844" s="4" t="s">
        <v>5</v>
      </c>
      <c r="C2844" s="4" t="s">
        <v>10</v>
      </c>
      <c r="D2844" s="4" t="s">
        <v>13</v>
      </c>
    </row>
    <row r="2845" spans="1:8">
      <c r="A2845" t="n">
        <v>22985</v>
      </c>
      <c r="B2845" s="87" t="n">
        <v>96</v>
      </c>
      <c r="C2845" s="7" t="n">
        <v>65534</v>
      </c>
      <c r="D2845" s="7" t="n">
        <v>1</v>
      </c>
    </row>
    <row r="2846" spans="1:8">
      <c r="A2846" t="s">
        <v>4</v>
      </c>
      <c r="B2846" s="4" t="s">
        <v>5</v>
      </c>
      <c r="C2846" s="4" t="s">
        <v>10</v>
      </c>
      <c r="D2846" s="4" t="s">
        <v>13</v>
      </c>
      <c r="E2846" s="4" t="s">
        <v>25</v>
      </c>
      <c r="F2846" s="4" t="s">
        <v>25</v>
      </c>
      <c r="G2846" s="4" t="s">
        <v>25</v>
      </c>
    </row>
    <row r="2847" spans="1:8">
      <c r="A2847" t="n">
        <v>22989</v>
      </c>
      <c r="B2847" s="87" t="n">
        <v>96</v>
      </c>
      <c r="C2847" s="7" t="n">
        <v>65534</v>
      </c>
      <c r="D2847" s="7" t="n">
        <v>2</v>
      </c>
      <c r="E2847" s="7" t="n">
        <v>110.889999389648</v>
      </c>
      <c r="F2847" s="7" t="n">
        <v>22.1800003051758</v>
      </c>
      <c r="G2847" s="7" t="n">
        <v>96.0199966430664</v>
      </c>
    </row>
    <row r="2848" spans="1:8">
      <c r="A2848" t="s">
        <v>4</v>
      </c>
      <c r="B2848" s="4" t="s">
        <v>5</v>
      </c>
      <c r="C2848" s="4" t="s">
        <v>10</v>
      </c>
      <c r="D2848" s="4" t="s">
        <v>13</v>
      </c>
      <c r="E2848" s="4" t="s">
        <v>25</v>
      </c>
      <c r="F2848" s="4" t="s">
        <v>25</v>
      </c>
      <c r="G2848" s="4" t="s">
        <v>25</v>
      </c>
    </row>
    <row r="2849" spans="1:8">
      <c r="A2849" t="n">
        <v>23005</v>
      </c>
      <c r="B2849" s="87" t="n">
        <v>96</v>
      </c>
      <c r="C2849" s="7" t="n">
        <v>65534</v>
      </c>
      <c r="D2849" s="7" t="n">
        <v>2</v>
      </c>
      <c r="E2849" s="7" t="n">
        <v>114.110000610352</v>
      </c>
      <c r="F2849" s="7" t="n">
        <v>21.8299999237061</v>
      </c>
      <c r="G2849" s="7" t="n">
        <v>99.0199966430664</v>
      </c>
    </row>
    <row r="2850" spans="1:8">
      <c r="A2850" t="s">
        <v>4</v>
      </c>
      <c r="B2850" s="4" t="s">
        <v>5</v>
      </c>
      <c r="C2850" s="4" t="s">
        <v>10</v>
      </c>
      <c r="D2850" s="4" t="s">
        <v>13</v>
      </c>
      <c r="E2850" s="4" t="s">
        <v>25</v>
      </c>
      <c r="F2850" s="4" t="s">
        <v>25</v>
      </c>
      <c r="G2850" s="4" t="s">
        <v>25</v>
      </c>
    </row>
    <row r="2851" spans="1:8">
      <c r="A2851" t="n">
        <v>23021</v>
      </c>
      <c r="B2851" s="87" t="n">
        <v>96</v>
      </c>
      <c r="C2851" s="7" t="n">
        <v>65534</v>
      </c>
      <c r="D2851" s="7" t="n">
        <v>2</v>
      </c>
      <c r="E2851" s="7" t="n">
        <v>116.120002746582</v>
      </c>
      <c r="F2851" s="7" t="n">
        <v>21.6700000762939</v>
      </c>
      <c r="G2851" s="7" t="n">
        <v>99.9400024414063</v>
      </c>
    </row>
    <row r="2852" spans="1:8">
      <c r="A2852" t="s">
        <v>4</v>
      </c>
      <c r="B2852" s="4" t="s">
        <v>5</v>
      </c>
      <c r="C2852" s="4" t="s">
        <v>10</v>
      </c>
      <c r="D2852" s="4" t="s">
        <v>13</v>
      </c>
      <c r="E2852" s="4" t="s">
        <v>9</v>
      </c>
      <c r="F2852" s="4" t="s">
        <v>13</v>
      </c>
      <c r="G2852" s="4" t="s">
        <v>10</v>
      </c>
    </row>
    <row r="2853" spans="1:8">
      <c r="A2853" t="n">
        <v>23037</v>
      </c>
      <c r="B2853" s="87" t="n">
        <v>96</v>
      </c>
      <c r="C2853" s="7" t="n">
        <v>65534</v>
      </c>
      <c r="D2853" s="7" t="n">
        <v>0</v>
      </c>
      <c r="E2853" s="7" t="n">
        <v>1079194419</v>
      </c>
      <c r="F2853" s="7" t="n">
        <v>0</v>
      </c>
      <c r="G2853" s="7" t="n">
        <v>0</v>
      </c>
    </row>
    <row r="2854" spans="1:8">
      <c r="A2854" t="s">
        <v>4</v>
      </c>
      <c r="B2854" s="4" t="s">
        <v>5</v>
      </c>
      <c r="C2854" s="4" t="s">
        <v>10</v>
      </c>
      <c r="D2854" s="4" t="s">
        <v>13</v>
      </c>
    </row>
    <row r="2855" spans="1:8">
      <c r="A2855" t="n">
        <v>23048</v>
      </c>
      <c r="B2855" s="60" t="n">
        <v>56</v>
      </c>
      <c r="C2855" s="7" t="n">
        <v>65534</v>
      </c>
      <c r="D2855" s="7" t="n">
        <v>0</v>
      </c>
    </row>
    <row r="2856" spans="1:8">
      <c r="A2856" t="s">
        <v>4</v>
      </c>
      <c r="B2856" s="4" t="s">
        <v>5</v>
      </c>
      <c r="C2856" s="4" t="s">
        <v>10</v>
      </c>
      <c r="D2856" s="4" t="s">
        <v>13</v>
      </c>
      <c r="E2856" s="4" t="s">
        <v>6</v>
      </c>
      <c r="F2856" s="4" t="s">
        <v>25</v>
      </c>
      <c r="G2856" s="4" t="s">
        <v>25</v>
      </c>
      <c r="H2856" s="4" t="s">
        <v>25</v>
      </c>
    </row>
    <row r="2857" spans="1:8">
      <c r="A2857" t="n">
        <v>23052</v>
      </c>
      <c r="B2857" s="52" t="n">
        <v>48</v>
      </c>
      <c r="C2857" s="7" t="n">
        <v>65534</v>
      </c>
      <c r="D2857" s="7" t="n">
        <v>0</v>
      </c>
      <c r="E2857" s="7" t="s">
        <v>131</v>
      </c>
      <c r="F2857" s="7" t="n">
        <v>-1</v>
      </c>
      <c r="G2857" s="7" t="n">
        <v>1</v>
      </c>
      <c r="H2857" s="7" t="n">
        <v>0</v>
      </c>
    </row>
    <row r="2858" spans="1:8">
      <c r="A2858" t="s">
        <v>4</v>
      </c>
      <c r="B2858" s="4" t="s">
        <v>5</v>
      </c>
      <c r="C2858" s="4" t="s">
        <v>10</v>
      </c>
      <c r="D2858" s="4" t="s">
        <v>25</v>
      </c>
      <c r="E2858" s="4" t="s">
        <v>25</v>
      </c>
      <c r="F2858" s="4" t="s">
        <v>13</v>
      </c>
    </row>
    <row r="2859" spans="1:8">
      <c r="A2859" t="n">
        <v>23081</v>
      </c>
      <c r="B2859" s="77" t="n">
        <v>52</v>
      </c>
      <c r="C2859" s="7" t="n">
        <v>65534</v>
      </c>
      <c r="D2859" s="7" t="n">
        <v>154.199996948242</v>
      </c>
      <c r="E2859" s="7" t="n">
        <v>10</v>
      </c>
      <c r="F2859" s="7" t="n">
        <v>1</v>
      </c>
    </row>
    <row r="2860" spans="1:8">
      <c r="A2860" t="s">
        <v>4</v>
      </c>
      <c r="B2860" s="4" t="s">
        <v>5</v>
      </c>
      <c r="C2860" s="4" t="s">
        <v>10</v>
      </c>
    </row>
    <row r="2861" spans="1:8">
      <c r="A2861" t="n">
        <v>23093</v>
      </c>
      <c r="B2861" s="44" t="n">
        <v>54</v>
      </c>
      <c r="C2861" s="7" t="n">
        <v>65534</v>
      </c>
    </row>
    <row r="2862" spans="1:8">
      <c r="A2862" t="s">
        <v>4</v>
      </c>
      <c r="B2862" s="4" t="s">
        <v>5</v>
      </c>
    </row>
    <row r="2863" spans="1:8">
      <c r="A2863" t="n">
        <v>23096</v>
      </c>
      <c r="B2863" s="5" t="n">
        <v>1</v>
      </c>
    </row>
    <row r="2864" spans="1:8" s="3" customFormat="1" customHeight="0">
      <c r="A2864" s="3" t="s">
        <v>2</v>
      </c>
      <c r="B2864" s="3" t="s">
        <v>247</v>
      </c>
    </row>
    <row r="2865" spans="1:8">
      <c r="A2865" t="s">
        <v>4</v>
      </c>
      <c r="B2865" s="4" t="s">
        <v>5</v>
      </c>
      <c r="C2865" s="4" t="s">
        <v>13</v>
      </c>
      <c r="D2865" s="4" t="s">
        <v>10</v>
      </c>
      <c r="E2865" s="4" t="s">
        <v>6</v>
      </c>
      <c r="F2865" s="4" t="s">
        <v>6</v>
      </c>
      <c r="G2865" s="4" t="s">
        <v>6</v>
      </c>
      <c r="H2865" s="4" t="s">
        <v>6</v>
      </c>
    </row>
    <row r="2866" spans="1:8">
      <c r="A2866" t="n">
        <v>23100</v>
      </c>
      <c r="B2866" s="61" t="n">
        <v>51</v>
      </c>
      <c r="C2866" s="7" t="n">
        <v>3</v>
      </c>
      <c r="D2866" s="7" t="n">
        <v>65534</v>
      </c>
      <c r="E2866" s="7" t="s">
        <v>141</v>
      </c>
      <c r="F2866" s="7" t="s">
        <v>142</v>
      </c>
      <c r="G2866" s="7" t="s">
        <v>143</v>
      </c>
      <c r="H2866" s="7" t="s">
        <v>144</v>
      </c>
    </row>
    <row r="2867" spans="1:8">
      <c r="A2867" t="s">
        <v>4</v>
      </c>
      <c r="B2867" s="4" t="s">
        <v>5</v>
      </c>
      <c r="C2867" s="4" t="s">
        <v>10</v>
      </c>
      <c r="D2867" s="4" t="s">
        <v>13</v>
      </c>
    </row>
    <row r="2868" spans="1:8">
      <c r="A2868" t="n">
        <v>23129</v>
      </c>
      <c r="B2868" s="87" t="n">
        <v>96</v>
      </c>
      <c r="C2868" s="7" t="n">
        <v>65534</v>
      </c>
      <c r="D2868" s="7" t="n">
        <v>1</v>
      </c>
    </row>
    <row r="2869" spans="1:8">
      <c r="A2869" t="s">
        <v>4</v>
      </c>
      <c r="B2869" s="4" t="s">
        <v>5</v>
      </c>
      <c r="C2869" s="4" t="s">
        <v>10</v>
      </c>
      <c r="D2869" s="4" t="s">
        <v>13</v>
      </c>
      <c r="E2869" s="4" t="s">
        <v>25</v>
      </c>
      <c r="F2869" s="4" t="s">
        <v>25</v>
      </c>
      <c r="G2869" s="4" t="s">
        <v>25</v>
      </c>
    </row>
    <row r="2870" spans="1:8">
      <c r="A2870" t="n">
        <v>23133</v>
      </c>
      <c r="B2870" s="87" t="n">
        <v>96</v>
      </c>
      <c r="C2870" s="7" t="n">
        <v>65534</v>
      </c>
      <c r="D2870" s="7" t="n">
        <v>2</v>
      </c>
      <c r="E2870" s="7" t="n">
        <v>106.419998168945</v>
      </c>
      <c r="F2870" s="7" t="n">
        <v>22.2800006866455</v>
      </c>
      <c r="G2870" s="7" t="n">
        <v>95.1699981689453</v>
      </c>
    </row>
    <row r="2871" spans="1:8">
      <c r="A2871" t="s">
        <v>4</v>
      </c>
      <c r="B2871" s="4" t="s">
        <v>5</v>
      </c>
      <c r="C2871" s="4" t="s">
        <v>10</v>
      </c>
      <c r="D2871" s="4" t="s">
        <v>13</v>
      </c>
      <c r="E2871" s="4" t="s">
        <v>25</v>
      </c>
      <c r="F2871" s="4" t="s">
        <v>25</v>
      </c>
      <c r="G2871" s="4" t="s">
        <v>25</v>
      </c>
    </row>
    <row r="2872" spans="1:8">
      <c r="A2872" t="n">
        <v>23149</v>
      </c>
      <c r="B2872" s="87" t="n">
        <v>96</v>
      </c>
      <c r="C2872" s="7" t="n">
        <v>65534</v>
      </c>
      <c r="D2872" s="7" t="n">
        <v>2</v>
      </c>
      <c r="E2872" s="7" t="n">
        <v>109.76000213623</v>
      </c>
      <c r="F2872" s="7" t="n">
        <v>21.9300003051758</v>
      </c>
      <c r="G2872" s="7" t="n">
        <v>98.7300033569336</v>
      </c>
    </row>
    <row r="2873" spans="1:8">
      <c r="A2873" t="s">
        <v>4</v>
      </c>
      <c r="B2873" s="4" t="s">
        <v>5</v>
      </c>
      <c r="C2873" s="4" t="s">
        <v>10</v>
      </c>
      <c r="D2873" s="4" t="s">
        <v>13</v>
      </c>
      <c r="E2873" s="4" t="s">
        <v>25</v>
      </c>
      <c r="F2873" s="4" t="s">
        <v>25</v>
      </c>
      <c r="G2873" s="4" t="s">
        <v>25</v>
      </c>
    </row>
    <row r="2874" spans="1:8">
      <c r="A2874" t="n">
        <v>23165</v>
      </c>
      <c r="B2874" s="87" t="n">
        <v>96</v>
      </c>
      <c r="C2874" s="7" t="n">
        <v>65534</v>
      </c>
      <c r="D2874" s="7" t="n">
        <v>2</v>
      </c>
      <c r="E2874" s="7" t="n">
        <v>112.809997558594</v>
      </c>
      <c r="F2874" s="7" t="n">
        <v>21.6399993896484</v>
      </c>
      <c r="G2874" s="7" t="n">
        <v>101.680000305176</v>
      </c>
    </row>
    <row r="2875" spans="1:8">
      <c r="A2875" t="s">
        <v>4</v>
      </c>
      <c r="B2875" s="4" t="s">
        <v>5</v>
      </c>
      <c r="C2875" s="4" t="s">
        <v>10</v>
      </c>
      <c r="D2875" s="4" t="s">
        <v>13</v>
      </c>
      <c r="E2875" s="4" t="s">
        <v>25</v>
      </c>
      <c r="F2875" s="4" t="s">
        <v>25</v>
      </c>
      <c r="G2875" s="4" t="s">
        <v>25</v>
      </c>
    </row>
    <row r="2876" spans="1:8">
      <c r="A2876" t="n">
        <v>23181</v>
      </c>
      <c r="B2876" s="87" t="n">
        <v>96</v>
      </c>
      <c r="C2876" s="7" t="n">
        <v>65534</v>
      </c>
      <c r="D2876" s="7" t="n">
        <v>2</v>
      </c>
      <c r="E2876" s="7" t="n">
        <v>115.040000915527</v>
      </c>
      <c r="F2876" s="7" t="n">
        <v>21.4500007629395</v>
      </c>
      <c r="G2876" s="7" t="n">
        <v>102.800003051758</v>
      </c>
    </row>
    <row r="2877" spans="1:8">
      <c r="A2877" t="s">
        <v>4</v>
      </c>
      <c r="B2877" s="4" t="s">
        <v>5</v>
      </c>
      <c r="C2877" s="4" t="s">
        <v>10</v>
      </c>
      <c r="D2877" s="4" t="s">
        <v>13</v>
      </c>
      <c r="E2877" s="4" t="s">
        <v>25</v>
      </c>
      <c r="F2877" s="4" t="s">
        <v>25</v>
      </c>
      <c r="G2877" s="4" t="s">
        <v>25</v>
      </c>
    </row>
    <row r="2878" spans="1:8">
      <c r="A2878" t="n">
        <v>23197</v>
      </c>
      <c r="B2878" s="87" t="n">
        <v>96</v>
      </c>
      <c r="C2878" s="7" t="n">
        <v>65534</v>
      </c>
      <c r="D2878" s="7" t="n">
        <v>2</v>
      </c>
      <c r="E2878" s="7" t="n">
        <v>116.099998474121</v>
      </c>
      <c r="F2878" s="7" t="n">
        <v>21.5100002288818</v>
      </c>
      <c r="G2878" s="7" t="n">
        <v>101.639999389648</v>
      </c>
    </row>
    <row r="2879" spans="1:8">
      <c r="A2879" t="s">
        <v>4</v>
      </c>
      <c r="B2879" s="4" t="s">
        <v>5</v>
      </c>
      <c r="C2879" s="4" t="s">
        <v>10</v>
      </c>
      <c r="D2879" s="4" t="s">
        <v>13</v>
      </c>
      <c r="E2879" s="4" t="s">
        <v>9</v>
      </c>
      <c r="F2879" s="4" t="s">
        <v>13</v>
      </c>
      <c r="G2879" s="4" t="s">
        <v>10</v>
      </c>
    </row>
    <row r="2880" spans="1:8">
      <c r="A2880" t="n">
        <v>23213</v>
      </c>
      <c r="B2880" s="87" t="n">
        <v>96</v>
      </c>
      <c r="C2880" s="7" t="n">
        <v>65534</v>
      </c>
      <c r="D2880" s="7" t="n">
        <v>0</v>
      </c>
      <c r="E2880" s="7" t="n">
        <v>1077097267</v>
      </c>
      <c r="F2880" s="7" t="n">
        <v>2</v>
      </c>
      <c r="G2880" s="7" t="n">
        <v>0</v>
      </c>
    </row>
    <row r="2881" spans="1:8">
      <c r="A2881" t="s">
        <v>4</v>
      </c>
      <c r="B2881" s="4" t="s">
        <v>5</v>
      </c>
      <c r="C2881" s="4" t="s">
        <v>10</v>
      </c>
      <c r="D2881" s="4" t="s">
        <v>13</v>
      </c>
    </row>
    <row r="2882" spans="1:8">
      <c r="A2882" t="n">
        <v>23224</v>
      </c>
      <c r="B2882" s="60" t="n">
        <v>56</v>
      </c>
      <c r="C2882" s="7" t="n">
        <v>65534</v>
      </c>
      <c r="D2882" s="7" t="n">
        <v>0</v>
      </c>
    </row>
    <row r="2883" spans="1:8">
      <c r="A2883" t="s">
        <v>4</v>
      </c>
      <c r="B2883" s="4" t="s">
        <v>5</v>
      </c>
      <c r="C2883" s="4" t="s">
        <v>10</v>
      </c>
      <c r="D2883" s="4" t="s">
        <v>25</v>
      </c>
      <c r="E2883" s="4" t="s">
        <v>25</v>
      </c>
      <c r="F2883" s="4" t="s">
        <v>13</v>
      </c>
    </row>
    <row r="2884" spans="1:8">
      <c r="A2884" t="n">
        <v>23228</v>
      </c>
      <c r="B2884" s="77" t="n">
        <v>52</v>
      </c>
      <c r="C2884" s="7" t="n">
        <v>65534</v>
      </c>
      <c r="D2884" s="7" t="n">
        <v>175</v>
      </c>
      <c r="E2884" s="7" t="n">
        <v>10</v>
      </c>
      <c r="F2884" s="7" t="n">
        <v>0</v>
      </c>
    </row>
    <row r="2885" spans="1:8">
      <c r="A2885" t="s">
        <v>4</v>
      </c>
      <c r="B2885" s="4" t="s">
        <v>5</v>
      </c>
      <c r="C2885" s="4" t="s">
        <v>10</v>
      </c>
    </row>
    <row r="2886" spans="1:8">
      <c r="A2886" t="n">
        <v>23240</v>
      </c>
      <c r="B2886" s="44" t="n">
        <v>54</v>
      </c>
      <c r="C2886" s="7" t="n">
        <v>65534</v>
      </c>
    </row>
    <row r="2887" spans="1:8">
      <c r="A2887" t="s">
        <v>4</v>
      </c>
      <c r="B2887" s="4" t="s">
        <v>5</v>
      </c>
    </row>
    <row r="2888" spans="1:8">
      <c r="A2888" t="n">
        <v>23243</v>
      </c>
      <c r="B2888" s="5" t="n">
        <v>1</v>
      </c>
    </row>
    <row r="2889" spans="1:8" s="3" customFormat="1" customHeight="0">
      <c r="A2889" s="3" t="s">
        <v>2</v>
      </c>
      <c r="B2889" s="3" t="s">
        <v>248</v>
      </c>
    </row>
    <row r="2890" spans="1:8">
      <c r="A2890" t="s">
        <v>4</v>
      </c>
      <c r="B2890" s="4" t="s">
        <v>5</v>
      </c>
      <c r="C2890" s="4" t="s">
        <v>13</v>
      </c>
      <c r="D2890" s="4" t="s">
        <v>10</v>
      </c>
      <c r="E2890" s="4" t="s">
        <v>6</v>
      </c>
      <c r="F2890" s="4" t="s">
        <v>6</v>
      </c>
      <c r="G2890" s="4" t="s">
        <v>6</v>
      </c>
      <c r="H2890" s="4" t="s">
        <v>6</v>
      </c>
    </row>
    <row r="2891" spans="1:8">
      <c r="A2891" t="n">
        <v>23244</v>
      </c>
      <c r="B2891" s="61" t="n">
        <v>51</v>
      </c>
      <c r="C2891" s="7" t="n">
        <v>3</v>
      </c>
      <c r="D2891" s="7" t="n">
        <v>65534</v>
      </c>
      <c r="E2891" s="7" t="s">
        <v>141</v>
      </c>
      <c r="F2891" s="7" t="s">
        <v>142</v>
      </c>
      <c r="G2891" s="7" t="s">
        <v>143</v>
      </c>
      <c r="H2891" s="7" t="s">
        <v>144</v>
      </c>
    </row>
    <row r="2892" spans="1:8">
      <c r="A2892" t="s">
        <v>4</v>
      </c>
      <c r="B2892" s="4" t="s">
        <v>5</v>
      </c>
      <c r="C2892" s="4" t="s">
        <v>10</v>
      </c>
      <c r="D2892" s="4" t="s">
        <v>13</v>
      </c>
      <c r="E2892" s="4" t="s">
        <v>6</v>
      </c>
      <c r="F2892" s="4" t="s">
        <v>25</v>
      </c>
      <c r="G2892" s="4" t="s">
        <v>25</v>
      </c>
      <c r="H2892" s="4" t="s">
        <v>25</v>
      </c>
    </row>
    <row r="2893" spans="1:8">
      <c r="A2893" t="n">
        <v>23273</v>
      </c>
      <c r="B2893" s="52" t="n">
        <v>48</v>
      </c>
      <c r="C2893" s="7" t="n">
        <v>65534</v>
      </c>
      <c r="D2893" s="7" t="n">
        <v>0</v>
      </c>
      <c r="E2893" s="7" t="s">
        <v>140</v>
      </c>
      <c r="F2893" s="7" t="n">
        <v>-1</v>
      </c>
      <c r="G2893" s="7" t="n">
        <v>1</v>
      </c>
      <c r="H2893" s="7" t="n">
        <v>1.40129846432482e-45</v>
      </c>
    </row>
    <row r="2894" spans="1:8">
      <c r="A2894" t="s">
        <v>4</v>
      </c>
      <c r="B2894" s="4" t="s">
        <v>5</v>
      </c>
      <c r="C2894" s="4" t="s">
        <v>10</v>
      </c>
      <c r="D2894" s="4" t="s">
        <v>13</v>
      </c>
      <c r="E2894" s="4" t="s">
        <v>6</v>
      </c>
      <c r="F2894" s="4" t="s">
        <v>25</v>
      </c>
      <c r="G2894" s="4" t="s">
        <v>25</v>
      </c>
      <c r="H2894" s="4" t="s">
        <v>25</v>
      </c>
    </row>
    <row r="2895" spans="1:8">
      <c r="A2895" t="n">
        <v>23306</v>
      </c>
      <c r="B2895" s="52" t="n">
        <v>48</v>
      </c>
      <c r="C2895" s="7" t="n">
        <v>65534</v>
      </c>
      <c r="D2895" s="7" t="n">
        <v>0</v>
      </c>
      <c r="E2895" s="7" t="s">
        <v>129</v>
      </c>
      <c r="F2895" s="7" t="n">
        <v>-1</v>
      </c>
      <c r="G2895" s="7" t="n">
        <v>1</v>
      </c>
      <c r="H2895" s="7" t="n">
        <v>0</v>
      </c>
    </row>
    <row r="2896" spans="1:8">
      <c r="A2896" t="s">
        <v>4</v>
      </c>
      <c r="B2896" s="4" t="s">
        <v>5</v>
      </c>
    </row>
    <row r="2897" spans="1:8">
      <c r="A2897" t="n">
        <v>23332</v>
      </c>
      <c r="B2897" s="5" t="n">
        <v>1</v>
      </c>
    </row>
    <row r="2898" spans="1:8" s="3" customFormat="1" customHeight="0">
      <c r="A2898" s="3" t="s">
        <v>2</v>
      </c>
      <c r="B2898" s="3" t="s">
        <v>249</v>
      </c>
    </row>
    <row r="2899" spans="1:8">
      <c r="A2899" t="s">
        <v>4</v>
      </c>
      <c r="B2899" s="4" t="s">
        <v>5</v>
      </c>
      <c r="C2899" s="4" t="s">
        <v>10</v>
      </c>
    </row>
    <row r="2900" spans="1:8">
      <c r="A2900" t="n">
        <v>23336</v>
      </c>
      <c r="B2900" s="31" t="n">
        <v>16</v>
      </c>
      <c r="C2900" s="7" t="n">
        <v>1200</v>
      </c>
    </row>
    <row r="2901" spans="1:8">
      <c r="A2901" t="s">
        <v>4</v>
      </c>
      <c r="B2901" s="4" t="s">
        <v>5</v>
      </c>
      <c r="C2901" s="4" t="s">
        <v>13</v>
      </c>
      <c r="D2901" s="4" t="s">
        <v>25</v>
      </c>
      <c r="E2901" s="4" t="s">
        <v>25</v>
      </c>
      <c r="F2901" s="4" t="s">
        <v>25</v>
      </c>
    </row>
    <row r="2902" spans="1:8">
      <c r="A2902" t="n">
        <v>23339</v>
      </c>
      <c r="B2902" s="45" t="n">
        <v>45</v>
      </c>
      <c r="C2902" s="7" t="n">
        <v>9</v>
      </c>
      <c r="D2902" s="7" t="n">
        <v>0.0500000007450581</v>
      </c>
      <c r="E2902" s="7" t="n">
        <v>0.0500000007450581</v>
      </c>
      <c r="F2902" s="7" t="n">
        <v>0.25</v>
      </c>
    </row>
    <row r="2903" spans="1:8">
      <c r="A2903" t="s">
        <v>4</v>
      </c>
      <c r="B2903" s="4" t="s">
        <v>5</v>
      </c>
      <c r="C2903" s="4" t="s">
        <v>13</v>
      </c>
      <c r="D2903" s="4" t="s">
        <v>10</v>
      </c>
      <c r="E2903" s="4" t="s">
        <v>25</v>
      </c>
      <c r="F2903" s="4" t="s">
        <v>10</v>
      </c>
      <c r="G2903" s="4" t="s">
        <v>9</v>
      </c>
      <c r="H2903" s="4" t="s">
        <v>9</v>
      </c>
      <c r="I2903" s="4" t="s">
        <v>10</v>
      </c>
      <c r="J2903" s="4" t="s">
        <v>10</v>
      </c>
      <c r="K2903" s="4" t="s">
        <v>9</v>
      </c>
      <c r="L2903" s="4" t="s">
        <v>9</v>
      </c>
      <c r="M2903" s="4" t="s">
        <v>9</v>
      </c>
      <c r="N2903" s="4" t="s">
        <v>9</v>
      </c>
      <c r="O2903" s="4" t="s">
        <v>6</v>
      </c>
    </row>
    <row r="2904" spans="1:8">
      <c r="A2904" t="n">
        <v>23353</v>
      </c>
      <c r="B2904" s="14" t="n">
        <v>50</v>
      </c>
      <c r="C2904" s="7" t="n">
        <v>0</v>
      </c>
      <c r="D2904" s="7" t="n">
        <v>4071</v>
      </c>
      <c r="E2904" s="7" t="n">
        <v>1</v>
      </c>
      <c r="F2904" s="7" t="n">
        <v>0</v>
      </c>
      <c r="G2904" s="7" t="n">
        <v>0</v>
      </c>
      <c r="H2904" s="7" t="n">
        <v>-1069547520</v>
      </c>
      <c r="I2904" s="7" t="n">
        <v>1</v>
      </c>
      <c r="J2904" s="7" t="n">
        <v>65534</v>
      </c>
      <c r="K2904" s="7" t="n">
        <v>0</v>
      </c>
      <c r="L2904" s="7" t="n">
        <v>0</v>
      </c>
      <c r="M2904" s="7" t="n">
        <v>0</v>
      </c>
      <c r="N2904" s="7" t="n">
        <v>1109393408</v>
      </c>
      <c r="O2904" s="7" t="s">
        <v>12</v>
      </c>
    </row>
    <row r="2905" spans="1:8">
      <c r="A2905" t="s">
        <v>4</v>
      </c>
      <c r="B2905" s="4" t="s">
        <v>5</v>
      </c>
      <c r="C2905" s="4" t="s">
        <v>10</v>
      </c>
    </row>
    <row r="2906" spans="1:8">
      <c r="A2906" t="n">
        <v>23392</v>
      </c>
      <c r="B2906" s="31" t="n">
        <v>16</v>
      </c>
      <c r="C2906" s="7" t="n">
        <v>800</v>
      </c>
    </row>
    <row r="2907" spans="1:8">
      <c r="A2907" t="s">
        <v>4</v>
      </c>
      <c r="B2907" s="4" t="s">
        <v>5</v>
      </c>
      <c r="C2907" s="4" t="s">
        <v>13</v>
      </c>
      <c r="D2907" s="4" t="s">
        <v>25</v>
      </c>
      <c r="E2907" s="4" t="s">
        <v>25</v>
      </c>
      <c r="F2907" s="4" t="s">
        <v>25</v>
      </c>
    </row>
    <row r="2908" spans="1:8">
      <c r="A2908" t="n">
        <v>23395</v>
      </c>
      <c r="B2908" s="45" t="n">
        <v>45</v>
      </c>
      <c r="C2908" s="7" t="n">
        <v>9</v>
      </c>
      <c r="D2908" s="7" t="n">
        <v>0.0500000007450581</v>
      </c>
      <c r="E2908" s="7" t="n">
        <v>0.0500000007450581</v>
      </c>
      <c r="F2908" s="7" t="n">
        <v>0.25</v>
      </c>
    </row>
    <row r="2909" spans="1:8">
      <c r="A2909" t="s">
        <v>4</v>
      </c>
      <c r="B2909" s="4" t="s">
        <v>5</v>
      </c>
      <c r="C2909" s="4" t="s">
        <v>13</v>
      </c>
      <c r="D2909" s="4" t="s">
        <v>10</v>
      </c>
      <c r="E2909" s="4" t="s">
        <v>25</v>
      </c>
      <c r="F2909" s="4" t="s">
        <v>10</v>
      </c>
      <c r="G2909" s="4" t="s">
        <v>9</v>
      </c>
      <c r="H2909" s="4" t="s">
        <v>9</v>
      </c>
      <c r="I2909" s="4" t="s">
        <v>10</v>
      </c>
      <c r="J2909" s="4" t="s">
        <v>10</v>
      </c>
      <c r="K2909" s="4" t="s">
        <v>9</v>
      </c>
      <c r="L2909" s="4" t="s">
        <v>9</v>
      </c>
      <c r="M2909" s="4" t="s">
        <v>9</v>
      </c>
      <c r="N2909" s="4" t="s">
        <v>9</v>
      </c>
      <c r="O2909" s="4" t="s">
        <v>6</v>
      </c>
    </row>
    <row r="2910" spans="1:8">
      <c r="A2910" t="n">
        <v>23409</v>
      </c>
      <c r="B2910" s="14" t="n">
        <v>50</v>
      </c>
      <c r="C2910" s="7" t="n">
        <v>0</v>
      </c>
      <c r="D2910" s="7" t="n">
        <v>4071</v>
      </c>
      <c r="E2910" s="7" t="n">
        <v>1</v>
      </c>
      <c r="F2910" s="7" t="n">
        <v>0</v>
      </c>
      <c r="G2910" s="7" t="n">
        <v>0</v>
      </c>
      <c r="H2910" s="7" t="n">
        <v>-1069547520</v>
      </c>
      <c r="I2910" s="7" t="n">
        <v>1</v>
      </c>
      <c r="J2910" s="7" t="n">
        <v>65534</v>
      </c>
      <c r="K2910" s="7" t="n">
        <v>0</v>
      </c>
      <c r="L2910" s="7" t="n">
        <v>0</v>
      </c>
      <c r="M2910" s="7" t="n">
        <v>0</v>
      </c>
      <c r="N2910" s="7" t="n">
        <v>1109393408</v>
      </c>
      <c r="O2910" s="7" t="s">
        <v>12</v>
      </c>
    </row>
    <row r="2911" spans="1:8">
      <c r="A2911" t="s">
        <v>4</v>
      </c>
      <c r="B2911" s="4" t="s">
        <v>5</v>
      </c>
      <c r="C2911" s="4" t="s">
        <v>10</v>
      </c>
    </row>
    <row r="2912" spans="1:8">
      <c r="A2912" t="n">
        <v>23448</v>
      </c>
      <c r="B2912" s="31" t="n">
        <v>16</v>
      </c>
      <c r="C2912" s="7" t="n">
        <v>800</v>
      </c>
    </row>
    <row r="2913" spans="1:15">
      <c r="A2913" t="s">
        <v>4</v>
      </c>
      <c r="B2913" s="4" t="s">
        <v>5</v>
      </c>
      <c r="C2913" s="4" t="s">
        <v>13</v>
      </c>
      <c r="D2913" s="4" t="s">
        <v>25</v>
      </c>
      <c r="E2913" s="4" t="s">
        <v>25</v>
      </c>
      <c r="F2913" s="4" t="s">
        <v>25</v>
      </c>
    </row>
    <row r="2914" spans="1:15">
      <c r="A2914" t="n">
        <v>23451</v>
      </c>
      <c r="B2914" s="45" t="n">
        <v>45</v>
      </c>
      <c r="C2914" s="7" t="n">
        <v>9</v>
      </c>
      <c r="D2914" s="7" t="n">
        <v>0.0500000007450581</v>
      </c>
      <c r="E2914" s="7" t="n">
        <v>0.0500000007450581</v>
      </c>
      <c r="F2914" s="7" t="n">
        <v>0.25</v>
      </c>
    </row>
    <row r="2915" spans="1:15">
      <c r="A2915" t="s">
        <v>4</v>
      </c>
      <c r="B2915" s="4" t="s">
        <v>5</v>
      </c>
      <c r="C2915" s="4" t="s">
        <v>13</v>
      </c>
      <c r="D2915" s="4" t="s">
        <v>10</v>
      </c>
      <c r="E2915" s="4" t="s">
        <v>25</v>
      </c>
      <c r="F2915" s="4" t="s">
        <v>10</v>
      </c>
      <c r="G2915" s="4" t="s">
        <v>9</v>
      </c>
      <c r="H2915" s="4" t="s">
        <v>9</v>
      </c>
      <c r="I2915" s="4" t="s">
        <v>10</v>
      </c>
      <c r="J2915" s="4" t="s">
        <v>10</v>
      </c>
      <c r="K2915" s="4" t="s">
        <v>9</v>
      </c>
      <c r="L2915" s="4" t="s">
        <v>9</v>
      </c>
      <c r="M2915" s="4" t="s">
        <v>9</v>
      </c>
      <c r="N2915" s="4" t="s">
        <v>9</v>
      </c>
      <c r="O2915" s="4" t="s">
        <v>6</v>
      </c>
    </row>
    <row r="2916" spans="1:15">
      <c r="A2916" t="n">
        <v>23465</v>
      </c>
      <c r="B2916" s="14" t="n">
        <v>50</v>
      </c>
      <c r="C2916" s="7" t="n">
        <v>0</v>
      </c>
      <c r="D2916" s="7" t="n">
        <v>4071</v>
      </c>
      <c r="E2916" s="7" t="n">
        <v>1</v>
      </c>
      <c r="F2916" s="7" t="n">
        <v>0</v>
      </c>
      <c r="G2916" s="7" t="n">
        <v>0</v>
      </c>
      <c r="H2916" s="7" t="n">
        <v>-1069547520</v>
      </c>
      <c r="I2916" s="7" t="n">
        <v>1</v>
      </c>
      <c r="J2916" s="7" t="n">
        <v>65534</v>
      </c>
      <c r="K2916" s="7" t="n">
        <v>0</v>
      </c>
      <c r="L2916" s="7" t="n">
        <v>0</v>
      </c>
      <c r="M2916" s="7" t="n">
        <v>0</v>
      </c>
      <c r="N2916" s="7" t="n">
        <v>1109393408</v>
      </c>
      <c r="O2916" s="7" t="s">
        <v>12</v>
      </c>
    </row>
    <row r="2917" spans="1:15">
      <c r="A2917" t="s">
        <v>4</v>
      </c>
      <c r="B2917" s="4" t="s">
        <v>5</v>
      </c>
      <c r="C2917" s="4" t="s">
        <v>10</v>
      </c>
    </row>
    <row r="2918" spans="1:15">
      <c r="A2918" t="n">
        <v>23504</v>
      </c>
      <c r="B2918" s="31" t="n">
        <v>16</v>
      </c>
      <c r="C2918" s="7" t="n">
        <v>800</v>
      </c>
    </row>
    <row r="2919" spans="1:15">
      <c r="A2919" t="s">
        <v>4</v>
      </c>
      <c r="B2919" s="4" t="s">
        <v>5</v>
      </c>
      <c r="C2919" s="4" t="s">
        <v>13</v>
      </c>
      <c r="D2919" s="4" t="s">
        <v>25</v>
      </c>
      <c r="E2919" s="4" t="s">
        <v>25</v>
      </c>
      <c r="F2919" s="4" t="s">
        <v>25</v>
      </c>
    </row>
    <row r="2920" spans="1:15">
      <c r="A2920" t="n">
        <v>23507</v>
      </c>
      <c r="B2920" s="45" t="n">
        <v>45</v>
      </c>
      <c r="C2920" s="7" t="n">
        <v>9</v>
      </c>
      <c r="D2920" s="7" t="n">
        <v>0.0500000007450581</v>
      </c>
      <c r="E2920" s="7" t="n">
        <v>0.0500000007450581</v>
      </c>
      <c r="F2920" s="7" t="n">
        <v>0.25</v>
      </c>
    </row>
    <row r="2921" spans="1:15">
      <c r="A2921" t="s">
        <v>4</v>
      </c>
      <c r="B2921" s="4" t="s">
        <v>5</v>
      </c>
      <c r="C2921" s="4" t="s">
        <v>13</v>
      </c>
      <c r="D2921" s="4" t="s">
        <v>10</v>
      </c>
      <c r="E2921" s="4" t="s">
        <v>25</v>
      </c>
      <c r="F2921" s="4" t="s">
        <v>10</v>
      </c>
      <c r="G2921" s="4" t="s">
        <v>9</v>
      </c>
      <c r="H2921" s="4" t="s">
        <v>9</v>
      </c>
      <c r="I2921" s="4" t="s">
        <v>10</v>
      </c>
      <c r="J2921" s="4" t="s">
        <v>10</v>
      </c>
      <c r="K2921" s="4" t="s">
        <v>9</v>
      </c>
      <c r="L2921" s="4" t="s">
        <v>9</v>
      </c>
      <c r="M2921" s="4" t="s">
        <v>9</v>
      </c>
      <c r="N2921" s="4" t="s">
        <v>9</v>
      </c>
      <c r="O2921" s="4" t="s">
        <v>6</v>
      </c>
    </row>
    <row r="2922" spans="1:15">
      <c r="A2922" t="n">
        <v>23521</v>
      </c>
      <c r="B2922" s="14" t="n">
        <v>50</v>
      </c>
      <c r="C2922" s="7" t="n">
        <v>0</v>
      </c>
      <c r="D2922" s="7" t="n">
        <v>4071</v>
      </c>
      <c r="E2922" s="7" t="n">
        <v>1</v>
      </c>
      <c r="F2922" s="7" t="n">
        <v>0</v>
      </c>
      <c r="G2922" s="7" t="n">
        <v>0</v>
      </c>
      <c r="H2922" s="7" t="n">
        <v>-1069547520</v>
      </c>
      <c r="I2922" s="7" t="n">
        <v>1</v>
      </c>
      <c r="J2922" s="7" t="n">
        <v>65534</v>
      </c>
      <c r="K2922" s="7" t="n">
        <v>0</v>
      </c>
      <c r="L2922" s="7" t="n">
        <v>0</v>
      </c>
      <c r="M2922" s="7" t="n">
        <v>0</v>
      </c>
      <c r="N2922" s="7" t="n">
        <v>1109393408</v>
      </c>
      <c r="O2922" s="7" t="s">
        <v>12</v>
      </c>
    </row>
    <row r="2923" spans="1:15">
      <c r="A2923" t="s">
        <v>4</v>
      </c>
      <c r="B2923" s="4" t="s">
        <v>5</v>
      </c>
      <c r="C2923" s="4" t="s">
        <v>10</v>
      </c>
    </row>
    <row r="2924" spans="1:15">
      <c r="A2924" t="n">
        <v>23560</v>
      </c>
      <c r="B2924" s="31" t="n">
        <v>16</v>
      </c>
      <c r="C2924" s="7" t="n">
        <v>800</v>
      </c>
    </row>
    <row r="2925" spans="1:15">
      <c r="A2925" t="s">
        <v>4</v>
      </c>
      <c r="B2925" s="4" t="s">
        <v>5</v>
      </c>
      <c r="C2925" s="4" t="s">
        <v>13</v>
      </c>
      <c r="D2925" s="4" t="s">
        <v>25</v>
      </c>
      <c r="E2925" s="4" t="s">
        <v>25</v>
      </c>
      <c r="F2925" s="4" t="s">
        <v>25</v>
      </c>
    </row>
    <row r="2926" spans="1:15">
      <c r="A2926" t="n">
        <v>23563</v>
      </c>
      <c r="B2926" s="45" t="n">
        <v>45</v>
      </c>
      <c r="C2926" s="7" t="n">
        <v>9</v>
      </c>
      <c r="D2926" s="7" t="n">
        <v>0.0500000007450581</v>
      </c>
      <c r="E2926" s="7" t="n">
        <v>0.0500000007450581</v>
      </c>
      <c r="F2926" s="7" t="n">
        <v>0.25</v>
      </c>
    </row>
    <row r="2927" spans="1:15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25</v>
      </c>
      <c r="F2927" s="4" t="s">
        <v>10</v>
      </c>
      <c r="G2927" s="4" t="s">
        <v>9</v>
      </c>
      <c r="H2927" s="4" t="s">
        <v>9</v>
      </c>
      <c r="I2927" s="4" t="s">
        <v>10</v>
      </c>
      <c r="J2927" s="4" t="s">
        <v>10</v>
      </c>
      <c r="K2927" s="4" t="s">
        <v>9</v>
      </c>
      <c r="L2927" s="4" t="s">
        <v>9</v>
      </c>
      <c r="M2927" s="4" t="s">
        <v>9</v>
      </c>
      <c r="N2927" s="4" t="s">
        <v>9</v>
      </c>
      <c r="O2927" s="4" t="s">
        <v>6</v>
      </c>
    </row>
    <row r="2928" spans="1:15">
      <c r="A2928" t="n">
        <v>23577</v>
      </c>
      <c r="B2928" s="14" t="n">
        <v>50</v>
      </c>
      <c r="C2928" s="7" t="n">
        <v>0</v>
      </c>
      <c r="D2928" s="7" t="n">
        <v>4071</v>
      </c>
      <c r="E2928" s="7" t="n">
        <v>1</v>
      </c>
      <c r="F2928" s="7" t="n">
        <v>0</v>
      </c>
      <c r="G2928" s="7" t="n">
        <v>0</v>
      </c>
      <c r="H2928" s="7" t="n">
        <v>-1069547520</v>
      </c>
      <c r="I2928" s="7" t="n">
        <v>1</v>
      </c>
      <c r="J2928" s="7" t="n">
        <v>65534</v>
      </c>
      <c r="K2928" s="7" t="n">
        <v>0</v>
      </c>
      <c r="L2928" s="7" t="n">
        <v>0</v>
      </c>
      <c r="M2928" s="7" t="n">
        <v>0</v>
      </c>
      <c r="N2928" s="7" t="n">
        <v>1109393408</v>
      </c>
      <c r="O2928" s="7" t="s">
        <v>12</v>
      </c>
    </row>
    <row r="2929" spans="1:15">
      <c r="A2929" t="s">
        <v>4</v>
      </c>
      <c r="B2929" s="4" t="s">
        <v>5</v>
      </c>
      <c r="C2929" s="4" t="s">
        <v>10</v>
      </c>
    </row>
    <row r="2930" spans="1:15">
      <c r="A2930" t="n">
        <v>23616</v>
      </c>
      <c r="B2930" s="31" t="n">
        <v>16</v>
      </c>
      <c r="C2930" s="7" t="n">
        <v>800</v>
      </c>
    </row>
    <row r="2931" spans="1:15">
      <c r="A2931" t="s">
        <v>4</v>
      </c>
      <c r="B2931" s="4" t="s">
        <v>5</v>
      </c>
      <c r="C2931" s="4" t="s">
        <v>13</v>
      </c>
      <c r="D2931" s="4" t="s">
        <v>25</v>
      </c>
      <c r="E2931" s="4" t="s">
        <v>25</v>
      </c>
      <c r="F2931" s="4" t="s">
        <v>25</v>
      </c>
    </row>
    <row r="2932" spans="1:15">
      <c r="A2932" t="n">
        <v>23619</v>
      </c>
      <c r="B2932" s="45" t="n">
        <v>45</v>
      </c>
      <c r="C2932" s="7" t="n">
        <v>9</v>
      </c>
      <c r="D2932" s="7" t="n">
        <v>0.0500000007450581</v>
      </c>
      <c r="E2932" s="7" t="n">
        <v>0.0500000007450581</v>
      </c>
      <c r="F2932" s="7" t="n">
        <v>0.25</v>
      </c>
    </row>
    <row r="2933" spans="1:15">
      <c r="A2933" t="s">
        <v>4</v>
      </c>
      <c r="B2933" s="4" t="s">
        <v>5</v>
      </c>
      <c r="C2933" s="4" t="s">
        <v>13</v>
      </c>
      <c r="D2933" s="4" t="s">
        <v>10</v>
      </c>
      <c r="E2933" s="4" t="s">
        <v>25</v>
      </c>
      <c r="F2933" s="4" t="s">
        <v>10</v>
      </c>
      <c r="G2933" s="4" t="s">
        <v>9</v>
      </c>
      <c r="H2933" s="4" t="s">
        <v>9</v>
      </c>
      <c r="I2933" s="4" t="s">
        <v>10</v>
      </c>
      <c r="J2933" s="4" t="s">
        <v>10</v>
      </c>
      <c r="K2933" s="4" t="s">
        <v>9</v>
      </c>
      <c r="L2933" s="4" t="s">
        <v>9</v>
      </c>
      <c r="M2933" s="4" t="s">
        <v>9</v>
      </c>
      <c r="N2933" s="4" t="s">
        <v>9</v>
      </c>
      <c r="O2933" s="4" t="s">
        <v>6</v>
      </c>
    </row>
    <row r="2934" spans="1:15">
      <c r="A2934" t="n">
        <v>23633</v>
      </c>
      <c r="B2934" s="14" t="n">
        <v>50</v>
      </c>
      <c r="C2934" s="7" t="n">
        <v>0</v>
      </c>
      <c r="D2934" s="7" t="n">
        <v>4071</v>
      </c>
      <c r="E2934" s="7" t="n">
        <v>1</v>
      </c>
      <c r="F2934" s="7" t="n">
        <v>0</v>
      </c>
      <c r="G2934" s="7" t="n">
        <v>0</v>
      </c>
      <c r="H2934" s="7" t="n">
        <v>-1069547520</v>
      </c>
      <c r="I2934" s="7" t="n">
        <v>1</v>
      </c>
      <c r="J2934" s="7" t="n">
        <v>65534</v>
      </c>
      <c r="K2934" s="7" t="n">
        <v>0</v>
      </c>
      <c r="L2934" s="7" t="n">
        <v>0</v>
      </c>
      <c r="M2934" s="7" t="n">
        <v>0</v>
      </c>
      <c r="N2934" s="7" t="n">
        <v>1109393408</v>
      </c>
      <c r="O2934" s="7" t="s">
        <v>12</v>
      </c>
    </row>
    <row r="2935" spans="1:15">
      <c r="A2935" t="s">
        <v>4</v>
      </c>
      <c r="B2935" s="4" t="s">
        <v>5</v>
      </c>
      <c r="C2935" s="4" t="s">
        <v>10</v>
      </c>
    </row>
    <row r="2936" spans="1:15">
      <c r="A2936" t="n">
        <v>23672</v>
      </c>
      <c r="B2936" s="31" t="n">
        <v>16</v>
      </c>
      <c r="C2936" s="7" t="n">
        <v>800</v>
      </c>
    </row>
    <row r="2937" spans="1:15">
      <c r="A2937" t="s">
        <v>4</v>
      </c>
      <c r="B2937" s="4" t="s">
        <v>5</v>
      </c>
      <c r="C2937" s="4" t="s">
        <v>13</v>
      </c>
      <c r="D2937" s="4" t="s">
        <v>25</v>
      </c>
      <c r="E2937" s="4" t="s">
        <v>25</v>
      </c>
      <c r="F2937" s="4" t="s">
        <v>25</v>
      </c>
    </row>
    <row r="2938" spans="1:15">
      <c r="A2938" t="n">
        <v>23675</v>
      </c>
      <c r="B2938" s="45" t="n">
        <v>45</v>
      </c>
      <c r="C2938" s="7" t="n">
        <v>9</v>
      </c>
      <c r="D2938" s="7" t="n">
        <v>0.0500000007450581</v>
      </c>
      <c r="E2938" s="7" t="n">
        <v>0.0500000007450581</v>
      </c>
      <c r="F2938" s="7" t="n">
        <v>0.25</v>
      </c>
    </row>
    <row r="2939" spans="1:15">
      <c r="A2939" t="s">
        <v>4</v>
      </c>
      <c r="B2939" s="4" t="s">
        <v>5</v>
      </c>
      <c r="C2939" s="4" t="s">
        <v>13</v>
      </c>
      <c r="D2939" s="4" t="s">
        <v>10</v>
      </c>
      <c r="E2939" s="4" t="s">
        <v>25</v>
      </c>
      <c r="F2939" s="4" t="s">
        <v>10</v>
      </c>
      <c r="G2939" s="4" t="s">
        <v>9</v>
      </c>
      <c r="H2939" s="4" t="s">
        <v>9</v>
      </c>
      <c r="I2939" s="4" t="s">
        <v>10</v>
      </c>
      <c r="J2939" s="4" t="s">
        <v>10</v>
      </c>
      <c r="K2939" s="4" t="s">
        <v>9</v>
      </c>
      <c r="L2939" s="4" t="s">
        <v>9</v>
      </c>
      <c r="M2939" s="4" t="s">
        <v>9</v>
      </c>
      <c r="N2939" s="4" t="s">
        <v>9</v>
      </c>
      <c r="O2939" s="4" t="s">
        <v>6</v>
      </c>
    </row>
    <row r="2940" spans="1:15">
      <c r="A2940" t="n">
        <v>23689</v>
      </c>
      <c r="B2940" s="14" t="n">
        <v>50</v>
      </c>
      <c r="C2940" s="7" t="n">
        <v>0</v>
      </c>
      <c r="D2940" s="7" t="n">
        <v>4071</v>
      </c>
      <c r="E2940" s="7" t="n">
        <v>1</v>
      </c>
      <c r="F2940" s="7" t="n">
        <v>0</v>
      </c>
      <c r="G2940" s="7" t="n">
        <v>0</v>
      </c>
      <c r="H2940" s="7" t="n">
        <v>-1069547520</v>
      </c>
      <c r="I2940" s="7" t="n">
        <v>1</v>
      </c>
      <c r="J2940" s="7" t="n">
        <v>65534</v>
      </c>
      <c r="K2940" s="7" t="n">
        <v>0</v>
      </c>
      <c r="L2940" s="7" t="n">
        <v>0</v>
      </c>
      <c r="M2940" s="7" t="n">
        <v>0</v>
      </c>
      <c r="N2940" s="7" t="n">
        <v>1109393408</v>
      </c>
      <c r="O2940" s="7" t="s">
        <v>12</v>
      </c>
    </row>
    <row r="2941" spans="1:15">
      <c r="A2941" t="s">
        <v>4</v>
      </c>
      <c r="B2941" s="4" t="s">
        <v>5</v>
      </c>
      <c r="C2941" s="4" t="s">
        <v>10</v>
      </c>
    </row>
    <row r="2942" spans="1:15">
      <c r="A2942" t="n">
        <v>23728</v>
      </c>
      <c r="B2942" s="31" t="n">
        <v>16</v>
      </c>
      <c r="C2942" s="7" t="n">
        <v>800</v>
      </c>
    </row>
    <row r="2943" spans="1:15">
      <c r="A2943" t="s">
        <v>4</v>
      </c>
      <c r="B2943" s="4" t="s">
        <v>5</v>
      </c>
    </row>
    <row r="2944" spans="1:15">
      <c r="A2944" t="n">
        <v>23731</v>
      </c>
      <c r="B2944" s="5" t="n">
        <v>1</v>
      </c>
    </row>
    <row r="2945" spans="1:15" s="3" customFormat="1" customHeight="0">
      <c r="A2945" s="3" t="s">
        <v>2</v>
      </c>
      <c r="B2945" s="3" t="s">
        <v>250</v>
      </c>
    </row>
    <row r="2946" spans="1:15">
      <c r="A2946" t="s">
        <v>4</v>
      </c>
      <c r="B2946" s="4" t="s">
        <v>5</v>
      </c>
      <c r="C2946" s="4" t="s">
        <v>13</v>
      </c>
      <c r="D2946" s="4" t="s">
        <v>13</v>
      </c>
      <c r="E2946" s="4" t="s">
        <v>13</v>
      </c>
      <c r="F2946" s="4" t="s">
        <v>13</v>
      </c>
    </row>
    <row r="2947" spans="1:15">
      <c r="A2947" t="n">
        <v>23732</v>
      </c>
      <c r="B2947" s="8" t="n">
        <v>14</v>
      </c>
      <c r="C2947" s="7" t="n">
        <v>2</v>
      </c>
      <c r="D2947" s="7" t="n">
        <v>0</v>
      </c>
      <c r="E2947" s="7" t="n">
        <v>0</v>
      </c>
      <c r="F2947" s="7" t="n">
        <v>0</v>
      </c>
    </row>
    <row r="2948" spans="1:15">
      <c r="A2948" t="s">
        <v>4</v>
      </c>
      <c r="B2948" s="4" t="s">
        <v>5</v>
      </c>
      <c r="C2948" s="4" t="s">
        <v>13</v>
      </c>
      <c r="D2948" s="20" t="s">
        <v>45</v>
      </c>
      <c r="E2948" s="4" t="s">
        <v>5</v>
      </c>
      <c r="F2948" s="4" t="s">
        <v>13</v>
      </c>
      <c r="G2948" s="4" t="s">
        <v>10</v>
      </c>
      <c r="H2948" s="20" t="s">
        <v>46</v>
      </c>
      <c r="I2948" s="4" t="s">
        <v>13</v>
      </c>
      <c r="J2948" s="4" t="s">
        <v>9</v>
      </c>
      <c r="K2948" s="4" t="s">
        <v>13</v>
      </c>
      <c r="L2948" s="4" t="s">
        <v>13</v>
      </c>
      <c r="M2948" s="20" t="s">
        <v>45</v>
      </c>
      <c r="N2948" s="4" t="s">
        <v>5</v>
      </c>
      <c r="O2948" s="4" t="s">
        <v>13</v>
      </c>
      <c r="P2948" s="4" t="s">
        <v>10</v>
      </c>
      <c r="Q2948" s="20" t="s">
        <v>46</v>
      </c>
      <c r="R2948" s="4" t="s">
        <v>13</v>
      </c>
      <c r="S2948" s="4" t="s">
        <v>9</v>
      </c>
      <c r="T2948" s="4" t="s">
        <v>13</v>
      </c>
      <c r="U2948" s="4" t="s">
        <v>13</v>
      </c>
      <c r="V2948" s="4" t="s">
        <v>13</v>
      </c>
      <c r="W2948" s="4" t="s">
        <v>35</v>
      </c>
    </row>
    <row r="2949" spans="1:15">
      <c r="A2949" t="n">
        <v>23737</v>
      </c>
      <c r="B2949" s="15" t="n">
        <v>5</v>
      </c>
      <c r="C2949" s="7" t="n">
        <v>28</v>
      </c>
      <c r="D2949" s="20" t="s">
        <v>3</v>
      </c>
      <c r="E2949" s="10" t="n">
        <v>162</v>
      </c>
      <c r="F2949" s="7" t="n">
        <v>3</v>
      </c>
      <c r="G2949" s="7" t="n">
        <v>4168</v>
      </c>
      <c r="H2949" s="20" t="s">
        <v>3</v>
      </c>
      <c r="I2949" s="7" t="n">
        <v>0</v>
      </c>
      <c r="J2949" s="7" t="n">
        <v>1</v>
      </c>
      <c r="K2949" s="7" t="n">
        <v>2</v>
      </c>
      <c r="L2949" s="7" t="n">
        <v>28</v>
      </c>
      <c r="M2949" s="20" t="s">
        <v>3</v>
      </c>
      <c r="N2949" s="10" t="n">
        <v>162</v>
      </c>
      <c r="O2949" s="7" t="n">
        <v>3</v>
      </c>
      <c r="P2949" s="7" t="n">
        <v>4168</v>
      </c>
      <c r="Q2949" s="20" t="s">
        <v>3</v>
      </c>
      <c r="R2949" s="7" t="n">
        <v>0</v>
      </c>
      <c r="S2949" s="7" t="n">
        <v>2</v>
      </c>
      <c r="T2949" s="7" t="n">
        <v>2</v>
      </c>
      <c r="U2949" s="7" t="n">
        <v>11</v>
      </c>
      <c r="V2949" s="7" t="n">
        <v>1</v>
      </c>
      <c r="W2949" s="16" t="n">
        <f t="normal" ca="1">A2953</f>
        <v>0</v>
      </c>
    </row>
    <row r="2950" spans="1:15">
      <c r="A2950" t="s">
        <v>4</v>
      </c>
      <c r="B2950" s="4" t="s">
        <v>5</v>
      </c>
      <c r="C2950" s="4" t="s">
        <v>13</v>
      </c>
      <c r="D2950" s="4" t="s">
        <v>10</v>
      </c>
      <c r="E2950" s="4" t="s">
        <v>25</v>
      </c>
    </row>
    <row r="2951" spans="1:15">
      <c r="A2951" t="n">
        <v>23766</v>
      </c>
      <c r="B2951" s="39" t="n">
        <v>58</v>
      </c>
      <c r="C2951" s="7" t="n">
        <v>0</v>
      </c>
      <c r="D2951" s="7" t="n">
        <v>0</v>
      </c>
      <c r="E2951" s="7" t="n">
        <v>1</v>
      </c>
    </row>
    <row r="2952" spans="1:15">
      <c r="A2952" t="s">
        <v>4</v>
      </c>
      <c r="B2952" s="4" t="s">
        <v>5</v>
      </c>
      <c r="C2952" s="4" t="s">
        <v>13</v>
      </c>
      <c r="D2952" s="20" t="s">
        <v>45</v>
      </c>
      <c r="E2952" s="4" t="s">
        <v>5</v>
      </c>
      <c r="F2952" s="4" t="s">
        <v>13</v>
      </c>
      <c r="G2952" s="4" t="s">
        <v>10</v>
      </c>
      <c r="H2952" s="20" t="s">
        <v>46</v>
      </c>
      <c r="I2952" s="4" t="s">
        <v>13</v>
      </c>
      <c r="J2952" s="4" t="s">
        <v>9</v>
      </c>
      <c r="K2952" s="4" t="s">
        <v>13</v>
      </c>
      <c r="L2952" s="4" t="s">
        <v>13</v>
      </c>
      <c r="M2952" s="20" t="s">
        <v>45</v>
      </c>
      <c r="N2952" s="4" t="s">
        <v>5</v>
      </c>
      <c r="O2952" s="4" t="s">
        <v>13</v>
      </c>
      <c r="P2952" s="4" t="s">
        <v>10</v>
      </c>
      <c r="Q2952" s="20" t="s">
        <v>46</v>
      </c>
      <c r="R2952" s="4" t="s">
        <v>13</v>
      </c>
      <c r="S2952" s="4" t="s">
        <v>9</v>
      </c>
      <c r="T2952" s="4" t="s">
        <v>13</v>
      </c>
      <c r="U2952" s="4" t="s">
        <v>13</v>
      </c>
      <c r="V2952" s="4" t="s">
        <v>13</v>
      </c>
      <c r="W2952" s="4" t="s">
        <v>35</v>
      </c>
    </row>
    <row r="2953" spans="1:15">
      <c r="A2953" t="n">
        <v>23774</v>
      </c>
      <c r="B2953" s="15" t="n">
        <v>5</v>
      </c>
      <c r="C2953" s="7" t="n">
        <v>28</v>
      </c>
      <c r="D2953" s="20" t="s">
        <v>3</v>
      </c>
      <c r="E2953" s="10" t="n">
        <v>162</v>
      </c>
      <c r="F2953" s="7" t="n">
        <v>3</v>
      </c>
      <c r="G2953" s="7" t="n">
        <v>4168</v>
      </c>
      <c r="H2953" s="20" t="s">
        <v>3</v>
      </c>
      <c r="I2953" s="7" t="n">
        <v>0</v>
      </c>
      <c r="J2953" s="7" t="n">
        <v>1</v>
      </c>
      <c r="K2953" s="7" t="n">
        <v>3</v>
      </c>
      <c r="L2953" s="7" t="n">
        <v>28</v>
      </c>
      <c r="M2953" s="20" t="s">
        <v>3</v>
      </c>
      <c r="N2953" s="10" t="n">
        <v>162</v>
      </c>
      <c r="O2953" s="7" t="n">
        <v>3</v>
      </c>
      <c r="P2953" s="7" t="n">
        <v>4168</v>
      </c>
      <c r="Q2953" s="20" t="s">
        <v>3</v>
      </c>
      <c r="R2953" s="7" t="n">
        <v>0</v>
      </c>
      <c r="S2953" s="7" t="n">
        <v>2</v>
      </c>
      <c r="T2953" s="7" t="n">
        <v>3</v>
      </c>
      <c r="U2953" s="7" t="n">
        <v>9</v>
      </c>
      <c r="V2953" s="7" t="n">
        <v>1</v>
      </c>
      <c r="W2953" s="16" t="n">
        <f t="normal" ca="1">A2963</f>
        <v>0</v>
      </c>
    </row>
    <row r="2954" spans="1:15">
      <c r="A2954" t="s">
        <v>4</v>
      </c>
      <c r="B2954" s="4" t="s">
        <v>5</v>
      </c>
      <c r="C2954" s="4" t="s">
        <v>13</v>
      </c>
      <c r="D2954" s="20" t="s">
        <v>45</v>
      </c>
      <c r="E2954" s="4" t="s">
        <v>5</v>
      </c>
      <c r="F2954" s="4" t="s">
        <v>10</v>
      </c>
      <c r="G2954" s="4" t="s">
        <v>13</v>
      </c>
      <c r="H2954" s="4" t="s">
        <v>13</v>
      </c>
      <c r="I2954" s="4" t="s">
        <v>6</v>
      </c>
      <c r="J2954" s="20" t="s">
        <v>46</v>
      </c>
      <c r="K2954" s="4" t="s">
        <v>13</v>
      </c>
      <c r="L2954" s="4" t="s">
        <v>13</v>
      </c>
      <c r="M2954" s="20" t="s">
        <v>45</v>
      </c>
      <c r="N2954" s="4" t="s">
        <v>5</v>
      </c>
      <c r="O2954" s="4" t="s">
        <v>13</v>
      </c>
      <c r="P2954" s="20" t="s">
        <v>46</v>
      </c>
      <c r="Q2954" s="4" t="s">
        <v>13</v>
      </c>
      <c r="R2954" s="4" t="s">
        <v>9</v>
      </c>
      <c r="S2954" s="4" t="s">
        <v>13</v>
      </c>
      <c r="T2954" s="4" t="s">
        <v>13</v>
      </c>
      <c r="U2954" s="4" t="s">
        <v>13</v>
      </c>
      <c r="V2954" s="20" t="s">
        <v>45</v>
      </c>
      <c r="W2954" s="4" t="s">
        <v>5</v>
      </c>
      <c r="X2954" s="4" t="s">
        <v>13</v>
      </c>
      <c r="Y2954" s="20" t="s">
        <v>46</v>
      </c>
      <c r="Z2954" s="4" t="s">
        <v>13</v>
      </c>
      <c r="AA2954" s="4" t="s">
        <v>9</v>
      </c>
      <c r="AB2954" s="4" t="s">
        <v>13</v>
      </c>
      <c r="AC2954" s="4" t="s">
        <v>13</v>
      </c>
      <c r="AD2954" s="4" t="s">
        <v>13</v>
      </c>
      <c r="AE2954" s="4" t="s">
        <v>35</v>
      </c>
    </row>
    <row r="2955" spans="1:15">
      <c r="A2955" t="n">
        <v>23803</v>
      </c>
      <c r="B2955" s="15" t="n">
        <v>5</v>
      </c>
      <c r="C2955" s="7" t="n">
        <v>28</v>
      </c>
      <c r="D2955" s="20" t="s">
        <v>3</v>
      </c>
      <c r="E2955" s="55" t="n">
        <v>47</v>
      </c>
      <c r="F2955" s="7" t="n">
        <v>61456</v>
      </c>
      <c r="G2955" s="7" t="n">
        <v>2</v>
      </c>
      <c r="H2955" s="7" t="n">
        <v>0</v>
      </c>
      <c r="I2955" s="7" t="s">
        <v>78</v>
      </c>
      <c r="J2955" s="20" t="s">
        <v>3</v>
      </c>
      <c r="K2955" s="7" t="n">
        <v>8</v>
      </c>
      <c r="L2955" s="7" t="n">
        <v>28</v>
      </c>
      <c r="M2955" s="20" t="s">
        <v>3</v>
      </c>
      <c r="N2955" s="12" t="n">
        <v>74</v>
      </c>
      <c r="O2955" s="7" t="n">
        <v>65</v>
      </c>
      <c r="P2955" s="20" t="s">
        <v>3</v>
      </c>
      <c r="Q2955" s="7" t="n">
        <v>0</v>
      </c>
      <c r="R2955" s="7" t="n">
        <v>1</v>
      </c>
      <c r="S2955" s="7" t="n">
        <v>3</v>
      </c>
      <c r="T2955" s="7" t="n">
        <v>9</v>
      </c>
      <c r="U2955" s="7" t="n">
        <v>28</v>
      </c>
      <c r="V2955" s="20" t="s">
        <v>3</v>
      </c>
      <c r="W2955" s="12" t="n">
        <v>74</v>
      </c>
      <c r="X2955" s="7" t="n">
        <v>65</v>
      </c>
      <c r="Y2955" s="20" t="s">
        <v>3</v>
      </c>
      <c r="Z2955" s="7" t="n">
        <v>0</v>
      </c>
      <c r="AA2955" s="7" t="n">
        <v>2</v>
      </c>
      <c r="AB2955" s="7" t="n">
        <v>3</v>
      </c>
      <c r="AC2955" s="7" t="n">
        <v>9</v>
      </c>
      <c r="AD2955" s="7" t="n">
        <v>1</v>
      </c>
      <c r="AE2955" s="16" t="n">
        <f t="normal" ca="1">A2959</f>
        <v>0</v>
      </c>
    </row>
    <row r="2956" spans="1:15">
      <c r="A2956" t="s">
        <v>4</v>
      </c>
      <c r="B2956" s="4" t="s">
        <v>5</v>
      </c>
      <c r="C2956" s="4" t="s">
        <v>10</v>
      </c>
      <c r="D2956" s="4" t="s">
        <v>13</v>
      </c>
      <c r="E2956" s="4" t="s">
        <v>13</v>
      </c>
      <c r="F2956" s="4" t="s">
        <v>6</v>
      </c>
    </row>
    <row r="2957" spans="1:15">
      <c r="A2957" t="n">
        <v>23851</v>
      </c>
      <c r="B2957" s="55" t="n">
        <v>47</v>
      </c>
      <c r="C2957" s="7" t="n">
        <v>61456</v>
      </c>
      <c r="D2957" s="7" t="n">
        <v>0</v>
      </c>
      <c r="E2957" s="7" t="n">
        <v>0</v>
      </c>
      <c r="F2957" s="7" t="s">
        <v>79</v>
      </c>
    </row>
    <row r="2958" spans="1:15">
      <c r="A2958" t="s">
        <v>4</v>
      </c>
      <c r="B2958" s="4" t="s">
        <v>5</v>
      </c>
      <c r="C2958" s="4" t="s">
        <v>13</v>
      </c>
      <c r="D2958" s="4" t="s">
        <v>10</v>
      </c>
      <c r="E2958" s="4" t="s">
        <v>25</v>
      </c>
    </row>
    <row r="2959" spans="1:15">
      <c r="A2959" t="n">
        <v>23864</v>
      </c>
      <c r="B2959" s="39" t="n">
        <v>58</v>
      </c>
      <c r="C2959" s="7" t="n">
        <v>0</v>
      </c>
      <c r="D2959" s="7" t="n">
        <v>300</v>
      </c>
      <c r="E2959" s="7" t="n">
        <v>1</v>
      </c>
    </row>
    <row r="2960" spans="1:15">
      <c r="A2960" t="s">
        <v>4</v>
      </c>
      <c r="B2960" s="4" t="s">
        <v>5</v>
      </c>
      <c r="C2960" s="4" t="s">
        <v>13</v>
      </c>
      <c r="D2960" s="4" t="s">
        <v>10</v>
      </c>
    </row>
    <row r="2961" spans="1:31">
      <c r="A2961" t="n">
        <v>23872</v>
      </c>
      <c r="B2961" s="39" t="n">
        <v>58</v>
      </c>
      <c r="C2961" s="7" t="n">
        <v>255</v>
      </c>
      <c r="D2961" s="7" t="n">
        <v>0</v>
      </c>
    </row>
    <row r="2962" spans="1:31">
      <c r="A2962" t="s">
        <v>4</v>
      </c>
      <c r="B2962" s="4" t="s">
        <v>5</v>
      </c>
      <c r="C2962" s="4" t="s">
        <v>13</v>
      </c>
      <c r="D2962" s="4" t="s">
        <v>13</v>
      </c>
      <c r="E2962" s="4" t="s">
        <v>13</v>
      </c>
      <c r="F2962" s="4" t="s">
        <v>13</v>
      </c>
    </row>
    <row r="2963" spans="1:31">
      <c r="A2963" t="n">
        <v>23876</v>
      </c>
      <c r="B2963" s="8" t="n">
        <v>14</v>
      </c>
      <c r="C2963" s="7" t="n">
        <v>0</v>
      </c>
      <c r="D2963" s="7" t="n">
        <v>0</v>
      </c>
      <c r="E2963" s="7" t="n">
        <v>0</v>
      </c>
      <c r="F2963" s="7" t="n">
        <v>64</v>
      </c>
    </row>
    <row r="2964" spans="1:31">
      <c r="A2964" t="s">
        <v>4</v>
      </c>
      <c r="B2964" s="4" t="s">
        <v>5</v>
      </c>
      <c r="C2964" s="4" t="s">
        <v>13</v>
      </c>
      <c r="D2964" s="4" t="s">
        <v>10</v>
      </c>
    </row>
    <row r="2965" spans="1:31">
      <c r="A2965" t="n">
        <v>23881</v>
      </c>
      <c r="B2965" s="29" t="n">
        <v>22</v>
      </c>
      <c r="C2965" s="7" t="n">
        <v>0</v>
      </c>
      <c r="D2965" s="7" t="n">
        <v>4168</v>
      </c>
    </row>
    <row r="2966" spans="1:31">
      <c r="A2966" t="s">
        <v>4</v>
      </c>
      <c r="B2966" s="4" t="s">
        <v>5</v>
      </c>
      <c r="C2966" s="4" t="s">
        <v>13</v>
      </c>
      <c r="D2966" s="4" t="s">
        <v>10</v>
      </c>
    </row>
    <row r="2967" spans="1:31">
      <c r="A2967" t="n">
        <v>23885</v>
      </c>
      <c r="B2967" s="39" t="n">
        <v>58</v>
      </c>
      <c r="C2967" s="7" t="n">
        <v>5</v>
      </c>
      <c r="D2967" s="7" t="n">
        <v>300</v>
      </c>
    </row>
    <row r="2968" spans="1:31">
      <c r="A2968" t="s">
        <v>4</v>
      </c>
      <c r="B2968" s="4" t="s">
        <v>5</v>
      </c>
      <c r="C2968" s="4" t="s">
        <v>25</v>
      </c>
      <c r="D2968" s="4" t="s">
        <v>10</v>
      </c>
    </row>
    <row r="2969" spans="1:31">
      <c r="A2969" t="n">
        <v>23889</v>
      </c>
      <c r="B2969" s="56" t="n">
        <v>103</v>
      </c>
      <c r="C2969" s="7" t="n">
        <v>0</v>
      </c>
      <c r="D2969" s="7" t="n">
        <v>300</v>
      </c>
    </row>
    <row r="2970" spans="1:31">
      <c r="A2970" t="s">
        <v>4</v>
      </c>
      <c r="B2970" s="4" t="s">
        <v>5</v>
      </c>
      <c r="C2970" s="4" t="s">
        <v>13</v>
      </c>
    </row>
    <row r="2971" spans="1:31">
      <c r="A2971" t="n">
        <v>23896</v>
      </c>
      <c r="B2971" s="40" t="n">
        <v>64</v>
      </c>
      <c r="C2971" s="7" t="n">
        <v>7</v>
      </c>
    </row>
    <row r="2972" spans="1:31">
      <c r="A2972" t="s">
        <v>4</v>
      </c>
      <c r="B2972" s="4" t="s">
        <v>5</v>
      </c>
      <c r="C2972" s="4" t="s">
        <v>13</v>
      </c>
      <c r="D2972" s="4" t="s">
        <v>10</v>
      </c>
    </row>
    <row r="2973" spans="1:31">
      <c r="A2973" t="n">
        <v>23898</v>
      </c>
      <c r="B2973" s="57" t="n">
        <v>72</v>
      </c>
      <c r="C2973" s="7" t="n">
        <v>5</v>
      </c>
      <c r="D2973" s="7" t="n">
        <v>0</v>
      </c>
    </row>
    <row r="2974" spans="1:31">
      <c r="A2974" t="s">
        <v>4</v>
      </c>
      <c r="B2974" s="4" t="s">
        <v>5</v>
      </c>
      <c r="C2974" s="4" t="s">
        <v>13</v>
      </c>
      <c r="D2974" s="20" t="s">
        <v>45</v>
      </c>
      <c r="E2974" s="4" t="s">
        <v>5</v>
      </c>
      <c r="F2974" s="4" t="s">
        <v>13</v>
      </c>
      <c r="G2974" s="4" t="s">
        <v>10</v>
      </c>
      <c r="H2974" s="20" t="s">
        <v>46</v>
      </c>
      <c r="I2974" s="4" t="s">
        <v>13</v>
      </c>
      <c r="J2974" s="4" t="s">
        <v>9</v>
      </c>
      <c r="K2974" s="4" t="s">
        <v>13</v>
      </c>
      <c r="L2974" s="4" t="s">
        <v>13</v>
      </c>
      <c r="M2974" s="4" t="s">
        <v>35</v>
      </c>
    </row>
    <row r="2975" spans="1:31">
      <c r="A2975" t="n">
        <v>23902</v>
      </c>
      <c r="B2975" s="15" t="n">
        <v>5</v>
      </c>
      <c r="C2975" s="7" t="n">
        <v>28</v>
      </c>
      <c r="D2975" s="20" t="s">
        <v>3</v>
      </c>
      <c r="E2975" s="10" t="n">
        <v>162</v>
      </c>
      <c r="F2975" s="7" t="n">
        <v>4</v>
      </c>
      <c r="G2975" s="7" t="n">
        <v>4168</v>
      </c>
      <c r="H2975" s="20" t="s">
        <v>3</v>
      </c>
      <c r="I2975" s="7" t="n">
        <v>0</v>
      </c>
      <c r="J2975" s="7" t="n">
        <v>1</v>
      </c>
      <c r="K2975" s="7" t="n">
        <v>2</v>
      </c>
      <c r="L2975" s="7" t="n">
        <v>1</v>
      </c>
      <c r="M2975" s="16" t="n">
        <f t="normal" ca="1">A2981</f>
        <v>0</v>
      </c>
    </row>
    <row r="2976" spans="1:31">
      <c r="A2976" t="s">
        <v>4</v>
      </c>
      <c r="B2976" s="4" t="s">
        <v>5</v>
      </c>
      <c r="C2976" s="4" t="s">
        <v>13</v>
      </c>
      <c r="D2976" s="4" t="s">
        <v>6</v>
      </c>
    </row>
    <row r="2977" spans="1:13">
      <c r="A2977" t="n">
        <v>23919</v>
      </c>
      <c r="B2977" s="9" t="n">
        <v>2</v>
      </c>
      <c r="C2977" s="7" t="n">
        <v>10</v>
      </c>
      <c r="D2977" s="7" t="s">
        <v>80</v>
      </c>
    </row>
    <row r="2978" spans="1:13">
      <c r="A2978" t="s">
        <v>4</v>
      </c>
      <c r="B2978" s="4" t="s">
        <v>5</v>
      </c>
      <c r="C2978" s="4" t="s">
        <v>10</v>
      </c>
    </row>
    <row r="2979" spans="1:13">
      <c r="A2979" t="n">
        <v>23936</v>
      </c>
      <c r="B2979" s="31" t="n">
        <v>16</v>
      </c>
      <c r="C2979" s="7" t="n">
        <v>0</v>
      </c>
    </row>
    <row r="2980" spans="1:13">
      <c r="A2980" t="s">
        <v>4</v>
      </c>
      <c r="B2980" s="4" t="s">
        <v>5</v>
      </c>
      <c r="C2980" s="4" t="s">
        <v>13</v>
      </c>
      <c r="D2980" s="4" t="s">
        <v>10</v>
      </c>
      <c r="E2980" s="4" t="s">
        <v>10</v>
      </c>
      <c r="F2980" s="4" t="s">
        <v>10</v>
      </c>
      <c r="G2980" s="4" t="s">
        <v>10</v>
      </c>
      <c r="H2980" s="4" t="s">
        <v>10</v>
      </c>
      <c r="I2980" s="4" t="s">
        <v>10</v>
      </c>
      <c r="J2980" s="4" t="s">
        <v>10</v>
      </c>
      <c r="K2980" s="4" t="s">
        <v>10</v>
      </c>
      <c r="L2980" s="4" t="s">
        <v>10</v>
      </c>
      <c r="M2980" s="4" t="s">
        <v>10</v>
      </c>
      <c r="N2980" s="4" t="s">
        <v>9</v>
      </c>
      <c r="O2980" s="4" t="s">
        <v>9</v>
      </c>
      <c r="P2980" s="4" t="s">
        <v>9</v>
      </c>
      <c r="Q2980" s="4" t="s">
        <v>9</v>
      </c>
      <c r="R2980" s="4" t="s">
        <v>13</v>
      </c>
      <c r="S2980" s="4" t="s">
        <v>6</v>
      </c>
    </row>
    <row r="2981" spans="1:13">
      <c r="A2981" t="n">
        <v>23939</v>
      </c>
      <c r="B2981" s="88" t="n">
        <v>75</v>
      </c>
      <c r="C2981" s="7" t="n">
        <v>0</v>
      </c>
      <c r="D2981" s="7" t="n">
        <v>0</v>
      </c>
      <c r="E2981" s="7" t="n">
        <v>0</v>
      </c>
      <c r="F2981" s="7" t="n">
        <v>1024</v>
      </c>
      <c r="G2981" s="7" t="n">
        <v>720</v>
      </c>
      <c r="H2981" s="7" t="n">
        <v>0</v>
      </c>
      <c r="I2981" s="7" t="n">
        <v>0</v>
      </c>
      <c r="J2981" s="7" t="n">
        <v>0</v>
      </c>
      <c r="K2981" s="7" t="n">
        <v>0</v>
      </c>
      <c r="L2981" s="7" t="n">
        <v>1024</v>
      </c>
      <c r="M2981" s="7" t="n">
        <v>720</v>
      </c>
      <c r="N2981" s="7" t="n">
        <v>1065353216</v>
      </c>
      <c r="O2981" s="7" t="n">
        <v>1065353216</v>
      </c>
      <c r="P2981" s="7" t="n">
        <v>1065353216</v>
      </c>
      <c r="Q2981" s="7" t="n">
        <v>0</v>
      </c>
      <c r="R2981" s="7" t="n">
        <v>0</v>
      </c>
      <c r="S2981" s="7" t="s">
        <v>251</v>
      </c>
    </row>
    <row r="2982" spans="1:13">
      <c r="A2982" t="s">
        <v>4</v>
      </c>
      <c r="B2982" s="4" t="s">
        <v>5</v>
      </c>
      <c r="C2982" s="4" t="s">
        <v>13</v>
      </c>
      <c r="D2982" s="4" t="s">
        <v>13</v>
      </c>
      <c r="E2982" s="4" t="s">
        <v>13</v>
      </c>
      <c r="F2982" s="4" t="s">
        <v>25</v>
      </c>
      <c r="G2982" s="4" t="s">
        <v>25</v>
      </c>
      <c r="H2982" s="4" t="s">
        <v>25</v>
      </c>
      <c r="I2982" s="4" t="s">
        <v>25</v>
      </c>
      <c r="J2982" s="4" t="s">
        <v>25</v>
      </c>
    </row>
    <row r="2983" spans="1:13">
      <c r="A2983" t="n">
        <v>23988</v>
      </c>
      <c r="B2983" s="89" t="n">
        <v>76</v>
      </c>
      <c r="C2983" s="7" t="n">
        <v>0</v>
      </c>
      <c r="D2983" s="7" t="n">
        <v>9</v>
      </c>
      <c r="E2983" s="7" t="n">
        <v>2</v>
      </c>
      <c r="F2983" s="7" t="n">
        <v>0</v>
      </c>
      <c r="G2983" s="7" t="n">
        <v>0</v>
      </c>
      <c r="H2983" s="7" t="n">
        <v>0</v>
      </c>
      <c r="I2983" s="7" t="n">
        <v>0</v>
      </c>
      <c r="J2983" s="7" t="n">
        <v>0</v>
      </c>
    </row>
    <row r="2984" spans="1:13">
      <c r="A2984" t="s">
        <v>4</v>
      </c>
      <c r="B2984" s="4" t="s">
        <v>5</v>
      </c>
      <c r="C2984" s="4" t="s">
        <v>13</v>
      </c>
      <c r="D2984" s="4" t="s">
        <v>10</v>
      </c>
      <c r="E2984" s="4" t="s">
        <v>10</v>
      </c>
      <c r="F2984" s="4" t="s">
        <v>10</v>
      </c>
      <c r="G2984" s="4" t="s">
        <v>10</v>
      </c>
      <c r="H2984" s="4" t="s">
        <v>10</v>
      </c>
      <c r="I2984" s="4" t="s">
        <v>10</v>
      </c>
      <c r="J2984" s="4" t="s">
        <v>10</v>
      </c>
      <c r="K2984" s="4" t="s">
        <v>10</v>
      </c>
      <c r="L2984" s="4" t="s">
        <v>10</v>
      </c>
      <c r="M2984" s="4" t="s">
        <v>10</v>
      </c>
      <c r="N2984" s="4" t="s">
        <v>9</v>
      </c>
      <c r="O2984" s="4" t="s">
        <v>9</v>
      </c>
      <c r="P2984" s="4" t="s">
        <v>9</v>
      </c>
      <c r="Q2984" s="4" t="s">
        <v>9</v>
      </c>
      <c r="R2984" s="4" t="s">
        <v>13</v>
      </c>
      <c r="S2984" s="4" t="s">
        <v>6</v>
      </c>
    </row>
    <row r="2985" spans="1:13">
      <c r="A2985" t="n">
        <v>24012</v>
      </c>
      <c r="B2985" s="88" t="n">
        <v>75</v>
      </c>
      <c r="C2985" s="7" t="n">
        <v>1</v>
      </c>
      <c r="D2985" s="7" t="n">
        <v>0</v>
      </c>
      <c r="E2985" s="7" t="n">
        <v>0</v>
      </c>
      <c r="F2985" s="7" t="n">
        <v>1024</v>
      </c>
      <c r="G2985" s="7" t="n">
        <v>720</v>
      </c>
      <c r="H2985" s="7" t="n">
        <v>0</v>
      </c>
      <c r="I2985" s="7" t="n">
        <v>0</v>
      </c>
      <c r="J2985" s="7" t="n">
        <v>0</v>
      </c>
      <c r="K2985" s="7" t="n">
        <v>0</v>
      </c>
      <c r="L2985" s="7" t="n">
        <v>1024</v>
      </c>
      <c r="M2985" s="7" t="n">
        <v>720</v>
      </c>
      <c r="N2985" s="7" t="n">
        <v>1065353216</v>
      </c>
      <c r="O2985" s="7" t="n">
        <v>1065353216</v>
      </c>
      <c r="P2985" s="7" t="n">
        <v>1065353216</v>
      </c>
      <c r="Q2985" s="7" t="n">
        <v>0</v>
      </c>
      <c r="R2985" s="7" t="n">
        <v>0</v>
      </c>
      <c r="S2985" s="7" t="s">
        <v>252</v>
      </c>
    </row>
    <row r="2986" spans="1:13">
      <c r="A2986" t="s">
        <v>4</v>
      </c>
      <c r="B2986" s="4" t="s">
        <v>5</v>
      </c>
      <c r="C2986" s="4" t="s">
        <v>13</v>
      </c>
      <c r="D2986" s="4" t="s">
        <v>13</v>
      </c>
      <c r="E2986" s="4" t="s">
        <v>13</v>
      </c>
      <c r="F2986" s="4" t="s">
        <v>25</v>
      </c>
      <c r="G2986" s="4" t="s">
        <v>25</v>
      </c>
      <c r="H2986" s="4" t="s">
        <v>25</v>
      </c>
      <c r="I2986" s="4" t="s">
        <v>25</v>
      </c>
      <c r="J2986" s="4" t="s">
        <v>25</v>
      </c>
    </row>
    <row r="2987" spans="1:13">
      <c r="A2987" t="n">
        <v>24061</v>
      </c>
      <c r="B2987" s="89" t="n">
        <v>76</v>
      </c>
      <c r="C2987" s="7" t="n">
        <v>1</v>
      </c>
      <c r="D2987" s="7" t="n">
        <v>9</v>
      </c>
      <c r="E2987" s="7" t="n">
        <v>2</v>
      </c>
      <c r="F2987" s="7" t="n">
        <v>0</v>
      </c>
      <c r="G2987" s="7" t="n">
        <v>0</v>
      </c>
      <c r="H2987" s="7" t="n">
        <v>0</v>
      </c>
      <c r="I2987" s="7" t="n">
        <v>0</v>
      </c>
      <c r="J2987" s="7" t="n">
        <v>0</v>
      </c>
    </row>
    <row r="2988" spans="1:13">
      <c r="A2988" t="s">
        <v>4</v>
      </c>
      <c r="B2988" s="4" t="s">
        <v>5</v>
      </c>
      <c r="C2988" s="4" t="s">
        <v>13</v>
      </c>
      <c r="D2988" s="4" t="s">
        <v>10</v>
      </c>
      <c r="E2988" s="4" t="s">
        <v>13</v>
      </c>
      <c r="F2988" s="4" t="s">
        <v>6</v>
      </c>
    </row>
    <row r="2989" spans="1:13">
      <c r="A2989" t="n">
        <v>24085</v>
      </c>
      <c r="B2989" s="11" t="n">
        <v>39</v>
      </c>
      <c r="C2989" s="7" t="n">
        <v>10</v>
      </c>
      <c r="D2989" s="7" t="n">
        <v>65533</v>
      </c>
      <c r="E2989" s="7" t="n">
        <v>200</v>
      </c>
      <c r="F2989" s="7" t="s">
        <v>108</v>
      </c>
    </row>
    <row r="2990" spans="1:13">
      <c r="A2990" t="s">
        <v>4</v>
      </c>
      <c r="B2990" s="4" t="s">
        <v>5</v>
      </c>
      <c r="C2990" s="4" t="s">
        <v>13</v>
      </c>
      <c r="D2990" s="4" t="s">
        <v>10</v>
      </c>
      <c r="E2990" s="4" t="s">
        <v>13</v>
      </c>
      <c r="F2990" s="4" t="s">
        <v>6</v>
      </c>
    </row>
    <row r="2991" spans="1:13">
      <c r="A2991" t="n">
        <v>24108</v>
      </c>
      <c r="B2991" s="11" t="n">
        <v>39</v>
      </c>
      <c r="C2991" s="7" t="n">
        <v>10</v>
      </c>
      <c r="D2991" s="7" t="n">
        <v>65533</v>
      </c>
      <c r="E2991" s="7" t="n">
        <v>201</v>
      </c>
      <c r="F2991" s="7" t="s">
        <v>253</v>
      </c>
    </row>
    <row r="2992" spans="1:13">
      <c r="A2992" t="s">
        <v>4</v>
      </c>
      <c r="B2992" s="4" t="s">
        <v>5</v>
      </c>
      <c r="C2992" s="4" t="s">
        <v>10</v>
      </c>
      <c r="D2992" s="4" t="s">
        <v>6</v>
      </c>
      <c r="E2992" s="4" t="s">
        <v>6</v>
      </c>
      <c r="F2992" s="4" t="s">
        <v>6</v>
      </c>
      <c r="G2992" s="4" t="s">
        <v>13</v>
      </c>
      <c r="H2992" s="4" t="s">
        <v>9</v>
      </c>
      <c r="I2992" s="4" t="s">
        <v>25</v>
      </c>
      <c r="J2992" s="4" t="s">
        <v>25</v>
      </c>
      <c r="K2992" s="4" t="s">
        <v>25</v>
      </c>
      <c r="L2992" s="4" t="s">
        <v>25</v>
      </c>
      <c r="M2992" s="4" t="s">
        <v>25</v>
      </c>
      <c r="N2992" s="4" t="s">
        <v>25</v>
      </c>
      <c r="O2992" s="4" t="s">
        <v>25</v>
      </c>
      <c r="P2992" s="4" t="s">
        <v>6</v>
      </c>
      <c r="Q2992" s="4" t="s">
        <v>6</v>
      </c>
      <c r="R2992" s="4" t="s">
        <v>9</v>
      </c>
      <c r="S2992" s="4" t="s">
        <v>13</v>
      </c>
      <c r="T2992" s="4" t="s">
        <v>9</v>
      </c>
      <c r="U2992" s="4" t="s">
        <v>9</v>
      </c>
      <c r="V2992" s="4" t="s">
        <v>10</v>
      </c>
    </row>
    <row r="2993" spans="1:22">
      <c r="A2993" t="n">
        <v>24132</v>
      </c>
      <c r="B2993" s="19" t="n">
        <v>19</v>
      </c>
      <c r="C2993" s="7" t="n">
        <v>7032</v>
      </c>
      <c r="D2993" s="7" t="s">
        <v>116</v>
      </c>
      <c r="E2993" s="7" t="s">
        <v>117</v>
      </c>
      <c r="F2993" s="7" t="s">
        <v>12</v>
      </c>
      <c r="G2993" s="7" t="n">
        <v>0</v>
      </c>
      <c r="H2993" s="7" t="n">
        <v>1</v>
      </c>
      <c r="I2993" s="7" t="n">
        <v>0</v>
      </c>
      <c r="J2993" s="7" t="n">
        <v>0</v>
      </c>
      <c r="K2993" s="7" t="n">
        <v>0</v>
      </c>
      <c r="L2993" s="7" t="n">
        <v>0</v>
      </c>
      <c r="M2993" s="7" t="n">
        <v>1</v>
      </c>
      <c r="N2993" s="7" t="n">
        <v>1.60000002384186</v>
      </c>
      <c r="O2993" s="7" t="n">
        <v>0.0900000035762787</v>
      </c>
      <c r="P2993" s="7" t="s">
        <v>12</v>
      </c>
      <c r="Q2993" s="7" t="s">
        <v>12</v>
      </c>
      <c r="R2993" s="7" t="n">
        <v>-1</v>
      </c>
      <c r="S2993" s="7" t="n">
        <v>0</v>
      </c>
      <c r="T2993" s="7" t="n">
        <v>0</v>
      </c>
      <c r="U2993" s="7" t="n">
        <v>0</v>
      </c>
      <c r="V2993" s="7" t="n">
        <v>0</v>
      </c>
    </row>
    <row r="2994" spans="1:22">
      <c r="A2994" t="s">
        <v>4</v>
      </c>
      <c r="B2994" s="4" t="s">
        <v>5</v>
      </c>
      <c r="C2994" s="4" t="s">
        <v>10</v>
      </c>
      <c r="D2994" s="4" t="s">
        <v>6</v>
      </c>
      <c r="E2994" s="4" t="s">
        <v>6</v>
      </c>
      <c r="F2994" s="4" t="s">
        <v>6</v>
      </c>
      <c r="G2994" s="4" t="s">
        <v>13</v>
      </c>
      <c r="H2994" s="4" t="s">
        <v>9</v>
      </c>
      <c r="I2994" s="4" t="s">
        <v>25</v>
      </c>
      <c r="J2994" s="4" t="s">
        <v>25</v>
      </c>
      <c r="K2994" s="4" t="s">
        <v>25</v>
      </c>
      <c r="L2994" s="4" t="s">
        <v>25</v>
      </c>
      <c r="M2994" s="4" t="s">
        <v>25</v>
      </c>
      <c r="N2994" s="4" t="s">
        <v>25</v>
      </c>
      <c r="O2994" s="4" t="s">
        <v>25</v>
      </c>
      <c r="P2994" s="4" t="s">
        <v>6</v>
      </c>
      <c r="Q2994" s="4" t="s">
        <v>6</v>
      </c>
      <c r="R2994" s="4" t="s">
        <v>9</v>
      </c>
      <c r="S2994" s="4" t="s">
        <v>13</v>
      </c>
      <c r="T2994" s="4" t="s">
        <v>9</v>
      </c>
      <c r="U2994" s="4" t="s">
        <v>9</v>
      </c>
      <c r="V2994" s="4" t="s">
        <v>10</v>
      </c>
    </row>
    <row r="2995" spans="1:22">
      <c r="A2995" t="n">
        <v>24202</v>
      </c>
      <c r="B2995" s="19" t="n">
        <v>19</v>
      </c>
      <c r="C2995" s="7" t="n">
        <v>7020</v>
      </c>
      <c r="D2995" s="7" t="s">
        <v>118</v>
      </c>
      <c r="E2995" s="7" t="s">
        <v>119</v>
      </c>
      <c r="F2995" s="7" t="s">
        <v>12</v>
      </c>
      <c r="G2995" s="7" t="n">
        <v>0</v>
      </c>
      <c r="H2995" s="7" t="n">
        <v>1</v>
      </c>
      <c r="I2995" s="7" t="n">
        <v>0</v>
      </c>
      <c r="J2995" s="7" t="n">
        <v>0</v>
      </c>
      <c r="K2995" s="7" t="n">
        <v>0</v>
      </c>
      <c r="L2995" s="7" t="n">
        <v>0</v>
      </c>
      <c r="M2995" s="7" t="n">
        <v>1</v>
      </c>
      <c r="N2995" s="7" t="n">
        <v>1.60000002384186</v>
      </c>
      <c r="O2995" s="7" t="n">
        <v>0.0900000035762787</v>
      </c>
      <c r="P2995" s="7" t="s">
        <v>12</v>
      </c>
      <c r="Q2995" s="7" t="s">
        <v>12</v>
      </c>
      <c r="R2995" s="7" t="n">
        <v>-1</v>
      </c>
      <c r="S2995" s="7" t="n">
        <v>0</v>
      </c>
      <c r="T2995" s="7" t="n">
        <v>0</v>
      </c>
      <c r="U2995" s="7" t="n">
        <v>0</v>
      </c>
      <c r="V2995" s="7" t="n">
        <v>0</v>
      </c>
    </row>
    <row r="2996" spans="1:22">
      <c r="A2996" t="s">
        <v>4</v>
      </c>
      <c r="B2996" s="4" t="s">
        <v>5</v>
      </c>
      <c r="C2996" s="4" t="s">
        <v>10</v>
      </c>
      <c r="D2996" s="4" t="s">
        <v>6</v>
      </c>
      <c r="E2996" s="4" t="s">
        <v>6</v>
      </c>
      <c r="F2996" s="4" t="s">
        <v>6</v>
      </c>
      <c r="G2996" s="4" t="s">
        <v>13</v>
      </c>
      <c r="H2996" s="4" t="s">
        <v>9</v>
      </c>
      <c r="I2996" s="4" t="s">
        <v>25</v>
      </c>
      <c r="J2996" s="4" t="s">
        <v>25</v>
      </c>
      <c r="K2996" s="4" t="s">
        <v>25</v>
      </c>
      <c r="L2996" s="4" t="s">
        <v>25</v>
      </c>
      <c r="M2996" s="4" t="s">
        <v>25</v>
      </c>
      <c r="N2996" s="4" t="s">
        <v>25</v>
      </c>
      <c r="O2996" s="4" t="s">
        <v>25</v>
      </c>
      <c r="P2996" s="4" t="s">
        <v>6</v>
      </c>
      <c r="Q2996" s="4" t="s">
        <v>6</v>
      </c>
      <c r="R2996" s="4" t="s">
        <v>9</v>
      </c>
      <c r="S2996" s="4" t="s">
        <v>13</v>
      </c>
      <c r="T2996" s="4" t="s">
        <v>9</v>
      </c>
      <c r="U2996" s="4" t="s">
        <v>9</v>
      </c>
      <c r="V2996" s="4" t="s">
        <v>10</v>
      </c>
    </row>
    <row r="2997" spans="1:22">
      <c r="A2997" t="n">
        <v>24270</v>
      </c>
      <c r="B2997" s="19" t="n">
        <v>19</v>
      </c>
      <c r="C2997" s="7" t="n">
        <v>1660</v>
      </c>
      <c r="D2997" s="7" t="s">
        <v>122</v>
      </c>
      <c r="E2997" s="7" t="s">
        <v>123</v>
      </c>
      <c r="F2997" s="7" t="s">
        <v>12</v>
      </c>
      <c r="G2997" s="7" t="n">
        <v>0</v>
      </c>
      <c r="H2997" s="7" t="n">
        <v>1</v>
      </c>
      <c r="I2997" s="7" t="n">
        <v>0</v>
      </c>
      <c r="J2997" s="7" t="n">
        <v>0</v>
      </c>
      <c r="K2997" s="7" t="n">
        <v>0</v>
      </c>
      <c r="L2997" s="7" t="n">
        <v>0</v>
      </c>
      <c r="M2997" s="7" t="n">
        <v>1</v>
      </c>
      <c r="N2997" s="7" t="n">
        <v>1.60000002384186</v>
      </c>
      <c r="O2997" s="7" t="n">
        <v>0.0900000035762787</v>
      </c>
      <c r="P2997" s="7" t="s">
        <v>19</v>
      </c>
      <c r="Q2997" s="7" t="s">
        <v>12</v>
      </c>
      <c r="R2997" s="7" t="n">
        <v>-1</v>
      </c>
      <c r="S2997" s="7" t="n">
        <v>0</v>
      </c>
      <c r="T2997" s="7" t="n">
        <v>0</v>
      </c>
      <c r="U2997" s="7" t="n">
        <v>0</v>
      </c>
      <c r="V2997" s="7" t="n">
        <v>0</v>
      </c>
    </row>
    <row r="2998" spans="1:22">
      <c r="A2998" t="s">
        <v>4</v>
      </c>
      <c r="B2998" s="4" t="s">
        <v>5</v>
      </c>
      <c r="C2998" s="4" t="s">
        <v>10</v>
      </c>
      <c r="D2998" s="4" t="s">
        <v>6</v>
      </c>
      <c r="E2998" s="4" t="s">
        <v>6</v>
      </c>
      <c r="F2998" s="4" t="s">
        <v>6</v>
      </c>
      <c r="G2998" s="4" t="s">
        <v>13</v>
      </c>
      <c r="H2998" s="4" t="s">
        <v>9</v>
      </c>
      <c r="I2998" s="4" t="s">
        <v>25</v>
      </c>
      <c r="J2998" s="4" t="s">
        <v>25</v>
      </c>
      <c r="K2998" s="4" t="s">
        <v>25</v>
      </c>
      <c r="L2998" s="4" t="s">
        <v>25</v>
      </c>
      <c r="M2998" s="4" t="s">
        <v>25</v>
      </c>
      <c r="N2998" s="4" t="s">
        <v>25</v>
      </c>
      <c r="O2998" s="4" t="s">
        <v>25</v>
      </c>
      <c r="P2998" s="4" t="s">
        <v>6</v>
      </c>
      <c r="Q2998" s="4" t="s">
        <v>6</v>
      </c>
      <c r="R2998" s="4" t="s">
        <v>9</v>
      </c>
      <c r="S2998" s="4" t="s">
        <v>13</v>
      </c>
      <c r="T2998" s="4" t="s">
        <v>9</v>
      </c>
      <c r="U2998" s="4" t="s">
        <v>9</v>
      </c>
      <c r="V2998" s="4" t="s">
        <v>10</v>
      </c>
    </row>
    <row r="2999" spans="1:22">
      <c r="A2999" t="n">
        <v>24355</v>
      </c>
      <c r="B2999" s="19" t="n">
        <v>19</v>
      </c>
      <c r="C2999" s="7" t="n">
        <v>1640</v>
      </c>
      <c r="D2999" s="7" t="s">
        <v>124</v>
      </c>
      <c r="E2999" s="7" t="s">
        <v>125</v>
      </c>
      <c r="F2999" s="7" t="s">
        <v>12</v>
      </c>
      <c r="G2999" s="7" t="n">
        <v>0</v>
      </c>
      <c r="H2999" s="7" t="n">
        <v>1</v>
      </c>
      <c r="I2999" s="7" t="n">
        <v>0</v>
      </c>
      <c r="J2999" s="7" t="n">
        <v>0</v>
      </c>
      <c r="K2999" s="7" t="n">
        <v>0</v>
      </c>
      <c r="L2999" s="7" t="n">
        <v>0</v>
      </c>
      <c r="M2999" s="7" t="n">
        <v>1</v>
      </c>
      <c r="N2999" s="7" t="n">
        <v>1.60000002384186</v>
      </c>
      <c r="O2999" s="7" t="n">
        <v>0.0900000035762787</v>
      </c>
      <c r="P2999" s="7" t="s">
        <v>126</v>
      </c>
      <c r="Q2999" s="7" t="s">
        <v>12</v>
      </c>
      <c r="R2999" s="7" t="n">
        <v>-1</v>
      </c>
      <c r="S2999" s="7" t="n">
        <v>0</v>
      </c>
      <c r="T2999" s="7" t="n">
        <v>0</v>
      </c>
      <c r="U2999" s="7" t="n">
        <v>0</v>
      </c>
      <c r="V2999" s="7" t="n">
        <v>0</v>
      </c>
    </row>
    <row r="3000" spans="1:22">
      <c r="A3000" t="s">
        <v>4</v>
      </c>
      <c r="B3000" s="4" t="s">
        <v>5</v>
      </c>
      <c r="C3000" s="4" t="s">
        <v>10</v>
      </c>
      <c r="D3000" s="4" t="s">
        <v>6</v>
      </c>
      <c r="E3000" s="4" t="s">
        <v>6</v>
      </c>
      <c r="F3000" s="4" t="s">
        <v>6</v>
      </c>
      <c r="G3000" s="4" t="s">
        <v>13</v>
      </c>
      <c r="H3000" s="4" t="s">
        <v>9</v>
      </c>
      <c r="I3000" s="4" t="s">
        <v>25</v>
      </c>
      <c r="J3000" s="4" t="s">
        <v>25</v>
      </c>
      <c r="K3000" s="4" t="s">
        <v>25</v>
      </c>
      <c r="L3000" s="4" t="s">
        <v>25</v>
      </c>
      <c r="M3000" s="4" t="s">
        <v>25</v>
      </c>
      <c r="N3000" s="4" t="s">
        <v>25</v>
      </c>
      <c r="O3000" s="4" t="s">
        <v>25</v>
      </c>
      <c r="P3000" s="4" t="s">
        <v>6</v>
      </c>
      <c r="Q3000" s="4" t="s">
        <v>6</v>
      </c>
      <c r="R3000" s="4" t="s">
        <v>9</v>
      </c>
      <c r="S3000" s="4" t="s">
        <v>13</v>
      </c>
      <c r="T3000" s="4" t="s">
        <v>9</v>
      </c>
      <c r="U3000" s="4" t="s">
        <v>9</v>
      </c>
      <c r="V3000" s="4" t="s">
        <v>10</v>
      </c>
    </row>
    <row r="3001" spans="1:22">
      <c r="A3001" t="n">
        <v>24437</v>
      </c>
      <c r="B3001" s="19" t="n">
        <v>19</v>
      </c>
      <c r="C3001" s="7" t="n">
        <v>1590</v>
      </c>
      <c r="D3001" s="7" t="s">
        <v>254</v>
      </c>
      <c r="E3001" s="7" t="s">
        <v>255</v>
      </c>
      <c r="F3001" s="7" t="s">
        <v>12</v>
      </c>
      <c r="G3001" s="7" t="n">
        <v>0</v>
      </c>
      <c r="H3001" s="7" t="n">
        <v>1</v>
      </c>
      <c r="I3001" s="7" t="n">
        <v>0</v>
      </c>
      <c r="J3001" s="7" t="n">
        <v>0</v>
      </c>
      <c r="K3001" s="7" t="n">
        <v>0</v>
      </c>
      <c r="L3001" s="7" t="n">
        <v>0</v>
      </c>
      <c r="M3001" s="7" t="n">
        <v>0</v>
      </c>
      <c r="N3001" s="7" t="n">
        <v>0</v>
      </c>
      <c r="O3001" s="7" t="n">
        <v>0</v>
      </c>
      <c r="P3001" s="7" t="s">
        <v>12</v>
      </c>
      <c r="Q3001" s="7" t="s">
        <v>12</v>
      </c>
      <c r="R3001" s="7" t="n">
        <v>-1</v>
      </c>
      <c r="S3001" s="7" t="n">
        <v>0</v>
      </c>
      <c r="T3001" s="7" t="n">
        <v>0</v>
      </c>
      <c r="U3001" s="7" t="n">
        <v>0</v>
      </c>
      <c r="V3001" s="7" t="n">
        <v>0</v>
      </c>
    </row>
    <row r="3002" spans="1:22">
      <c r="A3002" t="s">
        <v>4</v>
      </c>
      <c r="B3002" s="4" t="s">
        <v>5</v>
      </c>
      <c r="C3002" s="4" t="s">
        <v>10</v>
      </c>
      <c r="D3002" s="4" t="s">
        <v>13</v>
      </c>
      <c r="E3002" s="4" t="s">
        <v>13</v>
      </c>
      <c r="F3002" s="4" t="s">
        <v>6</v>
      </c>
    </row>
    <row r="3003" spans="1:22">
      <c r="A3003" t="n">
        <v>24512</v>
      </c>
      <c r="B3003" s="13" t="n">
        <v>20</v>
      </c>
      <c r="C3003" s="7" t="n">
        <v>0</v>
      </c>
      <c r="D3003" s="7" t="n">
        <v>3</v>
      </c>
      <c r="E3003" s="7" t="n">
        <v>10</v>
      </c>
      <c r="F3003" s="7" t="s">
        <v>85</v>
      </c>
    </row>
    <row r="3004" spans="1:22">
      <c r="A3004" t="s">
        <v>4</v>
      </c>
      <c r="B3004" s="4" t="s">
        <v>5</v>
      </c>
      <c r="C3004" s="4" t="s">
        <v>10</v>
      </c>
    </row>
    <row r="3005" spans="1:22">
      <c r="A3005" t="n">
        <v>24530</v>
      </c>
      <c r="B3005" s="31" t="n">
        <v>16</v>
      </c>
      <c r="C3005" s="7" t="n">
        <v>0</v>
      </c>
    </row>
    <row r="3006" spans="1:22">
      <c r="A3006" t="s">
        <v>4</v>
      </c>
      <c r="B3006" s="4" t="s">
        <v>5</v>
      </c>
      <c r="C3006" s="4" t="s">
        <v>10</v>
      </c>
      <c r="D3006" s="4" t="s">
        <v>13</v>
      </c>
      <c r="E3006" s="4" t="s">
        <v>13</v>
      </c>
      <c r="F3006" s="4" t="s">
        <v>6</v>
      </c>
    </row>
    <row r="3007" spans="1:22">
      <c r="A3007" t="n">
        <v>24533</v>
      </c>
      <c r="B3007" s="13" t="n">
        <v>20</v>
      </c>
      <c r="C3007" s="7" t="n">
        <v>61489</v>
      </c>
      <c r="D3007" s="7" t="n">
        <v>3</v>
      </c>
      <c r="E3007" s="7" t="n">
        <v>10</v>
      </c>
      <c r="F3007" s="7" t="s">
        <v>85</v>
      </c>
    </row>
    <row r="3008" spans="1:22">
      <c r="A3008" t="s">
        <v>4</v>
      </c>
      <c r="B3008" s="4" t="s">
        <v>5</v>
      </c>
      <c r="C3008" s="4" t="s">
        <v>10</v>
      </c>
    </row>
    <row r="3009" spans="1:22">
      <c r="A3009" t="n">
        <v>24551</v>
      </c>
      <c r="B3009" s="31" t="n">
        <v>16</v>
      </c>
      <c r="C3009" s="7" t="n">
        <v>0</v>
      </c>
    </row>
    <row r="3010" spans="1:22">
      <c r="A3010" t="s">
        <v>4</v>
      </c>
      <c r="B3010" s="4" t="s">
        <v>5</v>
      </c>
      <c r="C3010" s="4" t="s">
        <v>10</v>
      </c>
      <c r="D3010" s="4" t="s">
        <v>13</v>
      </c>
      <c r="E3010" s="4" t="s">
        <v>13</v>
      </c>
      <c r="F3010" s="4" t="s">
        <v>6</v>
      </c>
    </row>
    <row r="3011" spans="1:22">
      <c r="A3011" t="n">
        <v>24554</v>
      </c>
      <c r="B3011" s="13" t="n">
        <v>20</v>
      </c>
      <c r="C3011" s="7" t="n">
        <v>61490</v>
      </c>
      <c r="D3011" s="7" t="n">
        <v>3</v>
      </c>
      <c r="E3011" s="7" t="n">
        <v>10</v>
      </c>
      <c r="F3011" s="7" t="s">
        <v>85</v>
      </c>
    </row>
    <row r="3012" spans="1:22">
      <c r="A3012" t="s">
        <v>4</v>
      </c>
      <c r="B3012" s="4" t="s">
        <v>5</v>
      </c>
      <c r="C3012" s="4" t="s">
        <v>10</v>
      </c>
    </row>
    <row r="3013" spans="1:22">
      <c r="A3013" t="n">
        <v>24572</v>
      </c>
      <c r="B3013" s="31" t="n">
        <v>16</v>
      </c>
      <c r="C3013" s="7" t="n">
        <v>0</v>
      </c>
    </row>
    <row r="3014" spans="1:22">
      <c r="A3014" t="s">
        <v>4</v>
      </c>
      <c r="B3014" s="4" t="s">
        <v>5</v>
      </c>
      <c r="C3014" s="4" t="s">
        <v>10</v>
      </c>
      <c r="D3014" s="4" t="s">
        <v>13</v>
      </c>
      <c r="E3014" s="4" t="s">
        <v>13</v>
      </c>
      <c r="F3014" s="4" t="s">
        <v>6</v>
      </c>
    </row>
    <row r="3015" spans="1:22">
      <c r="A3015" t="n">
        <v>24575</v>
      </c>
      <c r="B3015" s="13" t="n">
        <v>20</v>
      </c>
      <c r="C3015" s="7" t="n">
        <v>61488</v>
      </c>
      <c r="D3015" s="7" t="n">
        <v>3</v>
      </c>
      <c r="E3015" s="7" t="n">
        <v>10</v>
      </c>
      <c r="F3015" s="7" t="s">
        <v>85</v>
      </c>
    </row>
    <row r="3016" spans="1:22">
      <c r="A3016" t="s">
        <v>4</v>
      </c>
      <c r="B3016" s="4" t="s">
        <v>5</v>
      </c>
      <c r="C3016" s="4" t="s">
        <v>10</v>
      </c>
    </row>
    <row r="3017" spans="1:22">
      <c r="A3017" t="n">
        <v>24593</v>
      </c>
      <c r="B3017" s="31" t="n">
        <v>16</v>
      </c>
      <c r="C3017" s="7" t="n">
        <v>0</v>
      </c>
    </row>
    <row r="3018" spans="1:22">
      <c r="A3018" t="s">
        <v>4</v>
      </c>
      <c r="B3018" s="4" t="s">
        <v>5</v>
      </c>
      <c r="C3018" s="4" t="s">
        <v>10</v>
      </c>
      <c r="D3018" s="4" t="s">
        <v>13</v>
      </c>
      <c r="E3018" s="4" t="s">
        <v>13</v>
      </c>
      <c r="F3018" s="4" t="s">
        <v>6</v>
      </c>
    </row>
    <row r="3019" spans="1:22">
      <c r="A3019" t="n">
        <v>24596</v>
      </c>
      <c r="B3019" s="13" t="n">
        <v>20</v>
      </c>
      <c r="C3019" s="7" t="n">
        <v>8</v>
      </c>
      <c r="D3019" s="7" t="n">
        <v>3</v>
      </c>
      <c r="E3019" s="7" t="n">
        <v>10</v>
      </c>
      <c r="F3019" s="7" t="s">
        <v>85</v>
      </c>
    </row>
    <row r="3020" spans="1:22">
      <c r="A3020" t="s">
        <v>4</v>
      </c>
      <c r="B3020" s="4" t="s">
        <v>5</v>
      </c>
      <c r="C3020" s="4" t="s">
        <v>10</v>
      </c>
    </row>
    <row r="3021" spans="1:22">
      <c r="A3021" t="n">
        <v>24614</v>
      </c>
      <c r="B3021" s="31" t="n">
        <v>16</v>
      </c>
      <c r="C3021" s="7" t="n">
        <v>0</v>
      </c>
    </row>
    <row r="3022" spans="1:22">
      <c r="A3022" t="s">
        <v>4</v>
      </c>
      <c r="B3022" s="4" t="s">
        <v>5</v>
      </c>
      <c r="C3022" s="4" t="s">
        <v>10</v>
      </c>
      <c r="D3022" s="4" t="s">
        <v>13</v>
      </c>
      <c r="E3022" s="4" t="s">
        <v>13</v>
      </c>
      <c r="F3022" s="4" t="s">
        <v>6</v>
      </c>
    </row>
    <row r="3023" spans="1:22">
      <c r="A3023" t="n">
        <v>24617</v>
      </c>
      <c r="B3023" s="13" t="n">
        <v>20</v>
      </c>
      <c r="C3023" s="7" t="n">
        <v>1</v>
      </c>
      <c r="D3023" s="7" t="n">
        <v>3</v>
      </c>
      <c r="E3023" s="7" t="n">
        <v>10</v>
      </c>
      <c r="F3023" s="7" t="s">
        <v>85</v>
      </c>
    </row>
    <row r="3024" spans="1:22">
      <c r="A3024" t="s">
        <v>4</v>
      </c>
      <c r="B3024" s="4" t="s">
        <v>5</v>
      </c>
      <c r="C3024" s="4" t="s">
        <v>10</v>
      </c>
    </row>
    <row r="3025" spans="1:6">
      <c r="A3025" t="n">
        <v>24635</v>
      </c>
      <c r="B3025" s="31" t="n">
        <v>16</v>
      </c>
      <c r="C3025" s="7" t="n">
        <v>0</v>
      </c>
    </row>
    <row r="3026" spans="1:6">
      <c r="A3026" t="s">
        <v>4</v>
      </c>
      <c r="B3026" s="4" t="s">
        <v>5</v>
      </c>
      <c r="C3026" s="4" t="s">
        <v>10</v>
      </c>
      <c r="D3026" s="4" t="s">
        <v>13</v>
      </c>
      <c r="E3026" s="4" t="s">
        <v>13</v>
      </c>
      <c r="F3026" s="4" t="s">
        <v>6</v>
      </c>
    </row>
    <row r="3027" spans="1:6">
      <c r="A3027" t="n">
        <v>24638</v>
      </c>
      <c r="B3027" s="13" t="n">
        <v>20</v>
      </c>
      <c r="C3027" s="7" t="n">
        <v>9</v>
      </c>
      <c r="D3027" s="7" t="n">
        <v>3</v>
      </c>
      <c r="E3027" s="7" t="n">
        <v>10</v>
      </c>
      <c r="F3027" s="7" t="s">
        <v>85</v>
      </c>
    </row>
    <row r="3028" spans="1:6">
      <c r="A3028" t="s">
        <v>4</v>
      </c>
      <c r="B3028" s="4" t="s">
        <v>5</v>
      </c>
      <c r="C3028" s="4" t="s">
        <v>10</v>
      </c>
    </row>
    <row r="3029" spans="1:6">
      <c r="A3029" t="n">
        <v>24656</v>
      </c>
      <c r="B3029" s="31" t="n">
        <v>16</v>
      </c>
      <c r="C3029" s="7" t="n">
        <v>0</v>
      </c>
    </row>
    <row r="3030" spans="1:6">
      <c r="A3030" t="s">
        <v>4</v>
      </c>
      <c r="B3030" s="4" t="s">
        <v>5</v>
      </c>
      <c r="C3030" s="4" t="s">
        <v>10</v>
      </c>
      <c r="D3030" s="4" t="s">
        <v>13</v>
      </c>
      <c r="E3030" s="4" t="s">
        <v>13</v>
      </c>
      <c r="F3030" s="4" t="s">
        <v>6</v>
      </c>
    </row>
    <row r="3031" spans="1:6">
      <c r="A3031" t="n">
        <v>24659</v>
      </c>
      <c r="B3031" s="13" t="n">
        <v>20</v>
      </c>
      <c r="C3031" s="7" t="n">
        <v>7032</v>
      </c>
      <c r="D3031" s="7" t="n">
        <v>3</v>
      </c>
      <c r="E3031" s="7" t="n">
        <v>10</v>
      </c>
      <c r="F3031" s="7" t="s">
        <v>85</v>
      </c>
    </row>
    <row r="3032" spans="1:6">
      <c r="A3032" t="s">
        <v>4</v>
      </c>
      <c r="B3032" s="4" t="s">
        <v>5</v>
      </c>
      <c r="C3032" s="4" t="s">
        <v>10</v>
      </c>
    </row>
    <row r="3033" spans="1:6">
      <c r="A3033" t="n">
        <v>24677</v>
      </c>
      <c r="B3033" s="31" t="n">
        <v>16</v>
      </c>
      <c r="C3033" s="7" t="n">
        <v>0</v>
      </c>
    </row>
    <row r="3034" spans="1:6">
      <c r="A3034" t="s">
        <v>4</v>
      </c>
      <c r="B3034" s="4" t="s">
        <v>5</v>
      </c>
      <c r="C3034" s="4" t="s">
        <v>10</v>
      </c>
      <c r="D3034" s="4" t="s">
        <v>13</v>
      </c>
      <c r="E3034" s="4" t="s">
        <v>13</v>
      </c>
      <c r="F3034" s="4" t="s">
        <v>6</v>
      </c>
    </row>
    <row r="3035" spans="1:6">
      <c r="A3035" t="n">
        <v>24680</v>
      </c>
      <c r="B3035" s="13" t="n">
        <v>20</v>
      </c>
      <c r="C3035" s="7" t="n">
        <v>7020</v>
      </c>
      <c r="D3035" s="7" t="n">
        <v>3</v>
      </c>
      <c r="E3035" s="7" t="n">
        <v>10</v>
      </c>
      <c r="F3035" s="7" t="s">
        <v>85</v>
      </c>
    </row>
    <row r="3036" spans="1:6">
      <c r="A3036" t="s">
        <v>4</v>
      </c>
      <c r="B3036" s="4" t="s">
        <v>5</v>
      </c>
      <c r="C3036" s="4" t="s">
        <v>10</v>
      </c>
    </row>
    <row r="3037" spans="1:6">
      <c r="A3037" t="n">
        <v>24698</v>
      </c>
      <c r="B3037" s="31" t="n">
        <v>16</v>
      </c>
      <c r="C3037" s="7" t="n">
        <v>0</v>
      </c>
    </row>
    <row r="3038" spans="1:6">
      <c r="A3038" t="s">
        <v>4</v>
      </c>
      <c r="B3038" s="4" t="s">
        <v>5</v>
      </c>
      <c r="C3038" s="4" t="s">
        <v>10</v>
      </c>
      <c r="D3038" s="4" t="s">
        <v>13</v>
      </c>
      <c r="E3038" s="4" t="s">
        <v>13</v>
      </c>
      <c r="F3038" s="4" t="s">
        <v>6</v>
      </c>
    </row>
    <row r="3039" spans="1:6">
      <c r="A3039" t="n">
        <v>24701</v>
      </c>
      <c r="B3039" s="13" t="n">
        <v>20</v>
      </c>
      <c r="C3039" s="7" t="n">
        <v>1660</v>
      </c>
      <c r="D3039" s="7" t="n">
        <v>3</v>
      </c>
      <c r="E3039" s="7" t="n">
        <v>10</v>
      </c>
      <c r="F3039" s="7" t="s">
        <v>85</v>
      </c>
    </row>
    <row r="3040" spans="1:6">
      <c r="A3040" t="s">
        <v>4</v>
      </c>
      <c r="B3040" s="4" t="s">
        <v>5</v>
      </c>
      <c r="C3040" s="4" t="s">
        <v>10</v>
      </c>
    </row>
    <row r="3041" spans="1:6">
      <c r="A3041" t="n">
        <v>24719</v>
      </c>
      <c r="B3041" s="31" t="n">
        <v>16</v>
      </c>
      <c r="C3041" s="7" t="n">
        <v>0</v>
      </c>
    </row>
    <row r="3042" spans="1:6">
      <c r="A3042" t="s">
        <v>4</v>
      </c>
      <c r="B3042" s="4" t="s">
        <v>5</v>
      </c>
      <c r="C3042" s="4" t="s">
        <v>10</v>
      </c>
      <c r="D3042" s="4" t="s">
        <v>13</v>
      </c>
      <c r="E3042" s="4" t="s">
        <v>13</v>
      </c>
      <c r="F3042" s="4" t="s">
        <v>6</v>
      </c>
    </row>
    <row r="3043" spans="1:6">
      <c r="A3043" t="n">
        <v>24722</v>
      </c>
      <c r="B3043" s="13" t="n">
        <v>20</v>
      </c>
      <c r="C3043" s="7" t="n">
        <v>1640</v>
      </c>
      <c r="D3043" s="7" t="n">
        <v>3</v>
      </c>
      <c r="E3043" s="7" t="n">
        <v>10</v>
      </c>
      <c r="F3043" s="7" t="s">
        <v>85</v>
      </c>
    </row>
    <row r="3044" spans="1:6">
      <c r="A3044" t="s">
        <v>4</v>
      </c>
      <c r="B3044" s="4" t="s">
        <v>5</v>
      </c>
      <c r="C3044" s="4" t="s">
        <v>10</v>
      </c>
    </row>
    <row r="3045" spans="1:6">
      <c r="A3045" t="n">
        <v>24740</v>
      </c>
      <c r="B3045" s="31" t="n">
        <v>16</v>
      </c>
      <c r="C3045" s="7" t="n">
        <v>0</v>
      </c>
    </row>
    <row r="3046" spans="1:6">
      <c r="A3046" t="s">
        <v>4</v>
      </c>
      <c r="B3046" s="4" t="s">
        <v>5</v>
      </c>
      <c r="C3046" s="4" t="s">
        <v>10</v>
      </c>
      <c r="D3046" s="4" t="s">
        <v>13</v>
      </c>
      <c r="E3046" s="4" t="s">
        <v>13</v>
      </c>
      <c r="F3046" s="4" t="s">
        <v>6</v>
      </c>
    </row>
    <row r="3047" spans="1:6">
      <c r="A3047" t="n">
        <v>24743</v>
      </c>
      <c r="B3047" s="13" t="n">
        <v>20</v>
      </c>
      <c r="C3047" s="7" t="n">
        <v>1590</v>
      </c>
      <c r="D3047" s="7" t="n">
        <v>3</v>
      </c>
      <c r="E3047" s="7" t="n">
        <v>10</v>
      </c>
      <c r="F3047" s="7" t="s">
        <v>85</v>
      </c>
    </row>
    <row r="3048" spans="1:6">
      <c r="A3048" t="s">
        <v>4</v>
      </c>
      <c r="B3048" s="4" t="s">
        <v>5</v>
      </c>
      <c r="C3048" s="4" t="s">
        <v>10</v>
      </c>
    </row>
    <row r="3049" spans="1:6">
      <c r="A3049" t="n">
        <v>24761</v>
      </c>
      <c r="B3049" s="31" t="n">
        <v>16</v>
      </c>
      <c r="C3049" s="7" t="n">
        <v>0</v>
      </c>
    </row>
    <row r="3050" spans="1:6">
      <c r="A3050" t="s">
        <v>4</v>
      </c>
      <c r="B3050" s="4" t="s">
        <v>5</v>
      </c>
      <c r="C3050" s="4" t="s">
        <v>6</v>
      </c>
      <c r="D3050" s="4" t="s">
        <v>10</v>
      </c>
    </row>
    <row r="3051" spans="1:6">
      <c r="A3051" t="n">
        <v>24764</v>
      </c>
      <c r="B3051" s="68" t="n">
        <v>29</v>
      </c>
      <c r="C3051" s="7" t="s">
        <v>256</v>
      </c>
      <c r="D3051" s="7" t="n">
        <v>7020</v>
      </c>
    </row>
    <row r="3052" spans="1:6">
      <c r="A3052" t="s">
        <v>4</v>
      </c>
      <c r="B3052" s="4" t="s">
        <v>5</v>
      </c>
      <c r="C3052" s="4" t="s">
        <v>6</v>
      </c>
      <c r="D3052" s="4" t="s">
        <v>10</v>
      </c>
    </row>
    <row r="3053" spans="1:6">
      <c r="A3053" t="n">
        <v>24784</v>
      </c>
      <c r="B3053" s="68" t="n">
        <v>29</v>
      </c>
      <c r="C3053" s="7" t="s">
        <v>257</v>
      </c>
      <c r="D3053" s="7" t="n">
        <v>1</v>
      </c>
    </row>
    <row r="3054" spans="1:6">
      <c r="A3054" t="s">
        <v>4</v>
      </c>
      <c r="B3054" s="4" t="s">
        <v>5</v>
      </c>
      <c r="C3054" s="4" t="s">
        <v>6</v>
      </c>
      <c r="D3054" s="4" t="s">
        <v>10</v>
      </c>
    </row>
    <row r="3055" spans="1:6">
      <c r="A3055" t="n">
        <v>24805</v>
      </c>
      <c r="B3055" s="68" t="n">
        <v>29</v>
      </c>
      <c r="C3055" s="7" t="s">
        <v>258</v>
      </c>
      <c r="D3055" s="7" t="n">
        <v>9</v>
      </c>
    </row>
    <row r="3056" spans="1:6">
      <c r="A3056" t="s">
        <v>4</v>
      </c>
      <c r="B3056" s="4" t="s">
        <v>5</v>
      </c>
      <c r="C3056" s="4" t="s">
        <v>10</v>
      </c>
    </row>
    <row r="3057" spans="1:6">
      <c r="A3057" t="n">
        <v>24825</v>
      </c>
      <c r="B3057" s="66" t="n">
        <v>13</v>
      </c>
      <c r="C3057" s="7" t="n">
        <v>6465</v>
      </c>
    </row>
    <row r="3058" spans="1:6">
      <c r="A3058" t="s">
        <v>4</v>
      </c>
      <c r="B3058" s="4" t="s">
        <v>5</v>
      </c>
      <c r="C3058" s="4" t="s">
        <v>10</v>
      </c>
      <c r="D3058" s="4" t="s">
        <v>13</v>
      </c>
    </row>
    <row r="3059" spans="1:6">
      <c r="A3059" t="n">
        <v>24828</v>
      </c>
      <c r="B3059" s="69" t="n">
        <v>21</v>
      </c>
      <c r="C3059" s="7" t="n">
        <v>65533</v>
      </c>
      <c r="D3059" s="7" t="n">
        <v>1</v>
      </c>
    </row>
    <row r="3060" spans="1:6">
      <c r="A3060" t="s">
        <v>4</v>
      </c>
      <c r="B3060" s="4" t="s">
        <v>5</v>
      </c>
      <c r="C3060" s="4" t="s">
        <v>13</v>
      </c>
      <c r="D3060" s="4" t="s">
        <v>13</v>
      </c>
      <c r="E3060" s="4" t="s">
        <v>9</v>
      </c>
    </row>
    <row r="3061" spans="1:6">
      <c r="A3061" t="n">
        <v>24832</v>
      </c>
      <c r="B3061" s="12" t="n">
        <v>74</v>
      </c>
      <c r="C3061" s="7" t="n">
        <v>23</v>
      </c>
      <c r="D3061" s="7" t="n">
        <v>0</v>
      </c>
      <c r="E3061" s="7" t="n">
        <v>200</v>
      </c>
    </row>
    <row r="3062" spans="1:6">
      <c r="A3062" t="s">
        <v>4</v>
      </c>
      <c r="B3062" s="4" t="s">
        <v>5</v>
      </c>
      <c r="C3062" s="4" t="s">
        <v>10</v>
      </c>
      <c r="D3062" s="4" t="s">
        <v>25</v>
      </c>
      <c r="E3062" s="4" t="s">
        <v>25</v>
      </c>
      <c r="F3062" s="4" t="s">
        <v>25</v>
      </c>
    </row>
    <row r="3063" spans="1:6">
      <c r="A3063" t="n">
        <v>24839</v>
      </c>
      <c r="B3063" s="90" t="n">
        <v>144</v>
      </c>
      <c r="C3063" s="7" t="n">
        <v>4</v>
      </c>
      <c r="D3063" s="7" t="n">
        <v>0.819999992847443</v>
      </c>
      <c r="E3063" s="7" t="n">
        <v>0.730000019073486</v>
      </c>
      <c r="F3063" s="7" t="n">
        <v>0.819999992847443</v>
      </c>
    </row>
    <row r="3064" spans="1:6">
      <c r="A3064" t="s">
        <v>4</v>
      </c>
      <c r="B3064" s="4" t="s">
        <v>5</v>
      </c>
      <c r="C3064" s="4" t="s">
        <v>10</v>
      </c>
      <c r="D3064" s="4" t="s">
        <v>25</v>
      </c>
      <c r="E3064" s="4" t="s">
        <v>25</v>
      </c>
      <c r="F3064" s="4" t="s">
        <v>25</v>
      </c>
    </row>
    <row r="3065" spans="1:6">
      <c r="A3065" t="n">
        <v>24854</v>
      </c>
      <c r="B3065" s="90" t="n">
        <v>144</v>
      </c>
      <c r="C3065" s="7" t="n">
        <v>5</v>
      </c>
      <c r="D3065" s="7" t="n">
        <v>0</v>
      </c>
      <c r="E3065" s="7" t="n">
        <v>0</v>
      </c>
      <c r="F3065" s="7" t="n">
        <v>0</v>
      </c>
    </row>
    <row r="3066" spans="1:6">
      <c r="A3066" t="s">
        <v>4</v>
      </c>
      <c r="B3066" s="4" t="s">
        <v>5</v>
      </c>
      <c r="C3066" s="4" t="s">
        <v>10</v>
      </c>
      <c r="D3066" s="4" t="s">
        <v>25</v>
      </c>
      <c r="E3066" s="4" t="s">
        <v>25</v>
      </c>
      <c r="F3066" s="4" t="s">
        <v>25</v>
      </c>
      <c r="G3066" s="4" t="s">
        <v>25</v>
      </c>
    </row>
    <row r="3067" spans="1:6">
      <c r="A3067" t="n">
        <v>24869</v>
      </c>
      <c r="B3067" s="50" t="n">
        <v>46</v>
      </c>
      <c r="C3067" s="7" t="n">
        <v>0</v>
      </c>
      <c r="D3067" s="7" t="n">
        <v>118.870002746582</v>
      </c>
      <c r="E3067" s="7" t="n">
        <v>21.5799999237061</v>
      </c>
      <c r="F3067" s="7" t="n">
        <v>100.069999694824</v>
      </c>
      <c r="G3067" s="7" t="n">
        <v>202.899993896484</v>
      </c>
    </row>
    <row r="3068" spans="1:6">
      <c r="A3068" t="s">
        <v>4</v>
      </c>
      <c r="B3068" s="4" t="s">
        <v>5</v>
      </c>
      <c r="C3068" s="4" t="s">
        <v>10</v>
      </c>
      <c r="D3068" s="4" t="s">
        <v>25</v>
      </c>
      <c r="E3068" s="4" t="s">
        <v>25</v>
      </c>
      <c r="F3068" s="4" t="s">
        <v>25</v>
      </c>
      <c r="G3068" s="4" t="s">
        <v>25</v>
      </c>
    </row>
    <row r="3069" spans="1:6">
      <c r="A3069" t="n">
        <v>24888</v>
      </c>
      <c r="B3069" s="50" t="n">
        <v>46</v>
      </c>
      <c r="C3069" s="7" t="n">
        <v>61489</v>
      </c>
      <c r="D3069" s="7" t="n">
        <v>117.389999389648</v>
      </c>
      <c r="E3069" s="7" t="n">
        <v>21.4899997711182</v>
      </c>
      <c r="F3069" s="7" t="n">
        <v>101.26000213623</v>
      </c>
      <c r="G3069" s="7" t="n">
        <v>191.800003051758</v>
      </c>
    </row>
    <row r="3070" spans="1:6">
      <c r="A3070" t="s">
        <v>4</v>
      </c>
      <c r="B3070" s="4" t="s">
        <v>5</v>
      </c>
      <c r="C3070" s="4" t="s">
        <v>10</v>
      </c>
      <c r="D3070" s="4" t="s">
        <v>25</v>
      </c>
      <c r="E3070" s="4" t="s">
        <v>25</v>
      </c>
      <c r="F3070" s="4" t="s">
        <v>25</v>
      </c>
      <c r="G3070" s="4" t="s">
        <v>25</v>
      </c>
    </row>
    <row r="3071" spans="1:6">
      <c r="A3071" t="n">
        <v>24907</v>
      </c>
      <c r="B3071" s="50" t="n">
        <v>46</v>
      </c>
      <c r="C3071" s="7" t="n">
        <v>61490</v>
      </c>
      <c r="D3071" s="7" t="n">
        <v>119.879997253418</v>
      </c>
      <c r="E3071" s="7" t="n">
        <v>21.4699993133545</v>
      </c>
      <c r="F3071" s="7" t="n">
        <v>100.940002441406</v>
      </c>
      <c r="G3071" s="7" t="n">
        <v>209</v>
      </c>
    </row>
    <row r="3072" spans="1:6">
      <c r="A3072" t="s">
        <v>4</v>
      </c>
      <c r="B3072" s="4" t="s">
        <v>5</v>
      </c>
      <c r="C3072" s="4" t="s">
        <v>10</v>
      </c>
      <c r="D3072" s="4" t="s">
        <v>25</v>
      </c>
      <c r="E3072" s="4" t="s">
        <v>25</v>
      </c>
      <c r="F3072" s="4" t="s">
        <v>25</v>
      </c>
      <c r="G3072" s="4" t="s">
        <v>25</v>
      </c>
    </row>
    <row r="3073" spans="1:7">
      <c r="A3073" t="n">
        <v>24926</v>
      </c>
      <c r="B3073" s="50" t="n">
        <v>46</v>
      </c>
      <c r="C3073" s="7" t="n">
        <v>61488</v>
      </c>
      <c r="D3073" s="7" t="n">
        <v>120.160003662109</v>
      </c>
      <c r="E3073" s="7" t="n">
        <v>21.5499992370605</v>
      </c>
      <c r="F3073" s="7" t="n">
        <v>100.209999084473</v>
      </c>
      <c r="G3073" s="7" t="n">
        <v>214.399993896484</v>
      </c>
    </row>
    <row r="3074" spans="1:7">
      <c r="A3074" t="s">
        <v>4</v>
      </c>
      <c r="B3074" s="4" t="s">
        <v>5</v>
      </c>
      <c r="C3074" s="4" t="s">
        <v>10</v>
      </c>
      <c r="D3074" s="4" t="s">
        <v>25</v>
      </c>
      <c r="E3074" s="4" t="s">
        <v>25</v>
      </c>
      <c r="F3074" s="4" t="s">
        <v>25</v>
      </c>
      <c r="G3074" s="4" t="s">
        <v>25</v>
      </c>
    </row>
    <row r="3075" spans="1:7">
      <c r="A3075" t="n">
        <v>24945</v>
      </c>
      <c r="B3075" s="50" t="n">
        <v>46</v>
      </c>
      <c r="C3075" s="7" t="n">
        <v>7032</v>
      </c>
      <c r="D3075" s="7" t="n">
        <v>119.029998779297</v>
      </c>
      <c r="E3075" s="7" t="n">
        <v>21.3700008392334</v>
      </c>
      <c r="F3075" s="7" t="n">
        <v>102.300003051758</v>
      </c>
      <c r="G3075" s="7" t="n">
        <v>195.100006103516</v>
      </c>
    </row>
    <row r="3076" spans="1:7">
      <c r="A3076" t="s">
        <v>4</v>
      </c>
      <c r="B3076" s="4" t="s">
        <v>5</v>
      </c>
      <c r="C3076" s="4" t="s">
        <v>10</v>
      </c>
      <c r="D3076" s="4" t="s">
        <v>25</v>
      </c>
      <c r="E3076" s="4" t="s">
        <v>25</v>
      </c>
      <c r="F3076" s="4" t="s">
        <v>25</v>
      </c>
      <c r="G3076" s="4" t="s">
        <v>25</v>
      </c>
    </row>
    <row r="3077" spans="1:7">
      <c r="A3077" t="n">
        <v>24964</v>
      </c>
      <c r="B3077" s="50" t="n">
        <v>46</v>
      </c>
      <c r="C3077" s="7" t="n">
        <v>1</v>
      </c>
      <c r="D3077" s="7" t="n">
        <v>116.589996337891</v>
      </c>
      <c r="E3077" s="7" t="n">
        <v>21.6200008392334</v>
      </c>
      <c r="F3077" s="7" t="n">
        <v>100.279998779297</v>
      </c>
      <c r="G3077" s="7" t="n">
        <v>165.699996948242</v>
      </c>
    </row>
    <row r="3078" spans="1:7">
      <c r="A3078" t="s">
        <v>4</v>
      </c>
      <c r="B3078" s="4" t="s">
        <v>5</v>
      </c>
      <c r="C3078" s="4" t="s">
        <v>10</v>
      </c>
      <c r="D3078" s="4" t="s">
        <v>25</v>
      </c>
      <c r="E3078" s="4" t="s">
        <v>25</v>
      </c>
      <c r="F3078" s="4" t="s">
        <v>25</v>
      </c>
      <c r="G3078" s="4" t="s">
        <v>25</v>
      </c>
    </row>
    <row r="3079" spans="1:7">
      <c r="A3079" t="n">
        <v>24983</v>
      </c>
      <c r="B3079" s="50" t="n">
        <v>46</v>
      </c>
      <c r="C3079" s="7" t="n">
        <v>9</v>
      </c>
      <c r="D3079" s="7" t="n">
        <v>120.849998474121</v>
      </c>
      <c r="E3079" s="7" t="n">
        <v>21.5799999237061</v>
      </c>
      <c r="F3079" s="7" t="n">
        <v>99.5599975585938</v>
      </c>
      <c r="G3079" s="7" t="n">
        <v>208.699996948242</v>
      </c>
    </row>
    <row r="3080" spans="1:7">
      <c r="A3080" t="s">
        <v>4</v>
      </c>
      <c r="B3080" s="4" t="s">
        <v>5</v>
      </c>
      <c r="C3080" s="4" t="s">
        <v>10</v>
      </c>
      <c r="D3080" s="4" t="s">
        <v>25</v>
      </c>
      <c r="E3080" s="4" t="s">
        <v>25</v>
      </c>
      <c r="F3080" s="4" t="s">
        <v>25</v>
      </c>
      <c r="G3080" s="4" t="s">
        <v>25</v>
      </c>
    </row>
    <row r="3081" spans="1:7">
      <c r="A3081" t="n">
        <v>25002</v>
      </c>
      <c r="B3081" s="50" t="n">
        <v>46</v>
      </c>
      <c r="C3081" s="7" t="n">
        <v>8</v>
      </c>
      <c r="D3081" s="7" t="n">
        <v>118.120002746582</v>
      </c>
      <c r="E3081" s="7" t="n">
        <v>21.5400009155273</v>
      </c>
      <c r="F3081" s="7" t="n">
        <v>100.709999084473</v>
      </c>
      <c r="G3081" s="7" t="n">
        <v>191.5</v>
      </c>
    </row>
    <row r="3082" spans="1:7">
      <c r="A3082" t="s">
        <v>4</v>
      </c>
      <c r="B3082" s="4" t="s">
        <v>5</v>
      </c>
      <c r="C3082" s="4" t="s">
        <v>10</v>
      </c>
      <c r="D3082" s="4" t="s">
        <v>25</v>
      </c>
      <c r="E3082" s="4" t="s">
        <v>25</v>
      </c>
      <c r="F3082" s="4" t="s">
        <v>25</v>
      </c>
      <c r="G3082" s="4" t="s">
        <v>25</v>
      </c>
    </row>
    <row r="3083" spans="1:7">
      <c r="A3083" t="n">
        <v>25021</v>
      </c>
      <c r="B3083" s="50" t="n">
        <v>46</v>
      </c>
      <c r="C3083" s="7" t="n">
        <v>7020</v>
      </c>
      <c r="D3083" s="7" t="n">
        <v>120.620002746582</v>
      </c>
      <c r="E3083" s="7" t="n">
        <v>21.0900001525879</v>
      </c>
      <c r="F3083" s="7" t="n">
        <v>105.599998474121</v>
      </c>
      <c r="G3083" s="7" t="n">
        <v>200.100006103516</v>
      </c>
    </row>
    <row r="3084" spans="1:7">
      <c r="A3084" t="s">
        <v>4</v>
      </c>
      <c r="B3084" s="4" t="s">
        <v>5</v>
      </c>
      <c r="C3084" s="4" t="s">
        <v>10</v>
      </c>
      <c r="D3084" s="4" t="s">
        <v>25</v>
      </c>
      <c r="E3084" s="4" t="s">
        <v>25</v>
      </c>
      <c r="F3084" s="4" t="s">
        <v>25</v>
      </c>
      <c r="G3084" s="4" t="s">
        <v>25</v>
      </c>
    </row>
    <row r="3085" spans="1:7">
      <c r="A3085" t="n">
        <v>25040</v>
      </c>
      <c r="B3085" s="50" t="n">
        <v>46</v>
      </c>
      <c r="C3085" s="7" t="n">
        <v>1590</v>
      </c>
      <c r="D3085" s="7" t="n">
        <v>114.620002746582</v>
      </c>
      <c r="E3085" s="7" t="n">
        <v>22.2399997711182</v>
      </c>
      <c r="F3085" s="7" t="n">
        <v>110.199996948242</v>
      </c>
      <c r="G3085" s="7" t="n">
        <v>0</v>
      </c>
    </row>
    <row r="3086" spans="1:7">
      <c r="A3086" t="s">
        <v>4</v>
      </c>
      <c r="B3086" s="4" t="s">
        <v>5</v>
      </c>
      <c r="C3086" s="4" t="s">
        <v>13</v>
      </c>
      <c r="D3086" s="4" t="s">
        <v>6</v>
      </c>
      <c r="E3086" s="4" t="s">
        <v>10</v>
      </c>
    </row>
    <row r="3087" spans="1:7">
      <c r="A3087" t="n">
        <v>25059</v>
      </c>
      <c r="B3087" s="70" t="n">
        <v>94</v>
      </c>
      <c r="C3087" s="7" t="n">
        <v>1</v>
      </c>
      <c r="D3087" s="7" t="s">
        <v>38</v>
      </c>
      <c r="E3087" s="7" t="n">
        <v>1</v>
      </c>
    </row>
    <row r="3088" spans="1:7">
      <c r="A3088" t="s">
        <v>4</v>
      </c>
      <c r="B3088" s="4" t="s">
        <v>5</v>
      </c>
      <c r="C3088" s="4" t="s">
        <v>13</v>
      </c>
      <c r="D3088" s="4" t="s">
        <v>6</v>
      </c>
      <c r="E3088" s="4" t="s">
        <v>10</v>
      </c>
    </row>
    <row r="3089" spans="1:7">
      <c r="A3089" t="n">
        <v>25070</v>
      </c>
      <c r="B3089" s="70" t="n">
        <v>94</v>
      </c>
      <c r="C3089" s="7" t="n">
        <v>1</v>
      </c>
      <c r="D3089" s="7" t="s">
        <v>38</v>
      </c>
      <c r="E3089" s="7" t="n">
        <v>2</v>
      </c>
    </row>
    <row r="3090" spans="1:7">
      <c r="A3090" t="s">
        <v>4</v>
      </c>
      <c r="B3090" s="4" t="s">
        <v>5</v>
      </c>
      <c r="C3090" s="4" t="s">
        <v>13</v>
      </c>
      <c r="D3090" s="4" t="s">
        <v>6</v>
      </c>
      <c r="E3090" s="4" t="s">
        <v>10</v>
      </c>
    </row>
    <row r="3091" spans="1:7">
      <c r="A3091" t="n">
        <v>25081</v>
      </c>
      <c r="B3091" s="70" t="n">
        <v>94</v>
      </c>
      <c r="C3091" s="7" t="n">
        <v>0</v>
      </c>
      <c r="D3091" s="7" t="s">
        <v>38</v>
      </c>
      <c r="E3091" s="7" t="n">
        <v>4</v>
      </c>
    </row>
    <row r="3092" spans="1:7">
      <c r="A3092" t="s">
        <v>4</v>
      </c>
      <c r="B3092" s="4" t="s">
        <v>5</v>
      </c>
      <c r="C3092" s="4" t="s">
        <v>10</v>
      </c>
      <c r="D3092" s="4" t="s">
        <v>9</v>
      </c>
    </row>
    <row r="3093" spans="1:7">
      <c r="A3093" t="n">
        <v>25092</v>
      </c>
      <c r="B3093" s="53" t="n">
        <v>43</v>
      </c>
      <c r="C3093" s="7" t="n">
        <v>1640</v>
      </c>
      <c r="D3093" s="7" t="n">
        <v>2048</v>
      </c>
    </row>
    <row r="3094" spans="1:7">
      <c r="A3094" t="s">
        <v>4</v>
      </c>
      <c r="B3094" s="4" t="s">
        <v>5</v>
      </c>
      <c r="C3094" s="4" t="s">
        <v>10</v>
      </c>
      <c r="D3094" s="4" t="s">
        <v>13</v>
      </c>
      <c r="E3094" s="4" t="s">
        <v>25</v>
      </c>
      <c r="F3094" s="4" t="s">
        <v>25</v>
      </c>
    </row>
    <row r="3095" spans="1:7">
      <c r="A3095" t="n">
        <v>25099</v>
      </c>
      <c r="B3095" s="72" t="n">
        <v>180</v>
      </c>
      <c r="C3095" s="7" t="n">
        <v>1640</v>
      </c>
      <c r="D3095" s="7" t="n">
        <v>2</v>
      </c>
      <c r="E3095" s="7" t="n">
        <v>0.5</v>
      </c>
      <c r="F3095" s="7" t="n">
        <v>-0.5</v>
      </c>
    </row>
    <row r="3096" spans="1:7">
      <c r="A3096" t="s">
        <v>4</v>
      </c>
      <c r="B3096" s="4" t="s">
        <v>5</v>
      </c>
      <c r="C3096" s="4" t="s">
        <v>10</v>
      </c>
      <c r="D3096" s="4" t="s">
        <v>25</v>
      </c>
      <c r="E3096" s="4" t="s">
        <v>25</v>
      </c>
      <c r="F3096" s="4" t="s">
        <v>25</v>
      </c>
      <c r="G3096" s="4" t="s">
        <v>25</v>
      </c>
    </row>
    <row r="3097" spans="1:7">
      <c r="A3097" t="n">
        <v>25111</v>
      </c>
      <c r="B3097" s="50" t="n">
        <v>46</v>
      </c>
      <c r="C3097" s="7" t="n">
        <v>1640</v>
      </c>
      <c r="D3097" s="7" t="n">
        <v>124.199996948242</v>
      </c>
      <c r="E3097" s="7" t="n">
        <v>20.6800003051758</v>
      </c>
      <c r="F3097" s="7" t="n">
        <v>106.48999786377</v>
      </c>
      <c r="G3097" s="7" t="n">
        <v>192.5</v>
      </c>
    </row>
    <row r="3098" spans="1:7">
      <c r="A3098" t="s">
        <v>4</v>
      </c>
      <c r="B3098" s="4" t="s">
        <v>5</v>
      </c>
      <c r="C3098" s="4" t="s">
        <v>10</v>
      </c>
      <c r="D3098" s="4" t="s">
        <v>10</v>
      </c>
      <c r="E3098" s="4" t="s">
        <v>25</v>
      </c>
      <c r="F3098" s="4" t="s">
        <v>25</v>
      </c>
      <c r="G3098" s="4" t="s">
        <v>25</v>
      </c>
      <c r="H3098" s="4" t="s">
        <v>25</v>
      </c>
      <c r="I3098" s="4" t="s">
        <v>13</v>
      </c>
      <c r="J3098" s="4" t="s">
        <v>10</v>
      </c>
    </row>
    <row r="3099" spans="1:7">
      <c r="A3099" t="n">
        <v>25130</v>
      </c>
      <c r="B3099" s="59" t="n">
        <v>55</v>
      </c>
      <c r="C3099" s="7" t="n">
        <v>1640</v>
      </c>
      <c r="D3099" s="7" t="n">
        <v>65024</v>
      </c>
      <c r="E3099" s="7" t="n">
        <v>0</v>
      </c>
      <c r="F3099" s="7" t="n">
        <v>0</v>
      </c>
      <c r="G3099" s="7" t="n">
        <v>0.00999999977648258</v>
      </c>
      <c r="H3099" s="7" t="n">
        <v>0.00999999977648258</v>
      </c>
      <c r="I3099" s="7" t="n">
        <v>1</v>
      </c>
      <c r="J3099" s="7" t="n">
        <v>0</v>
      </c>
    </row>
    <row r="3100" spans="1:7">
      <c r="A3100" t="s">
        <v>4</v>
      </c>
      <c r="B3100" s="4" t="s">
        <v>5</v>
      </c>
      <c r="C3100" s="4" t="s">
        <v>10</v>
      </c>
      <c r="D3100" s="4" t="s">
        <v>9</v>
      </c>
    </row>
    <row r="3101" spans="1:7">
      <c r="A3101" t="n">
        <v>25154</v>
      </c>
      <c r="B3101" s="53" t="n">
        <v>43</v>
      </c>
      <c r="C3101" s="7" t="n">
        <v>1660</v>
      </c>
      <c r="D3101" s="7" t="n">
        <v>2048</v>
      </c>
    </row>
    <row r="3102" spans="1:7">
      <c r="A3102" t="s">
        <v>4</v>
      </c>
      <c r="B3102" s="4" t="s">
        <v>5</v>
      </c>
      <c r="C3102" s="4" t="s">
        <v>10</v>
      </c>
      <c r="D3102" s="4" t="s">
        <v>13</v>
      </c>
      <c r="E3102" s="4" t="s">
        <v>25</v>
      </c>
      <c r="F3102" s="4" t="s">
        <v>25</v>
      </c>
    </row>
    <row r="3103" spans="1:7">
      <c r="A3103" t="n">
        <v>25161</v>
      </c>
      <c r="B3103" s="72" t="n">
        <v>180</v>
      </c>
      <c r="C3103" s="7" t="n">
        <v>1660</v>
      </c>
      <c r="D3103" s="7" t="n">
        <v>2</v>
      </c>
      <c r="E3103" s="7" t="n">
        <v>0.5</v>
      </c>
      <c r="F3103" s="7" t="n">
        <v>-1.5</v>
      </c>
    </row>
    <row r="3104" spans="1:7">
      <c r="A3104" t="s">
        <v>4</v>
      </c>
      <c r="B3104" s="4" t="s">
        <v>5</v>
      </c>
      <c r="C3104" s="4" t="s">
        <v>10</v>
      </c>
      <c r="D3104" s="4" t="s">
        <v>25</v>
      </c>
      <c r="E3104" s="4" t="s">
        <v>25</v>
      </c>
      <c r="F3104" s="4" t="s">
        <v>25</v>
      </c>
      <c r="G3104" s="4" t="s">
        <v>25</v>
      </c>
    </row>
    <row r="3105" spans="1:10">
      <c r="A3105" t="n">
        <v>25173</v>
      </c>
      <c r="B3105" s="50" t="n">
        <v>46</v>
      </c>
      <c r="C3105" s="7" t="n">
        <v>1660</v>
      </c>
      <c r="D3105" s="7" t="n">
        <v>116.76000213623</v>
      </c>
      <c r="E3105" s="7" t="n">
        <v>22.0900001525879</v>
      </c>
      <c r="F3105" s="7" t="n">
        <v>95.0699996948242</v>
      </c>
      <c r="G3105" s="7" t="n">
        <v>28.2999992370605</v>
      </c>
    </row>
    <row r="3106" spans="1:10">
      <c r="A3106" t="s">
        <v>4</v>
      </c>
      <c r="B3106" s="4" t="s">
        <v>5</v>
      </c>
      <c r="C3106" s="4" t="s">
        <v>13</v>
      </c>
      <c r="D3106" s="4" t="s">
        <v>10</v>
      </c>
      <c r="E3106" s="4" t="s">
        <v>13</v>
      </c>
      <c r="F3106" s="4" t="s">
        <v>6</v>
      </c>
      <c r="G3106" s="4" t="s">
        <v>6</v>
      </c>
      <c r="H3106" s="4" t="s">
        <v>6</v>
      </c>
      <c r="I3106" s="4" t="s">
        <v>6</v>
      </c>
      <c r="J3106" s="4" t="s">
        <v>6</v>
      </c>
      <c r="K3106" s="4" t="s">
        <v>6</v>
      </c>
      <c r="L3106" s="4" t="s">
        <v>6</v>
      </c>
      <c r="M3106" s="4" t="s">
        <v>6</v>
      </c>
      <c r="N3106" s="4" t="s">
        <v>6</v>
      </c>
      <c r="O3106" s="4" t="s">
        <v>6</v>
      </c>
      <c r="P3106" s="4" t="s">
        <v>6</v>
      </c>
      <c r="Q3106" s="4" t="s">
        <v>6</v>
      </c>
      <c r="R3106" s="4" t="s">
        <v>6</v>
      </c>
      <c r="S3106" s="4" t="s">
        <v>6</v>
      </c>
      <c r="T3106" s="4" t="s">
        <v>6</v>
      </c>
      <c r="U3106" s="4" t="s">
        <v>6</v>
      </c>
    </row>
    <row r="3107" spans="1:10">
      <c r="A3107" t="n">
        <v>25192</v>
      </c>
      <c r="B3107" s="51" t="n">
        <v>36</v>
      </c>
      <c r="C3107" s="7" t="n">
        <v>8</v>
      </c>
      <c r="D3107" s="7" t="n">
        <v>0</v>
      </c>
      <c r="E3107" s="7" t="n">
        <v>0</v>
      </c>
      <c r="F3107" s="7" t="s">
        <v>259</v>
      </c>
      <c r="G3107" s="7" t="s">
        <v>260</v>
      </c>
      <c r="H3107" s="7" t="s">
        <v>261</v>
      </c>
      <c r="I3107" s="7" t="s">
        <v>262</v>
      </c>
      <c r="J3107" s="7" t="s">
        <v>263</v>
      </c>
      <c r="K3107" s="7" t="s">
        <v>264</v>
      </c>
      <c r="L3107" s="7" t="s">
        <v>12</v>
      </c>
      <c r="M3107" s="7" t="s">
        <v>12</v>
      </c>
      <c r="N3107" s="7" t="s">
        <v>12</v>
      </c>
      <c r="O3107" s="7" t="s">
        <v>12</v>
      </c>
      <c r="P3107" s="7" t="s">
        <v>12</v>
      </c>
      <c r="Q3107" s="7" t="s">
        <v>12</v>
      </c>
      <c r="R3107" s="7" t="s">
        <v>12</v>
      </c>
      <c r="S3107" s="7" t="s">
        <v>12</v>
      </c>
      <c r="T3107" s="7" t="s">
        <v>12</v>
      </c>
      <c r="U3107" s="7" t="s">
        <v>12</v>
      </c>
    </row>
    <row r="3108" spans="1:10">
      <c r="A3108" t="s">
        <v>4</v>
      </c>
      <c r="B3108" s="4" t="s">
        <v>5</v>
      </c>
      <c r="C3108" s="4" t="s">
        <v>13</v>
      </c>
      <c r="D3108" s="4" t="s">
        <v>10</v>
      </c>
      <c r="E3108" s="4" t="s">
        <v>13</v>
      </c>
      <c r="F3108" s="4" t="s">
        <v>6</v>
      </c>
      <c r="G3108" s="4" t="s">
        <v>6</v>
      </c>
      <c r="H3108" s="4" t="s">
        <v>6</v>
      </c>
      <c r="I3108" s="4" t="s">
        <v>6</v>
      </c>
      <c r="J3108" s="4" t="s">
        <v>6</v>
      </c>
      <c r="K3108" s="4" t="s">
        <v>6</v>
      </c>
      <c r="L3108" s="4" t="s">
        <v>6</v>
      </c>
      <c r="M3108" s="4" t="s">
        <v>6</v>
      </c>
      <c r="N3108" s="4" t="s">
        <v>6</v>
      </c>
      <c r="O3108" s="4" t="s">
        <v>6</v>
      </c>
      <c r="P3108" s="4" t="s">
        <v>6</v>
      </c>
      <c r="Q3108" s="4" t="s">
        <v>6</v>
      </c>
      <c r="R3108" s="4" t="s">
        <v>6</v>
      </c>
      <c r="S3108" s="4" t="s">
        <v>6</v>
      </c>
      <c r="T3108" s="4" t="s">
        <v>6</v>
      </c>
      <c r="U3108" s="4" t="s">
        <v>6</v>
      </c>
    </row>
    <row r="3109" spans="1:10">
      <c r="A3109" t="n">
        <v>25267</v>
      </c>
      <c r="B3109" s="51" t="n">
        <v>36</v>
      </c>
      <c r="C3109" s="7" t="n">
        <v>8</v>
      </c>
      <c r="D3109" s="7" t="n">
        <v>1</v>
      </c>
      <c r="E3109" s="7" t="n">
        <v>0</v>
      </c>
      <c r="F3109" s="7" t="s">
        <v>265</v>
      </c>
      <c r="G3109" s="7" t="s">
        <v>259</v>
      </c>
      <c r="H3109" s="7" t="s">
        <v>260</v>
      </c>
      <c r="I3109" s="7" t="s">
        <v>261</v>
      </c>
      <c r="J3109" s="7" t="s">
        <v>262</v>
      </c>
      <c r="K3109" s="7" t="s">
        <v>266</v>
      </c>
      <c r="L3109" s="7" t="s">
        <v>267</v>
      </c>
      <c r="M3109" s="7" t="s">
        <v>268</v>
      </c>
      <c r="N3109" s="7" t="s">
        <v>12</v>
      </c>
      <c r="O3109" s="7" t="s">
        <v>12</v>
      </c>
      <c r="P3109" s="7" t="s">
        <v>12</v>
      </c>
      <c r="Q3109" s="7" t="s">
        <v>12</v>
      </c>
      <c r="R3109" s="7" t="s">
        <v>12</v>
      </c>
      <c r="S3109" s="7" t="s">
        <v>12</v>
      </c>
      <c r="T3109" s="7" t="s">
        <v>12</v>
      </c>
      <c r="U3109" s="7" t="s">
        <v>12</v>
      </c>
    </row>
    <row r="3110" spans="1:10">
      <c r="A3110" t="s">
        <v>4</v>
      </c>
      <c r="B3110" s="4" t="s">
        <v>5</v>
      </c>
      <c r="C3110" s="4" t="s">
        <v>13</v>
      </c>
      <c r="D3110" s="20" t="s">
        <v>45</v>
      </c>
      <c r="E3110" s="4" t="s">
        <v>5</v>
      </c>
      <c r="F3110" s="4" t="s">
        <v>13</v>
      </c>
      <c r="G3110" s="4" t="s">
        <v>10</v>
      </c>
      <c r="H3110" s="20" t="s">
        <v>46</v>
      </c>
      <c r="I3110" s="4" t="s">
        <v>13</v>
      </c>
      <c r="J3110" s="4" t="s">
        <v>35</v>
      </c>
    </row>
    <row r="3111" spans="1:10">
      <c r="A3111" t="n">
        <v>25363</v>
      </c>
      <c r="B3111" s="15" t="n">
        <v>5</v>
      </c>
      <c r="C3111" s="7" t="n">
        <v>28</v>
      </c>
      <c r="D3111" s="20" t="s">
        <v>3</v>
      </c>
      <c r="E3111" s="40" t="n">
        <v>64</v>
      </c>
      <c r="F3111" s="7" t="n">
        <v>5</v>
      </c>
      <c r="G3111" s="7" t="n">
        <v>4</v>
      </c>
      <c r="H3111" s="20" t="s">
        <v>3</v>
      </c>
      <c r="I3111" s="7" t="n">
        <v>1</v>
      </c>
      <c r="J3111" s="16" t="n">
        <f t="normal" ca="1">A3115</f>
        <v>0</v>
      </c>
    </row>
    <row r="3112" spans="1:10">
      <c r="A3112" t="s">
        <v>4</v>
      </c>
      <c r="B3112" s="4" t="s">
        <v>5</v>
      </c>
      <c r="C3112" s="4" t="s">
        <v>13</v>
      </c>
      <c r="D3112" s="4" t="s">
        <v>10</v>
      </c>
      <c r="E3112" s="4" t="s">
        <v>13</v>
      </c>
      <c r="F3112" s="4" t="s">
        <v>6</v>
      </c>
      <c r="G3112" s="4" t="s">
        <v>6</v>
      </c>
      <c r="H3112" s="4" t="s">
        <v>6</v>
      </c>
      <c r="I3112" s="4" t="s">
        <v>6</v>
      </c>
      <c r="J3112" s="4" t="s">
        <v>6</v>
      </c>
      <c r="K3112" s="4" t="s">
        <v>6</v>
      </c>
      <c r="L3112" s="4" t="s">
        <v>6</v>
      </c>
      <c r="M3112" s="4" t="s">
        <v>6</v>
      </c>
      <c r="N3112" s="4" t="s">
        <v>6</v>
      </c>
      <c r="O3112" s="4" t="s">
        <v>6</v>
      </c>
      <c r="P3112" s="4" t="s">
        <v>6</v>
      </c>
      <c r="Q3112" s="4" t="s">
        <v>6</v>
      </c>
      <c r="R3112" s="4" t="s">
        <v>6</v>
      </c>
      <c r="S3112" s="4" t="s">
        <v>6</v>
      </c>
      <c r="T3112" s="4" t="s">
        <v>6</v>
      </c>
      <c r="U3112" s="4" t="s">
        <v>6</v>
      </c>
    </row>
    <row r="3113" spans="1:10">
      <c r="A3113" t="n">
        <v>25374</v>
      </c>
      <c r="B3113" s="51" t="n">
        <v>36</v>
      </c>
      <c r="C3113" s="7" t="n">
        <v>8</v>
      </c>
      <c r="D3113" s="7" t="n">
        <v>4</v>
      </c>
      <c r="E3113" s="7" t="n">
        <v>0</v>
      </c>
      <c r="F3113" s="7" t="s">
        <v>269</v>
      </c>
      <c r="G3113" s="7" t="s">
        <v>12</v>
      </c>
      <c r="H3113" s="7" t="s">
        <v>12</v>
      </c>
      <c r="I3113" s="7" t="s">
        <v>12</v>
      </c>
      <c r="J3113" s="7" t="s">
        <v>12</v>
      </c>
      <c r="K3113" s="7" t="s">
        <v>12</v>
      </c>
      <c r="L3113" s="7" t="s">
        <v>12</v>
      </c>
      <c r="M3113" s="7" t="s">
        <v>12</v>
      </c>
      <c r="N3113" s="7" t="s">
        <v>12</v>
      </c>
      <c r="O3113" s="7" t="s">
        <v>12</v>
      </c>
      <c r="P3113" s="7" t="s">
        <v>12</v>
      </c>
      <c r="Q3113" s="7" t="s">
        <v>12</v>
      </c>
      <c r="R3113" s="7" t="s">
        <v>12</v>
      </c>
      <c r="S3113" s="7" t="s">
        <v>12</v>
      </c>
      <c r="T3113" s="7" t="s">
        <v>12</v>
      </c>
      <c r="U3113" s="7" t="s">
        <v>12</v>
      </c>
    </row>
    <row r="3114" spans="1:10">
      <c r="A3114" t="s">
        <v>4</v>
      </c>
      <c r="B3114" s="4" t="s">
        <v>5</v>
      </c>
      <c r="C3114" s="4" t="s">
        <v>13</v>
      </c>
      <c r="D3114" s="20" t="s">
        <v>45</v>
      </c>
      <c r="E3114" s="4" t="s">
        <v>5</v>
      </c>
      <c r="F3114" s="4" t="s">
        <v>13</v>
      </c>
      <c r="G3114" s="4" t="s">
        <v>10</v>
      </c>
      <c r="H3114" s="20" t="s">
        <v>46</v>
      </c>
      <c r="I3114" s="4" t="s">
        <v>13</v>
      </c>
      <c r="J3114" s="4" t="s">
        <v>35</v>
      </c>
    </row>
    <row r="3115" spans="1:10">
      <c r="A3115" t="n">
        <v>25406</v>
      </c>
      <c r="B3115" s="15" t="n">
        <v>5</v>
      </c>
      <c r="C3115" s="7" t="n">
        <v>28</v>
      </c>
      <c r="D3115" s="20" t="s">
        <v>3</v>
      </c>
      <c r="E3115" s="40" t="n">
        <v>64</v>
      </c>
      <c r="F3115" s="7" t="n">
        <v>5</v>
      </c>
      <c r="G3115" s="7" t="n">
        <v>2</v>
      </c>
      <c r="H3115" s="20" t="s">
        <v>3</v>
      </c>
      <c r="I3115" s="7" t="n">
        <v>1</v>
      </c>
      <c r="J3115" s="16" t="n">
        <f t="normal" ca="1">A3119</f>
        <v>0</v>
      </c>
    </row>
    <row r="3116" spans="1:10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13</v>
      </c>
      <c r="F3116" s="4" t="s">
        <v>6</v>
      </c>
      <c r="G3116" s="4" t="s">
        <v>6</v>
      </c>
      <c r="H3116" s="4" t="s">
        <v>6</v>
      </c>
      <c r="I3116" s="4" t="s">
        <v>6</v>
      </c>
      <c r="J3116" s="4" t="s">
        <v>6</v>
      </c>
      <c r="K3116" s="4" t="s">
        <v>6</v>
      </c>
      <c r="L3116" s="4" t="s">
        <v>6</v>
      </c>
      <c r="M3116" s="4" t="s">
        <v>6</v>
      </c>
      <c r="N3116" s="4" t="s">
        <v>6</v>
      </c>
      <c r="O3116" s="4" t="s">
        <v>6</v>
      </c>
      <c r="P3116" s="4" t="s">
        <v>6</v>
      </c>
      <c r="Q3116" s="4" t="s">
        <v>6</v>
      </c>
      <c r="R3116" s="4" t="s">
        <v>6</v>
      </c>
      <c r="S3116" s="4" t="s">
        <v>6</v>
      </c>
      <c r="T3116" s="4" t="s">
        <v>6</v>
      </c>
      <c r="U3116" s="4" t="s">
        <v>6</v>
      </c>
    </row>
    <row r="3117" spans="1:10">
      <c r="A3117" t="n">
        <v>25417</v>
      </c>
      <c r="B3117" s="51" t="n">
        <v>36</v>
      </c>
      <c r="C3117" s="7" t="n">
        <v>8</v>
      </c>
      <c r="D3117" s="7" t="n">
        <v>2</v>
      </c>
      <c r="E3117" s="7" t="n">
        <v>0</v>
      </c>
      <c r="F3117" s="7" t="s">
        <v>270</v>
      </c>
      <c r="G3117" s="7" t="s">
        <v>12</v>
      </c>
      <c r="H3117" s="7" t="s">
        <v>12</v>
      </c>
      <c r="I3117" s="7" t="s">
        <v>12</v>
      </c>
      <c r="J3117" s="7" t="s">
        <v>12</v>
      </c>
      <c r="K3117" s="7" t="s">
        <v>12</v>
      </c>
      <c r="L3117" s="7" t="s">
        <v>12</v>
      </c>
      <c r="M3117" s="7" t="s">
        <v>12</v>
      </c>
      <c r="N3117" s="7" t="s">
        <v>12</v>
      </c>
      <c r="O3117" s="7" t="s">
        <v>12</v>
      </c>
      <c r="P3117" s="7" t="s">
        <v>12</v>
      </c>
      <c r="Q3117" s="7" t="s">
        <v>12</v>
      </c>
      <c r="R3117" s="7" t="s">
        <v>12</v>
      </c>
      <c r="S3117" s="7" t="s">
        <v>12</v>
      </c>
      <c r="T3117" s="7" t="s">
        <v>12</v>
      </c>
      <c r="U3117" s="7" t="s">
        <v>12</v>
      </c>
    </row>
    <row r="3118" spans="1:10">
      <c r="A3118" t="s">
        <v>4</v>
      </c>
      <c r="B3118" s="4" t="s">
        <v>5</v>
      </c>
      <c r="C3118" s="4" t="s">
        <v>13</v>
      </c>
      <c r="D3118" s="20" t="s">
        <v>45</v>
      </c>
      <c r="E3118" s="4" t="s">
        <v>5</v>
      </c>
      <c r="F3118" s="4" t="s">
        <v>13</v>
      </c>
      <c r="G3118" s="4" t="s">
        <v>10</v>
      </c>
      <c r="H3118" s="20" t="s">
        <v>46</v>
      </c>
      <c r="I3118" s="4" t="s">
        <v>13</v>
      </c>
      <c r="J3118" s="4" t="s">
        <v>35</v>
      </c>
    </row>
    <row r="3119" spans="1:10">
      <c r="A3119" t="n">
        <v>25451</v>
      </c>
      <c r="B3119" s="15" t="n">
        <v>5</v>
      </c>
      <c r="C3119" s="7" t="n">
        <v>28</v>
      </c>
      <c r="D3119" s="20" t="s">
        <v>3</v>
      </c>
      <c r="E3119" s="40" t="n">
        <v>64</v>
      </c>
      <c r="F3119" s="7" t="n">
        <v>5</v>
      </c>
      <c r="G3119" s="7" t="n">
        <v>7</v>
      </c>
      <c r="H3119" s="20" t="s">
        <v>3</v>
      </c>
      <c r="I3119" s="7" t="n">
        <v>1</v>
      </c>
      <c r="J3119" s="16" t="n">
        <f t="normal" ca="1">A3123</f>
        <v>0</v>
      </c>
    </row>
    <row r="3120" spans="1:10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13</v>
      </c>
      <c r="F3120" s="4" t="s">
        <v>6</v>
      </c>
      <c r="G3120" s="4" t="s">
        <v>6</v>
      </c>
      <c r="H3120" s="4" t="s">
        <v>6</v>
      </c>
      <c r="I3120" s="4" t="s">
        <v>6</v>
      </c>
      <c r="J3120" s="4" t="s">
        <v>6</v>
      </c>
      <c r="K3120" s="4" t="s">
        <v>6</v>
      </c>
      <c r="L3120" s="4" t="s">
        <v>6</v>
      </c>
      <c r="M3120" s="4" t="s">
        <v>6</v>
      </c>
      <c r="N3120" s="4" t="s">
        <v>6</v>
      </c>
      <c r="O3120" s="4" t="s">
        <v>6</v>
      </c>
      <c r="P3120" s="4" t="s">
        <v>6</v>
      </c>
      <c r="Q3120" s="4" t="s">
        <v>6</v>
      </c>
      <c r="R3120" s="4" t="s">
        <v>6</v>
      </c>
      <c r="S3120" s="4" t="s">
        <v>6</v>
      </c>
      <c r="T3120" s="4" t="s">
        <v>6</v>
      </c>
      <c r="U3120" s="4" t="s">
        <v>6</v>
      </c>
    </row>
    <row r="3121" spans="1:21">
      <c r="A3121" t="n">
        <v>25462</v>
      </c>
      <c r="B3121" s="51" t="n">
        <v>36</v>
      </c>
      <c r="C3121" s="7" t="n">
        <v>8</v>
      </c>
      <c r="D3121" s="7" t="n">
        <v>7</v>
      </c>
      <c r="E3121" s="7" t="n">
        <v>0</v>
      </c>
      <c r="F3121" s="7" t="s">
        <v>271</v>
      </c>
      <c r="G3121" s="7" t="s">
        <v>12</v>
      </c>
      <c r="H3121" s="7" t="s">
        <v>12</v>
      </c>
      <c r="I3121" s="7" t="s">
        <v>12</v>
      </c>
      <c r="J3121" s="7" t="s">
        <v>12</v>
      </c>
      <c r="K3121" s="7" t="s">
        <v>12</v>
      </c>
      <c r="L3121" s="7" t="s">
        <v>12</v>
      </c>
      <c r="M3121" s="7" t="s">
        <v>12</v>
      </c>
      <c r="N3121" s="7" t="s">
        <v>12</v>
      </c>
      <c r="O3121" s="7" t="s">
        <v>12</v>
      </c>
      <c r="P3121" s="7" t="s">
        <v>12</v>
      </c>
      <c r="Q3121" s="7" t="s">
        <v>12</v>
      </c>
      <c r="R3121" s="7" t="s">
        <v>12</v>
      </c>
      <c r="S3121" s="7" t="s">
        <v>12</v>
      </c>
      <c r="T3121" s="7" t="s">
        <v>12</v>
      </c>
      <c r="U3121" s="7" t="s">
        <v>12</v>
      </c>
    </row>
    <row r="3122" spans="1:21">
      <c r="A3122" t="s">
        <v>4</v>
      </c>
      <c r="B3122" s="4" t="s">
        <v>5</v>
      </c>
      <c r="C3122" s="4" t="s">
        <v>13</v>
      </c>
      <c r="D3122" s="20" t="s">
        <v>45</v>
      </c>
      <c r="E3122" s="4" t="s">
        <v>5</v>
      </c>
      <c r="F3122" s="4" t="s">
        <v>13</v>
      </c>
      <c r="G3122" s="4" t="s">
        <v>10</v>
      </c>
      <c r="H3122" s="20" t="s">
        <v>46</v>
      </c>
      <c r="I3122" s="4" t="s">
        <v>13</v>
      </c>
      <c r="J3122" s="4" t="s">
        <v>35</v>
      </c>
    </row>
    <row r="3123" spans="1:21">
      <c r="A3123" t="n">
        <v>25497</v>
      </c>
      <c r="B3123" s="15" t="n">
        <v>5</v>
      </c>
      <c r="C3123" s="7" t="n">
        <v>28</v>
      </c>
      <c r="D3123" s="20" t="s">
        <v>3</v>
      </c>
      <c r="E3123" s="40" t="n">
        <v>64</v>
      </c>
      <c r="F3123" s="7" t="n">
        <v>5</v>
      </c>
      <c r="G3123" s="7" t="n">
        <v>15</v>
      </c>
      <c r="H3123" s="20" t="s">
        <v>3</v>
      </c>
      <c r="I3123" s="7" t="n">
        <v>1</v>
      </c>
      <c r="J3123" s="16" t="n">
        <f t="normal" ca="1">A3131</f>
        <v>0</v>
      </c>
    </row>
    <row r="3124" spans="1:21">
      <c r="A3124" t="s">
        <v>4</v>
      </c>
      <c r="B3124" s="4" t="s">
        <v>5</v>
      </c>
      <c r="C3124" s="4" t="s">
        <v>13</v>
      </c>
      <c r="D3124" s="4" t="s">
        <v>10</v>
      </c>
      <c r="E3124" s="4" t="s">
        <v>13</v>
      </c>
      <c r="F3124" s="4" t="s">
        <v>6</v>
      </c>
      <c r="G3124" s="4" t="s">
        <v>6</v>
      </c>
      <c r="H3124" s="4" t="s">
        <v>6</v>
      </c>
      <c r="I3124" s="4" t="s">
        <v>6</v>
      </c>
      <c r="J3124" s="4" t="s">
        <v>6</v>
      </c>
      <c r="K3124" s="4" t="s">
        <v>6</v>
      </c>
      <c r="L3124" s="4" t="s">
        <v>6</v>
      </c>
      <c r="M3124" s="4" t="s">
        <v>6</v>
      </c>
      <c r="N3124" s="4" t="s">
        <v>6</v>
      </c>
      <c r="O3124" s="4" t="s">
        <v>6</v>
      </c>
      <c r="P3124" s="4" t="s">
        <v>6</v>
      </c>
      <c r="Q3124" s="4" t="s">
        <v>6</v>
      </c>
      <c r="R3124" s="4" t="s">
        <v>6</v>
      </c>
      <c r="S3124" s="4" t="s">
        <v>6</v>
      </c>
      <c r="T3124" s="4" t="s">
        <v>6</v>
      </c>
      <c r="U3124" s="4" t="s">
        <v>6</v>
      </c>
    </row>
    <row r="3125" spans="1:21">
      <c r="A3125" t="n">
        <v>25508</v>
      </c>
      <c r="B3125" s="51" t="n">
        <v>36</v>
      </c>
      <c r="C3125" s="7" t="n">
        <v>8</v>
      </c>
      <c r="D3125" s="7" t="n">
        <v>15</v>
      </c>
      <c r="E3125" s="7" t="n">
        <v>0</v>
      </c>
      <c r="F3125" s="7" t="s">
        <v>272</v>
      </c>
      <c r="G3125" s="7" t="s">
        <v>273</v>
      </c>
      <c r="H3125" s="7" t="s">
        <v>12</v>
      </c>
      <c r="I3125" s="7" t="s">
        <v>12</v>
      </c>
      <c r="J3125" s="7" t="s">
        <v>12</v>
      </c>
      <c r="K3125" s="7" t="s">
        <v>12</v>
      </c>
      <c r="L3125" s="7" t="s">
        <v>12</v>
      </c>
      <c r="M3125" s="7" t="s">
        <v>12</v>
      </c>
      <c r="N3125" s="7" t="s">
        <v>12</v>
      </c>
      <c r="O3125" s="7" t="s">
        <v>12</v>
      </c>
      <c r="P3125" s="7" t="s">
        <v>12</v>
      </c>
      <c r="Q3125" s="7" t="s">
        <v>12</v>
      </c>
      <c r="R3125" s="7" t="s">
        <v>12</v>
      </c>
      <c r="S3125" s="7" t="s">
        <v>12</v>
      </c>
      <c r="T3125" s="7" t="s">
        <v>12</v>
      </c>
      <c r="U3125" s="7" t="s">
        <v>12</v>
      </c>
    </row>
    <row r="3126" spans="1:21">
      <c r="A3126" t="s">
        <v>4</v>
      </c>
      <c r="B3126" s="4" t="s">
        <v>5</v>
      </c>
      <c r="C3126" s="4" t="s">
        <v>13</v>
      </c>
      <c r="D3126" s="4" t="s">
        <v>10</v>
      </c>
      <c r="E3126" s="4" t="s">
        <v>13</v>
      </c>
      <c r="F3126" s="4" t="s">
        <v>6</v>
      </c>
      <c r="G3126" s="4" t="s">
        <v>6</v>
      </c>
      <c r="H3126" s="4" t="s">
        <v>6</v>
      </c>
      <c r="I3126" s="4" t="s">
        <v>6</v>
      </c>
      <c r="J3126" s="4" t="s">
        <v>6</v>
      </c>
      <c r="K3126" s="4" t="s">
        <v>6</v>
      </c>
      <c r="L3126" s="4" t="s">
        <v>6</v>
      </c>
      <c r="M3126" s="4" t="s">
        <v>6</v>
      </c>
      <c r="N3126" s="4" t="s">
        <v>6</v>
      </c>
      <c r="O3126" s="4" t="s">
        <v>6</v>
      </c>
      <c r="P3126" s="4" t="s">
        <v>6</v>
      </c>
      <c r="Q3126" s="4" t="s">
        <v>6</v>
      </c>
      <c r="R3126" s="4" t="s">
        <v>6</v>
      </c>
      <c r="S3126" s="4" t="s">
        <v>6</v>
      </c>
      <c r="T3126" s="4" t="s">
        <v>6</v>
      </c>
      <c r="U3126" s="4" t="s">
        <v>6</v>
      </c>
    </row>
    <row r="3127" spans="1:21">
      <c r="A3127" t="n">
        <v>25547</v>
      </c>
      <c r="B3127" s="51" t="n">
        <v>36</v>
      </c>
      <c r="C3127" s="7" t="n">
        <v>8</v>
      </c>
      <c r="D3127" s="7" t="n">
        <v>9</v>
      </c>
      <c r="E3127" s="7" t="n">
        <v>0</v>
      </c>
      <c r="F3127" s="7" t="s">
        <v>272</v>
      </c>
      <c r="G3127" s="7" t="s">
        <v>273</v>
      </c>
      <c r="H3127" s="7" t="s">
        <v>263</v>
      </c>
      <c r="I3127" s="7" t="s">
        <v>264</v>
      </c>
      <c r="J3127" s="7" t="s">
        <v>149</v>
      </c>
      <c r="K3127" s="7" t="s">
        <v>12</v>
      </c>
      <c r="L3127" s="7" t="s">
        <v>12</v>
      </c>
      <c r="M3127" s="7" t="s">
        <v>12</v>
      </c>
      <c r="N3127" s="7" t="s">
        <v>12</v>
      </c>
      <c r="O3127" s="7" t="s">
        <v>12</v>
      </c>
      <c r="P3127" s="7" t="s">
        <v>12</v>
      </c>
      <c r="Q3127" s="7" t="s">
        <v>12</v>
      </c>
      <c r="R3127" s="7" t="s">
        <v>12</v>
      </c>
      <c r="S3127" s="7" t="s">
        <v>12</v>
      </c>
      <c r="T3127" s="7" t="s">
        <v>12</v>
      </c>
      <c r="U3127" s="7" t="s">
        <v>12</v>
      </c>
    </row>
    <row r="3128" spans="1:21">
      <c r="A3128" t="s">
        <v>4</v>
      </c>
      <c r="B3128" s="4" t="s">
        <v>5</v>
      </c>
      <c r="C3128" s="4" t="s">
        <v>35</v>
      </c>
    </row>
    <row r="3129" spans="1:21">
      <c r="A3129" t="n">
        <v>25617</v>
      </c>
      <c r="B3129" s="26" t="n">
        <v>3</v>
      </c>
      <c r="C3129" s="16" t="n">
        <f t="normal" ca="1">A3133</f>
        <v>0</v>
      </c>
    </row>
    <row r="3130" spans="1:21">
      <c r="A3130" t="s">
        <v>4</v>
      </c>
      <c r="B3130" s="4" t="s">
        <v>5</v>
      </c>
      <c r="C3130" s="4" t="s">
        <v>13</v>
      </c>
      <c r="D3130" s="4" t="s">
        <v>10</v>
      </c>
      <c r="E3130" s="4" t="s">
        <v>13</v>
      </c>
      <c r="F3130" s="4" t="s">
        <v>6</v>
      </c>
      <c r="G3130" s="4" t="s">
        <v>6</v>
      </c>
      <c r="H3130" s="4" t="s">
        <v>6</v>
      </c>
      <c r="I3130" s="4" t="s">
        <v>6</v>
      </c>
      <c r="J3130" s="4" t="s">
        <v>6</v>
      </c>
      <c r="K3130" s="4" t="s">
        <v>6</v>
      </c>
      <c r="L3130" s="4" t="s">
        <v>6</v>
      </c>
      <c r="M3130" s="4" t="s">
        <v>6</v>
      </c>
      <c r="N3130" s="4" t="s">
        <v>6</v>
      </c>
      <c r="O3130" s="4" t="s">
        <v>6</v>
      </c>
      <c r="P3130" s="4" t="s">
        <v>6</v>
      </c>
      <c r="Q3130" s="4" t="s">
        <v>6</v>
      </c>
      <c r="R3130" s="4" t="s">
        <v>6</v>
      </c>
      <c r="S3130" s="4" t="s">
        <v>6</v>
      </c>
      <c r="T3130" s="4" t="s">
        <v>6</v>
      </c>
      <c r="U3130" s="4" t="s">
        <v>6</v>
      </c>
    </row>
    <row r="3131" spans="1:21">
      <c r="A3131" t="n">
        <v>25622</v>
      </c>
      <c r="B3131" s="51" t="n">
        <v>36</v>
      </c>
      <c r="C3131" s="7" t="n">
        <v>8</v>
      </c>
      <c r="D3131" s="7" t="n">
        <v>9</v>
      </c>
      <c r="E3131" s="7" t="n">
        <v>0</v>
      </c>
      <c r="F3131" s="7" t="s">
        <v>263</v>
      </c>
      <c r="G3131" s="7" t="s">
        <v>264</v>
      </c>
      <c r="H3131" s="7" t="s">
        <v>12</v>
      </c>
      <c r="I3131" s="7" t="s">
        <v>12</v>
      </c>
      <c r="J3131" s="7" t="s">
        <v>12</v>
      </c>
      <c r="K3131" s="7" t="s">
        <v>12</v>
      </c>
      <c r="L3131" s="7" t="s">
        <v>12</v>
      </c>
      <c r="M3131" s="7" t="s">
        <v>12</v>
      </c>
      <c r="N3131" s="7" t="s">
        <v>12</v>
      </c>
      <c r="O3131" s="7" t="s">
        <v>12</v>
      </c>
      <c r="P3131" s="7" t="s">
        <v>12</v>
      </c>
      <c r="Q3131" s="7" t="s">
        <v>12</v>
      </c>
      <c r="R3131" s="7" t="s">
        <v>12</v>
      </c>
      <c r="S3131" s="7" t="s">
        <v>12</v>
      </c>
      <c r="T3131" s="7" t="s">
        <v>12</v>
      </c>
      <c r="U3131" s="7" t="s">
        <v>12</v>
      </c>
    </row>
    <row r="3132" spans="1:21">
      <c r="A3132" t="s">
        <v>4</v>
      </c>
      <c r="B3132" s="4" t="s">
        <v>5</v>
      </c>
      <c r="C3132" s="4" t="s">
        <v>10</v>
      </c>
      <c r="D3132" s="4" t="s">
        <v>13</v>
      </c>
      <c r="E3132" s="4" t="s">
        <v>6</v>
      </c>
      <c r="F3132" s="4" t="s">
        <v>25</v>
      </c>
      <c r="G3132" s="4" t="s">
        <v>25</v>
      </c>
      <c r="H3132" s="4" t="s">
        <v>25</v>
      </c>
    </row>
    <row r="3133" spans="1:21">
      <c r="A3133" t="n">
        <v>25661</v>
      </c>
      <c r="B3133" s="52" t="n">
        <v>48</v>
      </c>
      <c r="C3133" s="7" t="n">
        <v>0</v>
      </c>
      <c r="D3133" s="7" t="n">
        <v>0</v>
      </c>
      <c r="E3133" s="7" t="s">
        <v>140</v>
      </c>
      <c r="F3133" s="7" t="n">
        <v>-1</v>
      </c>
      <c r="G3133" s="7" t="n">
        <v>1</v>
      </c>
      <c r="H3133" s="7" t="n">
        <v>1.40129846432482e-45</v>
      </c>
    </row>
    <row r="3134" spans="1:21">
      <c r="A3134" t="s">
        <v>4</v>
      </c>
      <c r="B3134" s="4" t="s">
        <v>5</v>
      </c>
      <c r="C3134" s="4" t="s">
        <v>10</v>
      </c>
      <c r="D3134" s="4" t="s">
        <v>13</v>
      </c>
      <c r="E3134" s="4" t="s">
        <v>6</v>
      </c>
      <c r="F3134" s="4" t="s">
        <v>25</v>
      </c>
      <c r="G3134" s="4" t="s">
        <v>25</v>
      </c>
      <c r="H3134" s="4" t="s">
        <v>25</v>
      </c>
    </row>
    <row r="3135" spans="1:21">
      <c r="A3135" t="n">
        <v>25694</v>
      </c>
      <c r="B3135" s="52" t="n">
        <v>48</v>
      </c>
      <c r="C3135" s="7" t="n">
        <v>0</v>
      </c>
      <c r="D3135" s="7" t="n">
        <v>0</v>
      </c>
      <c r="E3135" s="7" t="s">
        <v>131</v>
      </c>
      <c r="F3135" s="7" t="n">
        <v>-1</v>
      </c>
      <c r="G3135" s="7" t="n">
        <v>1</v>
      </c>
      <c r="H3135" s="7" t="n">
        <v>1.40129846432482e-45</v>
      </c>
    </row>
    <row r="3136" spans="1:21">
      <c r="A3136" t="s">
        <v>4</v>
      </c>
      <c r="B3136" s="4" t="s">
        <v>5</v>
      </c>
      <c r="C3136" s="4" t="s">
        <v>10</v>
      </c>
      <c r="D3136" s="4" t="s">
        <v>13</v>
      </c>
      <c r="E3136" s="4" t="s">
        <v>6</v>
      </c>
      <c r="F3136" s="4" t="s">
        <v>25</v>
      </c>
      <c r="G3136" s="4" t="s">
        <v>25</v>
      </c>
      <c r="H3136" s="4" t="s">
        <v>25</v>
      </c>
    </row>
    <row r="3137" spans="1:21">
      <c r="A3137" t="n">
        <v>25723</v>
      </c>
      <c r="B3137" s="52" t="n">
        <v>48</v>
      </c>
      <c r="C3137" s="7" t="n">
        <v>61489</v>
      </c>
      <c r="D3137" s="7" t="n">
        <v>0</v>
      </c>
      <c r="E3137" s="7" t="s">
        <v>140</v>
      </c>
      <c r="F3137" s="7" t="n">
        <v>-1</v>
      </c>
      <c r="G3137" s="7" t="n">
        <v>1</v>
      </c>
      <c r="H3137" s="7" t="n">
        <v>1.40129846432482e-45</v>
      </c>
    </row>
    <row r="3138" spans="1:21">
      <c r="A3138" t="s">
        <v>4</v>
      </c>
      <c r="B3138" s="4" t="s">
        <v>5</v>
      </c>
      <c r="C3138" s="4" t="s">
        <v>10</v>
      </c>
      <c r="D3138" s="4" t="s">
        <v>13</v>
      </c>
      <c r="E3138" s="4" t="s">
        <v>6</v>
      </c>
      <c r="F3138" s="4" t="s">
        <v>25</v>
      </c>
      <c r="G3138" s="4" t="s">
        <v>25</v>
      </c>
      <c r="H3138" s="4" t="s">
        <v>25</v>
      </c>
    </row>
    <row r="3139" spans="1:21">
      <c r="A3139" t="n">
        <v>25756</v>
      </c>
      <c r="B3139" s="52" t="n">
        <v>48</v>
      </c>
      <c r="C3139" s="7" t="n">
        <v>61489</v>
      </c>
      <c r="D3139" s="7" t="n">
        <v>0</v>
      </c>
      <c r="E3139" s="7" t="s">
        <v>131</v>
      </c>
      <c r="F3139" s="7" t="n">
        <v>-1</v>
      </c>
      <c r="G3139" s="7" t="n">
        <v>1</v>
      </c>
      <c r="H3139" s="7" t="n">
        <v>1.40129846432482e-45</v>
      </c>
    </row>
    <row r="3140" spans="1:21">
      <c r="A3140" t="s">
        <v>4</v>
      </c>
      <c r="B3140" s="4" t="s">
        <v>5</v>
      </c>
      <c r="C3140" s="4" t="s">
        <v>10</v>
      </c>
      <c r="D3140" s="4" t="s">
        <v>13</v>
      </c>
      <c r="E3140" s="4" t="s">
        <v>6</v>
      </c>
      <c r="F3140" s="4" t="s">
        <v>25</v>
      </c>
      <c r="G3140" s="4" t="s">
        <v>25</v>
      </c>
      <c r="H3140" s="4" t="s">
        <v>25</v>
      </c>
    </row>
    <row r="3141" spans="1:21">
      <c r="A3141" t="n">
        <v>25785</v>
      </c>
      <c r="B3141" s="52" t="n">
        <v>48</v>
      </c>
      <c r="C3141" s="7" t="n">
        <v>61490</v>
      </c>
      <c r="D3141" s="7" t="n">
        <v>0</v>
      </c>
      <c r="E3141" s="7" t="s">
        <v>140</v>
      </c>
      <c r="F3141" s="7" t="n">
        <v>-1</v>
      </c>
      <c r="G3141" s="7" t="n">
        <v>1</v>
      </c>
      <c r="H3141" s="7" t="n">
        <v>1.40129846432482e-45</v>
      </c>
    </row>
    <row r="3142" spans="1:21">
      <c r="A3142" t="s">
        <v>4</v>
      </c>
      <c r="B3142" s="4" t="s">
        <v>5</v>
      </c>
      <c r="C3142" s="4" t="s">
        <v>10</v>
      </c>
      <c r="D3142" s="4" t="s">
        <v>13</v>
      </c>
      <c r="E3142" s="4" t="s">
        <v>6</v>
      </c>
      <c r="F3142" s="4" t="s">
        <v>25</v>
      </c>
      <c r="G3142" s="4" t="s">
        <v>25</v>
      </c>
      <c r="H3142" s="4" t="s">
        <v>25</v>
      </c>
    </row>
    <row r="3143" spans="1:21">
      <c r="A3143" t="n">
        <v>25818</v>
      </c>
      <c r="B3143" s="52" t="n">
        <v>48</v>
      </c>
      <c r="C3143" s="7" t="n">
        <v>61490</v>
      </c>
      <c r="D3143" s="7" t="n">
        <v>0</v>
      </c>
      <c r="E3143" s="7" t="s">
        <v>131</v>
      </c>
      <c r="F3143" s="7" t="n">
        <v>-1</v>
      </c>
      <c r="G3143" s="7" t="n">
        <v>1</v>
      </c>
      <c r="H3143" s="7" t="n">
        <v>1.40129846432482e-45</v>
      </c>
    </row>
    <row r="3144" spans="1:21">
      <c r="A3144" t="s">
        <v>4</v>
      </c>
      <c r="B3144" s="4" t="s">
        <v>5</v>
      </c>
      <c r="C3144" s="4" t="s">
        <v>10</v>
      </c>
      <c r="D3144" s="4" t="s">
        <v>13</v>
      </c>
      <c r="E3144" s="4" t="s">
        <v>6</v>
      </c>
      <c r="F3144" s="4" t="s">
        <v>25</v>
      </c>
      <c r="G3144" s="4" t="s">
        <v>25</v>
      </c>
      <c r="H3144" s="4" t="s">
        <v>25</v>
      </c>
    </row>
    <row r="3145" spans="1:21">
      <c r="A3145" t="n">
        <v>25847</v>
      </c>
      <c r="B3145" s="52" t="n">
        <v>48</v>
      </c>
      <c r="C3145" s="7" t="n">
        <v>61488</v>
      </c>
      <c r="D3145" s="7" t="n">
        <v>0</v>
      </c>
      <c r="E3145" s="7" t="s">
        <v>140</v>
      </c>
      <c r="F3145" s="7" t="n">
        <v>-1</v>
      </c>
      <c r="G3145" s="7" t="n">
        <v>1</v>
      </c>
      <c r="H3145" s="7" t="n">
        <v>1.40129846432482e-45</v>
      </c>
    </row>
    <row r="3146" spans="1:21">
      <c r="A3146" t="s">
        <v>4</v>
      </c>
      <c r="B3146" s="4" t="s">
        <v>5</v>
      </c>
      <c r="C3146" s="4" t="s">
        <v>10</v>
      </c>
      <c r="D3146" s="4" t="s">
        <v>13</v>
      </c>
      <c r="E3146" s="4" t="s">
        <v>6</v>
      </c>
      <c r="F3146" s="4" t="s">
        <v>25</v>
      </c>
      <c r="G3146" s="4" t="s">
        <v>25</v>
      </c>
      <c r="H3146" s="4" t="s">
        <v>25</v>
      </c>
    </row>
    <row r="3147" spans="1:21">
      <c r="A3147" t="n">
        <v>25880</v>
      </c>
      <c r="B3147" s="52" t="n">
        <v>48</v>
      </c>
      <c r="C3147" s="7" t="n">
        <v>61488</v>
      </c>
      <c r="D3147" s="7" t="n">
        <v>0</v>
      </c>
      <c r="E3147" s="7" t="s">
        <v>131</v>
      </c>
      <c r="F3147" s="7" t="n">
        <v>-1</v>
      </c>
      <c r="G3147" s="7" t="n">
        <v>1</v>
      </c>
      <c r="H3147" s="7" t="n">
        <v>1.40129846432482e-45</v>
      </c>
    </row>
    <row r="3148" spans="1:21">
      <c r="A3148" t="s">
        <v>4</v>
      </c>
      <c r="B3148" s="4" t="s">
        <v>5</v>
      </c>
      <c r="C3148" s="4" t="s">
        <v>10</v>
      </c>
      <c r="D3148" s="4" t="s">
        <v>13</v>
      </c>
      <c r="E3148" s="4" t="s">
        <v>6</v>
      </c>
      <c r="F3148" s="4" t="s">
        <v>25</v>
      </c>
      <c r="G3148" s="4" t="s">
        <v>25</v>
      </c>
      <c r="H3148" s="4" t="s">
        <v>25</v>
      </c>
    </row>
    <row r="3149" spans="1:21">
      <c r="A3149" t="n">
        <v>25909</v>
      </c>
      <c r="B3149" s="52" t="n">
        <v>48</v>
      </c>
      <c r="C3149" s="7" t="n">
        <v>1</v>
      </c>
      <c r="D3149" s="7" t="n">
        <v>0</v>
      </c>
      <c r="E3149" s="7" t="s">
        <v>140</v>
      </c>
      <c r="F3149" s="7" t="n">
        <v>-1</v>
      </c>
      <c r="G3149" s="7" t="n">
        <v>1</v>
      </c>
      <c r="H3149" s="7" t="n">
        <v>1.40129846432482e-45</v>
      </c>
    </row>
    <row r="3150" spans="1:21">
      <c r="A3150" t="s">
        <v>4</v>
      </c>
      <c r="B3150" s="4" t="s">
        <v>5</v>
      </c>
      <c r="C3150" s="4" t="s">
        <v>10</v>
      </c>
      <c r="D3150" s="4" t="s">
        <v>13</v>
      </c>
      <c r="E3150" s="4" t="s">
        <v>6</v>
      </c>
      <c r="F3150" s="4" t="s">
        <v>25</v>
      </c>
      <c r="G3150" s="4" t="s">
        <v>25</v>
      </c>
      <c r="H3150" s="4" t="s">
        <v>25</v>
      </c>
    </row>
    <row r="3151" spans="1:21">
      <c r="A3151" t="n">
        <v>25942</v>
      </c>
      <c r="B3151" s="52" t="n">
        <v>48</v>
      </c>
      <c r="C3151" s="7" t="n">
        <v>1</v>
      </c>
      <c r="D3151" s="7" t="n">
        <v>0</v>
      </c>
      <c r="E3151" s="7" t="s">
        <v>131</v>
      </c>
      <c r="F3151" s="7" t="n">
        <v>-1</v>
      </c>
      <c r="G3151" s="7" t="n">
        <v>1</v>
      </c>
      <c r="H3151" s="7" t="n">
        <v>1.40129846432482e-45</v>
      </c>
    </row>
    <row r="3152" spans="1:21">
      <c r="A3152" t="s">
        <v>4</v>
      </c>
      <c r="B3152" s="4" t="s">
        <v>5</v>
      </c>
      <c r="C3152" s="4" t="s">
        <v>10</v>
      </c>
      <c r="D3152" s="4" t="s">
        <v>13</v>
      </c>
      <c r="E3152" s="4" t="s">
        <v>6</v>
      </c>
      <c r="F3152" s="4" t="s">
        <v>25</v>
      </c>
      <c r="G3152" s="4" t="s">
        <v>25</v>
      </c>
      <c r="H3152" s="4" t="s">
        <v>25</v>
      </c>
    </row>
    <row r="3153" spans="1:8">
      <c r="A3153" t="n">
        <v>25971</v>
      </c>
      <c r="B3153" s="52" t="n">
        <v>48</v>
      </c>
      <c r="C3153" s="7" t="n">
        <v>9</v>
      </c>
      <c r="D3153" s="7" t="n">
        <v>0</v>
      </c>
      <c r="E3153" s="7" t="s">
        <v>140</v>
      </c>
      <c r="F3153" s="7" t="n">
        <v>-1</v>
      </c>
      <c r="G3153" s="7" t="n">
        <v>1</v>
      </c>
      <c r="H3153" s="7" t="n">
        <v>1.40129846432482e-45</v>
      </c>
    </row>
    <row r="3154" spans="1:8">
      <c r="A3154" t="s">
        <v>4</v>
      </c>
      <c r="B3154" s="4" t="s">
        <v>5</v>
      </c>
      <c r="C3154" s="4" t="s">
        <v>10</v>
      </c>
      <c r="D3154" s="4" t="s">
        <v>13</v>
      </c>
      <c r="E3154" s="4" t="s">
        <v>6</v>
      </c>
      <c r="F3154" s="4" t="s">
        <v>25</v>
      </c>
      <c r="G3154" s="4" t="s">
        <v>25</v>
      </c>
      <c r="H3154" s="4" t="s">
        <v>25</v>
      </c>
    </row>
    <row r="3155" spans="1:8">
      <c r="A3155" t="n">
        <v>26004</v>
      </c>
      <c r="B3155" s="52" t="n">
        <v>48</v>
      </c>
      <c r="C3155" s="7" t="n">
        <v>9</v>
      </c>
      <c r="D3155" s="7" t="n">
        <v>0</v>
      </c>
      <c r="E3155" s="7" t="s">
        <v>131</v>
      </c>
      <c r="F3155" s="7" t="n">
        <v>-1</v>
      </c>
      <c r="G3155" s="7" t="n">
        <v>1</v>
      </c>
      <c r="H3155" s="7" t="n">
        <v>1.40129846432482e-45</v>
      </c>
    </row>
    <row r="3156" spans="1:8">
      <c r="A3156" t="s">
        <v>4</v>
      </c>
      <c r="B3156" s="4" t="s">
        <v>5</v>
      </c>
      <c r="C3156" s="4" t="s">
        <v>10</v>
      </c>
      <c r="D3156" s="4" t="s">
        <v>13</v>
      </c>
      <c r="E3156" s="4" t="s">
        <v>6</v>
      </c>
      <c r="F3156" s="4" t="s">
        <v>25</v>
      </c>
      <c r="G3156" s="4" t="s">
        <v>25</v>
      </c>
      <c r="H3156" s="4" t="s">
        <v>25</v>
      </c>
    </row>
    <row r="3157" spans="1:8">
      <c r="A3157" t="n">
        <v>26033</v>
      </c>
      <c r="B3157" s="52" t="n">
        <v>48</v>
      </c>
      <c r="C3157" s="7" t="n">
        <v>8</v>
      </c>
      <c r="D3157" s="7" t="n">
        <v>0</v>
      </c>
      <c r="E3157" s="7" t="s">
        <v>140</v>
      </c>
      <c r="F3157" s="7" t="n">
        <v>-1</v>
      </c>
      <c r="G3157" s="7" t="n">
        <v>1</v>
      </c>
      <c r="H3157" s="7" t="n">
        <v>1.40129846432482e-45</v>
      </c>
    </row>
    <row r="3158" spans="1:8">
      <c r="A3158" t="s">
        <v>4</v>
      </c>
      <c r="B3158" s="4" t="s">
        <v>5</v>
      </c>
      <c r="C3158" s="4" t="s">
        <v>10</v>
      </c>
      <c r="D3158" s="4" t="s">
        <v>13</v>
      </c>
      <c r="E3158" s="4" t="s">
        <v>6</v>
      </c>
      <c r="F3158" s="4" t="s">
        <v>25</v>
      </c>
      <c r="G3158" s="4" t="s">
        <v>25</v>
      </c>
      <c r="H3158" s="4" t="s">
        <v>25</v>
      </c>
    </row>
    <row r="3159" spans="1:8">
      <c r="A3159" t="n">
        <v>26066</v>
      </c>
      <c r="B3159" s="52" t="n">
        <v>48</v>
      </c>
      <c r="C3159" s="7" t="n">
        <v>8</v>
      </c>
      <c r="D3159" s="7" t="n">
        <v>0</v>
      </c>
      <c r="E3159" s="7" t="s">
        <v>131</v>
      </c>
      <c r="F3159" s="7" t="n">
        <v>-1</v>
      </c>
      <c r="G3159" s="7" t="n">
        <v>1</v>
      </c>
      <c r="H3159" s="7" t="n">
        <v>1.40129846432482e-45</v>
      </c>
    </row>
    <row r="3160" spans="1:8">
      <c r="A3160" t="s">
        <v>4</v>
      </c>
      <c r="B3160" s="4" t="s">
        <v>5</v>
      </c>
      <c r="C3160" s="4" t="s">
        <v>13</v>
      </c>
      <c r="D3160" s="4" t="s">
        <v>10</v>
      </c>
      <c r="E3160" s="4" t="s">
        <v>6</v>
      </c>
      <c r="F3160" s="4" t="s">
        <v>6</v>
      </c>
      <c r="G3160" s="4" t="s">
        <v>6</v>
      </c>
      <c r="H3160" s="4" t="s">
        <v>6</v>
      </c>
    </row>
    <row r="3161" spans="1:8">
      <c r="A3161" t="n">
        <v>26095</v>
      </c>
      <c r="B3161" s="61" t="n">
        <v>51</v>
      </c>
      <c r="C3161" s="7" t="n">
        <v>3</v>
      </c>
      <c r="D3161" s="7" t="n">
        <v>0</v>
      </c>
      <c r="E3161" s="7" t="s">
        <v>141</v>
      </c>
      <c r="F3161" s="7" t="s">
        <v>142</v>
      </c>
      <c r="G3161" s="7" t="s">
        <v>143</v>
      </c>
      <c r="H3161" s="7" t="s">
        <v>144</v>
      </c>
    </row>
    <row r="3162" spans="1:8">
      <c r="A3162" t="s">
        <v>4</v>
      </c>
      <c r="B3162" s="4" t="s">
        <v>5</v>
      </c>
      <c r="C3162" s="4" t="s">
        <v>13</v>
      </c>
      <c r="D3162" s="4" t="s">
        <v>10</v>
      </c>
      <c r="E3162" s="4" t="s">
        <v>6</v>
      </c>
      <c r="F3162" s="4" t="s">
        <v>6</v>
      </c>
      <c r="G3162" s="4" t="s">
        <v>6</v>
      </c>
      <c r="H3162" s="4" t="s">
        <v>6</v>
      </c>
    </row>
    <row r="3163" spans="1:8">
      <c r="A3163" t="n">
        <v>26124</v>
      </c>
      <c r="B3163" s="61" t="n">
        <v>51</v>
      </c>
      <c r="C3163" s="7" t="n">
        <v>3</v>
      </c>
      <c r="D3163" s="7" t="n">
        <v>61489</v>
      </c>
      <c r="E3163" s="7" t="s">
        <v>141</v>
      </c>
      <c r="F3163" s="7" t="s">
        <v>142</v>
      </c>
      <c r="G3163" s="7" t="s">
        <v>143</v>
      </c>
      <c r="H3163" s="7" t="s">
        <v>144</v>
      </c>
    </row>
    <row r="3164" spans="1:8">
      <c r="A3164" t="s">
        <v>4</v>
      </c>
      <c r="B3164" s="4" t="s">
        <v>5</v>
      </c>
      <c r="C3164" s="4" t="s">
        <v>13</v>
      </c>
      <c r="D3164" s="4" t="s">
        <v>10</v>
      </c>
      <c r="E3164" s="4" t="s">
        <v>6</v>
      </c>
      <c r="F3164" s="4" t="s">
        <v>6</v>
      </c>
      <c r="G3164" s="4" t="s">
        <v>6</v>
      </c>
      <c r="H3164" s="4" t="s">
        <v>6</v>
      </c>
    </row>
    <row r="3165" spans="1:8">
      <c r="A3165" t="n">
        <v>26153</v>
      </c>
      <c r="B3165" s="61" t="n">
        <v>51</v>
      </c>
      <c r="C3165" s="7" t="n">
        <v>3</v>
      </c>
      <c r="D3165" s="7" t="n">
        <v>61490</v>
      </c>
      <c r="E3165" s="7" t="s">
        <v>141</v>
      </c>
      <c r="F3165" s="7" t="s">
        <v>142</v>
      </c>
      <c r="G3165" s="7" t="s">
        <v>143</v>
      </c>
      <c r="H3165" s="7" t="s">
        <v>144</v>
      </c>
    </row>
    <row r="3166" spans="1:8">
      <c r="A3166" t="s">
        <v>4</v>
      </c>
      <c r="B3166" s="4" t="s">
        <v>5</v>
      </c>
      <c r="C3166" s="4" t="s">
        <v>13</v>
      </c>
      <c r="D3166" s="4" t="s">
        <v>10</v>
      </c>
      <c r="E3166" s="4" t="s">
        <v>6</v>
      </c>
      <c r="F3166" s="4" t="s">
        <v>6</v>
      </c>
      <c r="G3166" s="4" t="s">
        <v>6</v>
      </c>
      <c r="H3166" s="4" t="s">
        <v>6</v>
      </c>
    </row>
    <row r="3167" spans="1:8">
      <c r="A3167" t="n">
        <v>26182</v>
      </c>
      <c r="B3167" s="61" t="n">
        <v>51</v>
      </c>
      <c r="C3167" s="7" t="n">
        <v>3</v>
      </c>
      <c r="D3167" s="7" t="n">
        <v>61488</v>
      </c>
      <c r="E3167" s="7" t="s">
        <v>141</v>
      </c>
      <c r="F3167" s="7" t="s">
        <v>142</v>
      </c>
      <c r="G3167" s="7" t="s">
        <v>143</v>
      </c>
      <c r="H3167" s="7" t="s">
        <v>144</v>
      </c>
    </row>
    <row r="3168" spans="1:8">
      <c r="A3168" t="s">
        <v>4</v>
      </c>
      <c r="B3168" s="4" t="s">
        <v>5</v>
      </c>
      <c r="C3168" s="4" t="s">
        <v>13</v>
      </c>
      <c r="D3168" s="4" t="s">
        <v>10</v>
      </c>
      <c r="E3168" s="4" t="s">
        <v>6</v>
      </c>
      <c r="F3168" s="4" t="s">
        <v>6</v>
      </c>
      <c r="G3168" s="4" t="s">
        <v>6</v>
      </c>
      <c r="H3168" s="4" t="s">
        <v>6</v>
      </c>
    </row>
    <row r="3169" spans="1:8">
      <c r="A3169" t="n">
        <v>26211</v>
      </c>
      <c r="B3169" s="61" t="n">
        <v>51</v>
      </c>
      <c r="C3169" s="7" t="n">
        <v>3</v>
      </c>
      <c r="D3169" s="7" t="n">
        <v>1</v>
      </c>
      <c r="E3169" s="7" t="s">
        <v>141</v>
      </c>
      <c r="F3169" s="7" t="s">
        <v>142</v>
      </c>
      <c r="G3169" s="7" t="s">
        <v>143</v>
      </c>
      <c r="H3169" s="7" t="s">
        <v>144</v>
      </c>
    </row>
    <row r="3170" spans="1:8">
      <c r="A3170" t="s">
        <v>4</v>
      </c>
      <c r="B3170" s="4" t="s">
        <v>5</v>
      </c>
      <c r="C3170" s="4" t="s">
        <v>13</v>
      </c>
      <c r="D3170" s="4" t="s">
        <v>10</v>
      </c>
      <c r="E3170" s="4" t="s">
        <v>6</v>
      </c>
      <c r="F3170" s="4" t="s">
        <v>6</v>
      </c>
      <c r="G3170" s="4" t="s">
        <v>6</v>
      </c>
      <c r="H3170" s="4" t="s">
        <v>6</v>
      </c>
    </row>
    <row r="3171" spans="1:8">
      <c r="A3171" t="n">
        <v>26240</v>
      </c>
      <c r="B3171" s="61" t="n">
        <v>51</v>
      </c>
      <c r="C3171" s="7" t="n">
        <v>3</v>
      </c>
      <c r="D3171" s="7" t="n">
        <v>9</v>
      </c>
      <c r="E3171" s="7" t="s">
        <v>141</v>
      </c>
      <c r="F3171" s="7" t="s">
        <v>142</v>
      </c>
      <c r="G3171" s="7" t="s">
        <v>143</v>
      </c>
      <c r="H3171" s="7" t="s">
        <v>144</v>
      </c>
    </row>
    <row r="3172" spans="1:8">
      <c r="A3172" t="s">
        <v>4</v>
      </c>
      <c r="B3172" s="4" t="s">
        <v>5</v>
      </c>
      <c r="C3172" s="4" t="s">
        <v>13</v>
      </c>
      <c r="D3172" s="4" t="s">
        <v>10</v>
      </c>
      <c r="E3172" s="4" t="s">
        <v>6</v>
      </c>
      <c r="F3172" s="4" t="s">
        <v>6</v>
      </c>
      <c r="G3172" s="4" t="s">
        <v>6</v>
      </c>
      <c r="H3172" s="4" t="s">
        <v>6</v>
      </c>
    </row>
    <row r="3173" spans="1:8">
      <c r="A3173" t="n">
        <v>26269</v>
      </c>
      <c r="B3173" s="61" t="n">
        <v>51</v>
      </c>
      <c r="C3173" s="7" t="n">
        <v>3</v>
      </c>
      <c r="D3173" s="7" t="n">
        <v>8</v>
      </c>
      <c r="E3173" s="7" t="s">
        <v>141</v>
      </c>
      <c r="F3173" s="7" t="s">
        <v>142</v>
      </c>
      <c r="G3173" s="7" t="s">
        <v>143</v>
      </c>
      <c r="H3173" s="7" t="s">
        <v>144</v>
      </c>
    </row>
    <row r="3174" spans="1:8">
      <c r="A3174" t="s">
        <v>4</v>
      </c>
      <c r="B3174" s="4" t="s">
        <v>5</v>
      </c>
      <c r="C3174" s="4" t="s">
        <v>13</v>
      </c>
      <c r="D3174" s="4" t="s">
        <v>10</v>
      </c>
      <c r="E3174" s="4" t="s">
        <v>6</v>
      </c>
      <c r="F3174" s="4" t="s">
        <v>6</v>
      </c>
      <c r="G3174" s="4" t="s">
        <v>6</v>
      </c>
      <c r="H3174" s="4" t="s">
        <v>6</v>
      </c>
    </row>
    <row r="3175" spans="1:8">
      <c r="A3175" t="n">
        <v>26298</v>
      </c>
      <c r="B3175" s="61" t="n">
        <v>51</v>
      </c>
      <c r="C3175" s="7" t="n">
        <v>3</v>
      </c>
      <c r="D3175" s="7" t="n">
        <v>7032</v>
      </c>
      <c r="E3175" s="7" t="s">
        <v>141</v>
      </c>
      <c r="F3175" s="7" t="s">
        <v>142</v>
      </c>
      <c r="G3175" s="7" t="s">
        <v>143</v>
      </c>
      <c r="H3175" s="7" t="s">
        <v>144</v>
      </c>
    </row>
    <row r="3176" spans="1:8">
      <c r="A3176" t="s">
        <v>4</v>
      </c>
      <c r="B3176" s="4" t="s">
        <v>5</v>
      </c>
      <c r="C3176" s="4" t="s">
        <v>13</v>
      </c>
      <c r="D3176" s="4" t="s">
        <v>10</v>
      </c>
      <c r="E3176" s="4" t="s">
        <v>13</v>
      </c>
      <c r="F3176" s="4" t="s">
        <v>6</v>
      </c>
      <c r="G3176" s="4" t="s">
        <v>6</v>
      </c>
      <c r="H3176" s="4" t="s">
        <v>6</v>
      </c>
      <c r="I3176" s="4" t="s">
        <v>6</v>
      </c>
      <c r="J3176" s="4" t="s">
        <v>6</v>
      </c>
      <c r="K3176" s="4" t="s">
        <v>6</v>
      </c>
      <c r="L3176" s="4" t="s">
        <v>6</v>
      </c>
      <c r="M3176" s="4" t="s">
        <v>6</v>
      </c>
      <c r="N3176" s="4" t="s">
        <v>6</v>
      </c>
      <c r="O3176" s="4" t="s">
        <v>6</v>
      </c>
      <c r="P3176" s="4" t="s">
        <v>6</v>
      </c>
      <c r="Q3176" s="4" t="s">
        <v>6</v>
      </c>
      <c r="R3176" s="4" t="s">
        <v>6</v>
      </c>
      <c r="S3176" s="4" t="s">
        <v>6</v>
      </c>
      <c r="T3176" s="4" t="s">
        <v>6</v>
      </c>
      <c r="U3176" s="4" t="s">
        <v>6</v>
      </c>
    </row>
    <row r="3177" spans="1:8">
      <c r="A3177" t="n">
        <v>26327</v>
      </c>
      <c r="B3177" s="51" t="n">
        <v>36</v>
      </c>
      <c r="C3177" s="7" t="n">
        <v>8</v>
      </c>
      <c r="D3177" s="7" t="n">
        <v>7020</v>
      </c>
      <c r="E3177" s="7" t="n">
        <v>0</v>
      </c>
      <c r="F3177" s="7" t="s">
        <v>149</v>
      </c>
      <c r="G3177" s="7" t="s">
        <v>274</v>
      </c>
      <c r="H3177" s="7" t="s">
        <v>12</v>
      </c>
      <c r="I3177" s="7" t="s">
        <v>12</v>
      </c>
      <c r="J3177" s="7" t="s">
        <v>12</v>
      </c>
      <c r="K3177" s="7" t="s">
        <v>12</v>
      </c>
      <c r="L3177" s="7" t="s">
        <v>12</v>
      </c>
      <c r="M3177" s="7" t="s">
        <v>12</v>
      </c>
      <c r="N3177" s="7" t="s">
        <v>12</v>
      </c>
      <c r="O3177" s="7" t="s">
        <v>12</v>
      </c>
      <c r="P3177" s="7" t="s">
        <v>12</v>
      </c>
      <c r="Q3177" s="7" t="s">
        <v>12</v>
      </c>
      <c r="R3177" s="7" t="s">
        <v>12</v>
      </c>
      <c r="S3177" s="7" t="s">
        <v>12</v>
      </c>
      <c r="T3177" s="7" t="s">
        <v>12</v>
      </c>
      <c r="U3177" s="7" t="s">
        <v>12</v>
      </c>
    </row>
    <row r="3178" spans="1:8">
      <c r="A3178" t="s">
        <v>4</v>
      </c>
      <c r="B3178" s="4" t="s">
        <v>5</v>
      </c>
      <c r="C3178" s="4" t="s">
        <v>10</v>
      </c>
      <c r="D3178" s="4" t="s">
        <v>13</v>
      </c>
      <c r="E3178" s="4" t="s">
        <v>6</v>
      </c>
      <c r="F3178" s="4" t="s">
        <v>25</v>
      </c>
      <c r="G3178" s="4" t="s">
        <v>25</v>
      </c>
      <c r="H3178" s="4" t="s">
        <v>25</v>
      </c>
    </row>
    <row r="3179" spans="1:8">
      <c r="A3179" t="n">
        <v>26373</v>
      </c>
      <c r="B3179" s="52" t="n">
        <v>48</v>
      </c>
      <c r="C3179" s="7" t="n">
        <v>7020</v>
      </c>
      <c r="D3179" s="7" t="n">
        <v>0</v>
      </c>
      <c r="E3179" s="7" t="s">
        <v>149</v>
      </c>
      <c r="F3179" s="7" t="n">
        <v>-1</v>
      </c>
      <c r="G3179" s="7" t="n">
        <v>1</v>
      </c>
      <c r="H3179" s="7" t="n">
        <v>1.40129846432482e-45</v>
      </c>
    </row>
    <row r="3180" spans="1:8">
      <c r="A3180" t="s">
        <v>4</v>
      </c>
      <c r="B3180" s="4" t="s">
        <v>5</v>
      </c>
      <c r="C3180" s="4" t="s">
        <v>10</v>
      </c>
      <c r="D3180" s="4" t="s">
        <v>13</v>
      </c>
      <c r="E3180" s="4" t="s">
        <v>6</v>
      </c>
      <c r="F3180" s="4" t="s">
        <v>25</v>
      </c>
      <c r="G3180" s="4" t="s">
        <v>25</v>
      </c>
      <c r="H3180" s="4" t="s">
        <v>25</v>
      </c>
    </row>
    <row r="3181" spans="1:8">
      <c r="A3181" t="n">
        <v>26403</v>
      </c>
      <c r="B3181" s="52" t="n">
        <v>48</v>
      </c>
      <c r="C3181" s="7" t="n">
        <v>1</v>
      </c>
      <c r="D3181" s="7" t="n">
        <v>0</v>
      </c>
      <c r="E3181" s="7" t="s">
        <v>275</v>
      </c>
      <c r="F3181" s="7" t="n">
        <v>-1</v>
      </c>
      <c r="G3181" s="7" t="n">
        <v>1</v>
      </c>
      <c r="H3181" s="7" t="n">
        <v>0</v>
      </c>
    </row>
    <row r="3182" spans="1:8">
      <c r="A3182" t="s">
        <v>4</v>
      </c>
      <c r="B3182" s="4" t="s">
        <v>5</v>
      </c>
      <c r="C3182" s="4" t="s">
        <v>13</v>
      </c>
      <c r="D3182" s="4" t="s">
        <v>13</v>
      </c>
      <c r="E3182" s="4" t="s">
        <v>25</v>
      </c>
      <c r="F3182" s="4" t="s">
        <v>25</v>
      </c>
      <c r="G3182" s="4" t="s">
        <v>25</v>
      </c>
      <c r="H3182" s="4" t="s">
        <v>10</v>
      </c>
    </row>
    <row r="3183" spans="1:8">
      <c r="A3183" t="n">
        <v>26433</v>
      </c>
      <c r="B3183" s="45" t="n">
        <v>45</v>
      </c>
      <c r="C3183" s="7" t="n">
        <v>2</v>
      </c>
      <c r="D3183" s="7" t="n">
        <v>3</v>
      </c>
      <c r="E3183" s="7" t="n">
        <v>117.26000213623</v>
      </c>
      <c r="F3183" s="7" t="n">
        <v>24.0599994659424</v>
      </c>
      <c r="G3183" s="7" t="n">
        <v>96.1100006103516</v>
      </c>
      <c r="H3183" s="7" t="n">
        <v>0</v>
      </c>
    </row>
    <row r="3184" spans="1:8">
      <c r="A3184" t="s">
        <v>4</v>
      </c>
      <c r="B3184" s="4" t="s">
        <v>5</v>
      </c>
      <c r="C3184" s="4" t="s">
        <v>13</v>
      </c>
      <c r="D3184" s="4" t="s">
        <v>13</v>
      </c>
      <c r="E3184" s="4" t="s">
        <v>25</v>
      </c>
      <c r="F3184" s="4" t="s">
        <v>25</v>
      </c>
      <c r="G3184" s="4" t="s">
        <v>25</v>
      </c>
      <c r="H3184" s="4" t="s">
        <v>10</v>
      </c>
      <c r="I3184" s="4" t="s">
        <v>13</v>
      </c>
    </row>
    <row r="3185" spans="1:21">
      <c r="A3185" t="n">
        <v>26450</v>
      </c>
      <c r="B3185" s="45" t="n">
        <v>45</v>
      </c>
      <c r="C3185" s="7" t="n">
        <v>4</v>
      </c>
      <c r="D3185" s="7" t="n">
        <v>3</v>
      </c>
      <c r="E3185" s="7" t="n">
        <v>354.609985351563</v>
      </c>
      <c r="F3185" s="7" t="n">
        <v>51.6500015258789</v>
      </c>
      <c r="G3185" s="7" t="n">
        <v>0</v>
      </c>
      <c r="H3185" s="7" t="n">
        <v>0</v>
      </c>
      <c r="I3185" s="7" t="n">
        <v>0</v>
      </c>
    </row>
    <row r="3186" spans="1:21">
      <c r="A3186" t="s">
        <v>4</v>
      </c>
      <c r="B3186" s="4" t="s">
        <v>5</v>
      </c>
      <c r="C3186" s="4" t="s">
        <v>13</v>
      </c>
      <c r="D3186" s="4" t="s">
        <v>13</v>
      </c>
      <c r="E3186" s="4" t="s">
        <v>25</v>
      </c>
      <c r="F3186" s="4" t="s">
        <v>10</v>
      </c>
    </row>
    <row r="3187" spans="1:21">
      <c r="A3187" t="n">
        <v>26468</v>
      </c>
      <c r="B3187" s="45" t="n">
        <v>45</v>
      </c>
      <c r="C3187" s="7" t="n">
        <v>5</v>
      </c>
      <c r="D3187" s="7" t="n">
        <v>3</v>
      </c>
      <c r="E3187" s="7" t="n">
        <v>6.90000009536743</v>
      </c>
      <c r="F3187" s="7" t="n">
        <v>0</v>
      </c>
    </row>
    <row r="3188" spans="1:21">
      <c r="A3188" t="s">
        <v>4</v>
      </c>
      <c r="B3188" s="4" t="s">
        <v>5</v>
      </c>
      <c r="C3188" s="4" t="s">
        <v>13</v>
      </c>
      <c r="D3188" s="4" t="s">
        <v>13</v>
      </c>
      <c r="E3188" s="4" t="s">
        <v>25</v>
      </c>
      <c r="F3188" s="4" t="s">
        <v>10</v>
      </c>
    </row>
    <row r="3189" spans="1:21">
      <c r="A3189" t="n">
        <v>26477</v>
      </c>
      <c r="B3189" s="45" t="n">
        <v>45</v>
      </c>
      <c r="C3189" s="7" t="n">
        <v>11</v>
      </c>
      <c r="D3189" s="7" t="n">
        <v>3</v>
      </c>
      <c r="E3189" s="7" t="n">
        <v>43</v>
      </c>
      <c r="F3189" s="7" t="n">
        <v>0</v>
      </c>
    </row>
    <row r="3190" spans="1:21">
      <c r="A3190" t="s">
        <v>4</v>
      </c>
      <c r="B3190" s="4" t="s">
        <v>5</v>
      </c>
      <c r="C3190" s="4" t="s">
        <v>13</v>
      </c>
      <c r="D3190" s="4" t="s">
        <v>10</v>
      </c>
      <c r="E3190" s="4" t="s">
        <v>10</v>
      </c>
      <c r="F3190" s="4" t="s">
        <v>9</v>
      </c>
    </row>
    <row r="3191" spans="1:21">
      <c r="A3191" t="n">
        <v>26486</v>
      </c>
      <c r="B3191" s="73" t="n">
        <v>84</v>
      </c>
      <c r="C3191" s="7" t="n">
        <v>0</v>
      </c>
      <c r="D3191" s="7" t="n">
        <v>2</v>
      </c>
      <c r="E3191" s="7" t="n">
        <v>0</v>
      </c>
      <c r="F3191" s="7" t="n">
        <v>1050253722</v>
      </c>
    </row>
    <row r="3192" spans="1:21">
      <c r="A3192" t="s">
        <v>4</v>
      </c>
      <c r="B3192" s="4" t="s">
        <v>5</v>
      </c>
      <c r="C3192" s="4" t="s">
        <v>10</v>
      </c>
      <c r="D3192" s="4" t="s">
        <v>13</v>
      </c>
      <c r="E3192" s="4" t="s">
        <v>6</v>
      </c>
      <c r="F3192" s="4" t="s">
        <v>25</v>
      </c>
      <c r="G3192" s="4" t="s">
        <v>25</v>
      </c>
      <c r="H3192" s="4" t="s">
        <v>25</v>
      </c>
    </row>
    <row r="3193" spans="1:21">
      <c r="A3193" t="n">
        <v>26496</v>
      </c>
      <c r="B3193" s="52" t="n">
        <v>48</v>
      </c>
      <c r="C3193" s="7" t="n">
        <v>1660</v>
      </c>
      <c r="D3193" s="7" t="n">
        <v>0</v>
      </c>
      <c r="E3193" s="7" t="s">
        <v>152</v>
      </c>
      <c r="F3193" s="7" t="n">
        <v>0</v>
      </c>
      <c r="G3193" s="7" t="n">
        <v>1</v>
      </c>
      <c r="H3193" s="7" t="n">
        <v>0</v>
      </c>
    </row>
    <row r="3194" spans="1:21">
      <c r="A3194" t="s">
        <v>4</v>
      </c>
      <c r="B3194" s="4" t="s">
        <v>5</v>
      </c>
      <c r="C3194" s="4" t="s">
        <v>13</v>
      </c>
      <c r="D3194" s="4" t="s">
        <v>13</v>
      </c>
      <c r="E3194" s="4" t="s">
        <v>25</v>
      </c>
      <c r="F3194" s="4" t="s">
        <v>25</v>
      </c>
      <c r="G3194" s="4" t="s">
        <v>25</v>
      </c>
      <c r="H3194" s="4" t="s">
        <v>10</v>
      </c>
      <c r="I3194" s="4" t="s">
        <v>13</v>
      </c>
    </row>
    <row r="3195" spans="1:21">
      <c r="A3195" t="n">
        <v>26524</v>
      </c>
      <c r="B3195" s="45" t="n">
        <v>45</v>
      </c>
      <c r="C3195" s="7" t="n">
        <v>4</v>
      </c>
      <c r="D3195" s="7" t="n">
        <v>3</v>
      </c>
      <c r="E3195" s="7" t="n">
        <v>359.149993896484</v>
      </c>
      <c r="F3195" s="7" t="n">
        <v>5.05999994277954</v>
      </c>
      <c r="G3195" s="7" t="n">
        <v>0</v>
      </c>
      <c r="H3195" s="7" t="n">
        <v>8000</v>
      </c>
      <c r="I3195" s="7" t="n">
        <v>1</v>
      </c>
    </row>
    <row r="3196" spans="1:21">
      <c r="A3196" t="s">
        <v>4</v>
      </c>
      <c r="B3196" s="4" t="s">
        <v>5</v>
      </c>
      <c r="C3196" s="4" t="s">
        <v>13</v>
      </c>
      <c r="D3196" s="4" t="s">
        <v>10</v>
      </c>
      <c r="E3196" s="4" t="s">
        <v>25</v>
      </c>
    </row>
    <row r="3197" spans="1:21">
      <c r="A3197" t="n">
        <v>26542</v>
      </c>
      <c r="B3197" s="39" t="n">
        <v>58</v>
      </c>
      <c r="C3197" s="7" t="n">
        <v>100</v>
      </c>
      <c r="D3197" s="7" t="n">
        <v>1000</v>
      </c>
      <c r="E3197" s="7" t="n">
        <v>1</v>
      </c>
    </row>
    <row r="3198" spans="1:21">
      <c r="A3198" t="s">
        <v>4</v>
      </c>
      <c r="B3198" s="4" t="s">
        <v>5</v>
      </c>
      <c r="C3198" s="4" t="s">
        <v>13</v>
      </c>
      <c r="D3198" s="4" t="s">
        <v>10</v>
      </c>
    </row>
    <row r="3199" spans="1:21">
      <c r="A3199" t="n">
        <v>26550</v>
      </c>
      <c r="B3199" s="39" t="n">
        <v>58</v>
      </c>
      <c r="C3199" s="7" t="n">
        <v>255</v>
      </c>
      <c r="D3199" s="7" t="n">
        <v>0</v>
      </c>
    </row>
    <row r="3200" spans="1:21">
      <c r="A3200" t="s">
        <v>4</v>
      </c>
      <c r="B3200" s="4" t="s">
        <v>5</v>
      </c>
      <c r="C3200" s="4" t="s">
        <v>13</v>
      </c>
      <c r="D3200" s="4" t="s">
        <v>10</v>
      </c>
      <c r="E3200" s="4" t="s">
        <v>25</v>
      </c>
      <c r="F3200" s="4" t="s">
        <v>10</v>
      </c>
      <c r="G3200" s="4" t="s">
        <v>9</v>
      </c>
      <c r="H3200" s="4" t="s">
        <v>9</v>
      </c>
      <c r="I3200" s="4" t="s">
        <v>10</v>
      </c>
      <c r="J3200" s="4" t="s">
        <v>10</v>
      </c>
      <c r="K3200" s="4" t="s">
        <v>9</v>
      </c>
      <c r="L3200" s="4" t="s">
        <v>9</v>
      </c>
      <c r="M3200" s="4" t="s">
        <v>9</v>
      </c>
      <c r="N3200" s="4" t="s">
        <v>9</v>
      </c>
      <c r="O3200" s="4" t="s">
        <v>6</v>
      </c>
    </row>
    <row r="3201" spans="1:15">
      <c r="A3201" t="n">
        <v>26554</v>
      </c>
      <c r="B3201" s="14" t="n">
        <v>50</v>
      </c>
      <c r="C3201" s="7" t="n">
        <v>0</v>
      </c>
      <c r="D3201" s="7" t="n">
        <v>4400</v>
      </c>
      <c r="E3201" s="7" t="n">
        <v>1</v>
      </c>
      <c r="F3201" s="7" t="n">
        <v>100</v>
      </c>
      <c r="G3201" s="7" t="n">
        <v>0</v>
      </c>
      <c r="H3201" s="7" t="n">
        <v>-1069547520</v>
      </c>
      <c r="I3201" s="7" t="n">
        <v>0</v>
      </c>
      <c r="J3201" s="7" t="n">
        <v>65533</v>
      </c>
      <c r="K3201" s="7" t="n">
        <v>0</v>
      </c>
      <c r="L3201" s="7" t="n">
        <v>0</v>
      </c>
      <c r="M3201" s="7" t="n">
        <v>0</v>
      </c>
      <c r="N3201" s="7" t="n">
        <v>0</v>
      </c>
      <c r="O3201" s="7" t="s">
        <v>12</v>
      </c>
    </row>
    <row r="3202" spans="1:15">
      <c r="A3202" t="s">
        <v>4</v>
      </c>
      <c r="B3202" s="4" t="s">
        <v>5</v>
      </c>
      <c r="C3202" s="4" t="s">
        <v>13</v>
      </c>
      <c r="D3202" s="4" t="s">
        <v>10</v>
      </c>
      <c r="E3202" s="4" t="s">
        <v>25</v>
      </c>
      <c r="F3202" s="4" t="s">
        <v>10</v>
      </c>
      <c r="G3202" s="4" t="s">
        <v>9</v>
      </c>
      <c r="H3202" s="4" t="s">
        <v>9</v>
      </c>
      <c r="I3202" s="4" t="s">
        <v>10</v>
      </c>
      <c r="J3202" s="4" t="s">
        <v>10</v>
      </c>
      <c r="K3202" s="4" t="s">
        <v>9</v>
      </c>
      <c r="L3202" s="4" t="s">
        <v>9</v>
      </c>
      <c r="M3202" s="4" t="s">
        <v>9</v>
      </c>
      <c r="N3202" s="4" t="s">
        <v>9</v>
      </c>
      <c r="O3202" s="4" t="s">
        <v>6</v>
      </c>
    </row>
    <row r="3203" spans="1:15">
      <c r="A3203" t="n">
        <v>26593</v>
      </c>
      <c r="B3203" s="14" t="n">
        <v>50</v>
      </c>
      <c r="C3203" s="7" t="n">
        <v>0</v>
      </c>
      <c r="D3203" s="7" t="n">
        <v>4221</v>
      </c>
      <c r="E3203" s="7" t="n">
        <v>1</v>
      </c>
      <c r="F3203" s="7" t="n">
        <v>0</v>
      </c>
      <c r="G3203" s="7" t="n">
        <v>0</v>
      </c>
      <c r="H3203" s="7" t="n">
        <v>-1082130432</v>
      </c>
      <c r="I3203" s="7" t="n">
        <v>0</v>
      </c>
      <c r="J3203" s="7" t="n">
        <v>65533</v>
      </c>
      <c r="K3203" s="7" t="n">
        <v>0</v>
      </c>
      <c r="L3203" s="7" t="n">
        <v>0</v>
      </c>
      <c r="M3203" s="7" t="n">
        <v>0</v>
      </c>
      <c r="N3203" s="7" t="n">
        <v>0</v>
      </c>
      <c r="O3203" s="7" t="s">
        <v>12</v>
      </c>
    </row>
    <row r="3204" spans="1:15">
      <c r="A3204" t="s">
        <v>4</v>
      </c>
      <c r="B3204" s="4" t="s">
        <v>5</v>
      </c>
      <c r="C3204" s="4" t="s">
        <v>13</v>
      </c>
      <c r="D3204" s="4" t="s">
        <v>10</v>
      </c>
      <c r="E3204" s="4" t="s">
        <v>25</v>
      </c>
      <c r="F3204" s="4" t="s">
        <v>10</v>
      </c>
      <c r="G3204" s="4" t="s">
        <v>9</v>
      </c>
      <c r="H3204" s="4" t="s">
        <v>9</v>
      </c>
      <c r="I3204" s="4" t="s">
        <v>10</v>
      </c>
      <c r="J3204" s="4" t="s">
        <v>10</v>
      </c>
      <c r="K3204" s="4" t="s">
        <v>9</v>
      </c>
      <c r="L3204" s="4" t="s">
        <v>9</v>
      </c>
      <c r="M3204" s="4" t="s">
        <v>9</v>
      </c>
      <c r="N3204" s="4" t="s">
        <v>9</v>
      </c>
      <c r="O3204" s="4" t="s">
        <v>6</v>
      </c>
    </row>
    <row r="3205" spans="1:15">
      <c r="A3205" t="n">
        <v>26632</v>
      </c>
      <c r="B3205" s="14" t="n">
        <v>50</v>
      </c>
      <c r="C3205" s="7" t="n">
        <v>0</v>
      </c>
      <c r="D3205" s="7" t="n">
        <v>4261</v>
      </c>
      <c r="E3205" s="7" t="n">
        <v>0.899999976158142</v>
      </c>
      <c r="F3205" s="7" t="n">
        <v>0</v>
      </c>
      <c r="G3205" s="7" t="n">
        <v>0</v>
      </c>
      <c r="H3205" s="7" t="n">
        <v>-1069547520</v>
      </c>
      <c r="I3205" s="7" t="n">
        <v>0</v>
      </c>
      <c r="J3205" s="7" t="n">
        <v>65533</v>
      </c>
      <c r="K3205" s="7" t="n">
        <v>0</v>
      </c>
      <c r="L3205" s="7" t="n">
        <v>0</v>
      </c>
      <c r="M3205" s="7" t="n">
        <v>0</v>
      </c>
      <c r="N3205" s="7" t="n">
        <v>0</v>
      </c>
      <c r="O3205" s="7" t="s">
        <v>12</v>
      </c>
    </row>
    <row r="3206" spans="1:15">
      <c r="A3206" t="s">
        <v>4</v>
      </c>
      <c r="B3206" s="4" t="s">
        <v>5</v>
      </c>
      <c r="C3206" s="4" t="s">
        <v>13</v>
      </c>
      <c r="D3206" s="4" t="s">
        <v>10</v>
      </c>
      <c r="E3206" s="4" t="s">
        <v>10</v>
      </c>
      <c r="F3206" s="4" t="s">
        <v>10</v>
      </c>
      <c r="G3206" s="4" t="s">
        <v>10</v>
      </c>
      <c r="H3206" s="4" t="s">
        <v>10</v>
      </c>
      <c r="I3206" s="4" t="s">
        <v>6</v>
      </c>
      <c r="J3206" s="4" t="s">
        <v>25</v>
      </c>
      <c r="K3206" s="4" t="s">
        <v>25</v>
      </c>
      <c r="L3206" s="4" t="s">
        <v>25</v>
      </c>
      <c r="M3206" s="4" t="s">
        <v>9</v>
      </c>
      <c r="N3206" s="4" t="s">
        <v>9</v>
      </c>
      <c r="O3206" s="4" t="s">
        <v>25</v>
      </c>
      <c r="P3206" s="4" t="s">
        <v>25</v>
      </c>
      <c r="Q3206" s="4" t="s">
        <v>25</v>
      </c>
      <c r="R3206" s="4" t="s">
        <v>25</v>
      </c>
      <c r="S3206" s="4" t="s">
        <v>13</v>
      </c>
    </row>
    <row r="3207" spans="1:15">
      <c r="A3207" t="n">
        <v>26671</v>
      </c>
      <c r="B3207" s="11" t="n">
        <v>39</v>
      </c>
      <c r="C3207" s="7" t="n">
        <v>12</v>
      </c>
      <c r="D3207" s="7" t="n">
        <v>65533</v>
      </c>
      <c r="E3207" s="7" t="n">
        <v>201</v>
      </c>
      <c r="F3207" s="7" t="n">
        <v>0</v>
      </c>
      <c r="G3207" s="7" t="n">
        <v>1660</v>
      </c>
      <c r="H3207" s="7" t="n">
        <v>3</v>
      </c>
      <c r="I3207" s="7" t="s">
        <v>174</v>
      </c>
      <c r="J3207" s="7" t="n">
        <v>0</v>
      </c>
      <c r="K3207" s="7" t="n">
        <v>0</v>
      </c>
      <c r="L3207" s="7" t="n">
        <v>0</v>
      </c>
      <c r="M3207" s="7" t="n">
        <v>0</v>
      </c>
      <c r="N3207" s="7" t="n">
        <v>0</v>
      </c>
      <c r="O3207" s="7" t="n">
        <v>0</v>
      </c>
      <c r="P3207" s="7" t="n">
        <v>1</v>
      </c>
      <c r="Q3207" s="7" t="n">
        <v>1</v>
      </c>
      <c r="R3207" s="7" t="n">
        <v>1</v>
      </c>
      <c r="S3207" s="7" t="n">
        <v>103</v>
      </c>
    </row>
    <row r="3208" spans="1:15">
      <c r="A3208" t="s">
        <v>4</v>
      </c>
      <c r="B3208" s="4" t="s">
        <v>5</v>
      </c>
      <c r="C3208" s="4" t="s">
        <v>10</v>
      </c>
    </row>
    <row r="3209" spans="1:15">
      <c r="A3209" t="n">
        <v>26732</v>
      </c>
      <c r="B3209" s="31" t="n">
        <v>16</v>
      </c>
      <c r="C3209" s="7" t="n">
        <v>3000</v>
      </c>
    </row>
    <row r="3210" spans="1:15">
      <c r="A3210" t="s">
        <v>4</v>
      </c>
      <c r="B3210" s="4" t="s">
        <v>5</v>
      </c>
      <c r="C3210" s="4" t="s">
        <v>10</v>
      </c>
      <c r="D3210" s="4" t="s">
        <v>9</v>
      </c>
      <c r="E3210" s="4" t="s">
        <v>9</v>
      </c>
      <c r="F3210" s="4" t="s">
        <v>9</v>
      </c>
      <c r="G3210" s="4" t="s">
        <v>9</v>
      </c>
      <c r="H3210" s="4" t="s">
        <v>10</v>
      </c>
      <c r="I3210" s="4" t="s">
        <v>13</v>
      </c>
    </row>
    <row r="3211" spans="1:15">
      <c r="A3211" t="n">
        <v>26735</v>
      </c>
      <c r="B3211" s="71" t="n">
        <v>66</v>
      </c>
      <c r="C3211" s="7" t="n">
        <v>1660</v>
      </c>
      <c r="D3211" s="7" t="n">
        <v>1065353216</v>
      </c>
      <c r="E3211" s="7" t="n">
        <v>1065353216</v>
      </c>
      <c r="F3211" s="7" t="n">
        <v>1065353216</v>
      </c>
      <c r="G3211" s="7" t="n">
        <v>0</v>
      </c>
      <c r="H3211" s="7" t="n">
        <v>1000</v>
      </c>
      <c r="I3211" s="7" t="n">
        <v>3</v>
      </c>
    </row>
    <row r="3212" spans="1:15">
      <c r="A3212" t="s">
        <v>4</v>
      </c>
      <c r="B3212" s="4" t="s">
        <v>5</v>
      </c>
      <c r="C3212" s="4" t="s">
        <v>13</v>
      </c>
      <c r="D3212" s="4" t="s">
        <v>10</v>
      </c>
    </row>
    <row r="3213" spans="1:15">
      <c r="A3213" t="n">
        <v>26757</v>
      </c>
      <c r="B3213" s="45" t="n">
        <v>45</v>
      </c>
      <c r="C3213" s="7" t="n">
        <v>7</v>
      </c>
      <c r="D3213" s="7" t="n">
        <v>255</v>
      </c>
    </row>
    <row r="3214" spans="1:15">
      <c r="A3214" t="s">
        <v>4</v>
      </c>
      <c r="B3214" s="4" t="s">
        <v>5</v>
      </c>
      <c r="C3214" s="4" t="s">
        <v>13</v>
      </c>
      <c r="D3214" s="4" t="s">
        <v>10</v>
      </c>
      <c r="E3214" s="4" t="s">
        <v>10</v>
      </c>
      <c r="F3214" s="4" t="s">
        <v>9</v>
      </c>
    </row>
    <row r="3215" spans="1:15">
      <c r="A3215" t="n">
        <v>26761</v>
      </c>
      <c r="B3215" s="73" t="n">
        <v>84</v>
      </c>
      <c r="C3215" s="7" t="n">
        <v>1</v>
      </c>
      <c r="D3215" s="7" t="n">
        <v>0</v>
      </c>
      <c r="E3215" s="7" t="n">
        <v>1000</v>
      </c>
      <c r="F3215" s="7" t="n">
        <v>0</v>
      </c>
    </row>
    <row r="3216" spans="1:15">
      <c r="A3216" t="s">
        <v>4</v>
      </c>
      <c r="B3216" s="4" t="s">
        <v>5</v>
      </c>
      <c r="C3216" s="4" t="s">
        <v>10</v>
      </c>
    </row>
    <row r="3217" spans="1:19">
      <c r="A3217" t="n">
        <v>26771</v>
      </c>
      <c r="B3217" s="31" t="n">
        <v>16</v>
      </c>
      <c r="C3217" s="7" t="n">
        <v>1000</v>
      </c>
    </row>
    <row r="3218" spans="1:19">
      <c r="A3218" t="s">
        <v>4</v>
      </c>
      <c r="B3218" s="4" t="s">
        <v>5</v>
      </c>
      <c r="C3218" s="4" t="s">
        <v>13</v>
      </c>
      <c r="D3218" s="4" t="s">
        <v>10</v>
      </c>
      <c r="E3218" s="4" t="s">
        <v>9</v>
      </c>
      <c r="F3218" s="4" t="s">
        <v>10</v>
      </c>
      <c r="G3218" s="4" t="s">
        <v>9</v>
      </c>
      <c r="H3218" s="4" t="s">
        <v>13</v>
      </c>
    </row>
    <row r="3219" spans="1:19">
      <c r="A3219" t="n">
        <v>26774</v>
      </c>
      <c r="B3219" s="17" t="n">
        <v>49</v>
      </c>
      <c r="C3219" s="7" t="n">
        <v>0</v>
      </c>
      <c r="D3219" s="7" t="n">
        <v>213</v>
      </c>
      <c r="E3219" s="7" t="n">
        <v>1060320051</v>
      </c>
      <c r="F3219" s="7" t="n">
        <v>0</v>
      </c>
      <c r="G3219" s="7" t="n">
        <v>0</v>
      </c>
      <c r="H3219" s="7" t="n">
        <v>0</v>
      </c>
    </row>
    <row r="3220" spans="1:19">
      <c r="A3220" t="s">
        <v>4</v>
      </c>
      <c r="B3220" s="4" t="s">
        <v>5</v>
      </c>
      <c r="C3220" s="4" t="s">
        <v>13</v>
      </c>
      <c r="D3220" s="4" t="s">
        <v>10</v>
      </c>
      <c r="E3220" s="4" t="s">
        <v>25</v>
      </c>
    </row>
    <row r="3221" spans="1:19">
      <c r="A3221" t="n">
        <v>26789</v>
      </c>
      <c r="B3221" s="39" t="n">
        <v>58</v>
      </c>
      <c r="C3221" s="7" t="n">
        <v>101</v>
      </c>
      <c r="D3221" s="7" t="n">
        <v>500</v>
      </c>
      <c r="E3221" s="7" t="n">
        <v>1</v>
      </c>
    </row>
    <row r="3222" spans="1:19">
      <c r="A3222" t="s">
        <v>4</v>
      </c>
      <c r="B3222" s="4" t="s">
        <v>5</v>
      </c>
      <c r="C3222" s="4" t="s">
        <v>13</v>
      </c>
      <c r="D3222" s="4" t="s">
        <v>10</v>
      </c>
    </row>
    <row r="3223" spans="1:19">
      <c r="A3223" t="n">
        <v>26797</v>
      </c>
      <c r="B3223" s="39" t="n">
        <v>58</v>
      </c>
      <c r="C3223" s="7" t="n">
        <v>254</v>
      </c>
      <c r="D3223" s="7" t="n">
        <v>0</v>
      </c>
    </row>
    <row r="3224" spans="1:19">
      <c r="A3224" t="s">
        <v>4</v>
      </c>
      <c r="B3224" s="4" t="s">
        <v>5</v>
      </c>
      <c r="C3224" s="4" t="s">
        <v>13</v>
      </c>
      <c r="D3224" s="4" t="s">
        <v>13</v>
      </c>
      <c r="E3224" s="4" t="s">
        <v>9</v>
      </c>
    </row>
    <row r="3225" spans="1:19">
      <c r="A3225" t="n">
        <v>26801</v>
      </c>
      <c r="B3225" s="12" t="n">
        <v>74</v>
      </c>
      <c r="C3225" s="7" t="n">
        <v>23</v>
      </c>
      <c r="D3225" s="7" t="n">
        <v>1</v>
      </c>
      <c r="E3225" s="7" t="n">
        <v>0</v>
      </c>
    </row>
    <row r="3226" spans="1:19">
      <c r="A3226" t="s">
        <v>4</v>
      </c>
      <c r="B3226" s="4" t="s">
        <v>5</v>
      </c>
      <c r="C3226" s="4" t="s">
        <v>13</v>
      </c>
      <c r="D3226" s="4" t="s">
        <v>10</v>
      </c>
    </row>
    <row r="3227" spans="1:19">
      <c r="A3227" t="n">
        <v>26808</v>
      </c>
      <c r="B3227" s="39" t="n">
        <v>58</v>
      </c>
      <c r="C3227" s="7" t="n">
        <v>255</v>
      </c>
      <c r="D3227" s="7" t="n">
        <v>0</v>
      </c>
    </row>
    <row r="3228" spans="1:19">
      <c r="A3228" t="s">
        <v>4</v>
      </c>
      <c r="B3228" s="4" t="s">
        <v>5</v>
      </c>
      <c r="C3228" s="4" t="s">
        <v>13</v>
      </c>
      <c r="D3228" s="4" t="s">
        <v>10</v>
      </c>
      <c r="E3228" s="4" t="s">
        <v>25</v>
      </c>
    </row>
    <row r="3229" spans="1:19">
      <c r="A3229" t="n">
        <v>26812</v>
      </c>
      <c r="B3229" s="39" t="n">
        <v>58</v>
      </c>
      <c r="C3229" s="7" t="n">
        <v>101</v>
      </c>
      <c r="D3229" s="7" t="n">
        <v>300</v>
      </c>
      <c r="E3229" s="7" t="n">
        <v>1</v>
      </c>
    </row>
    <row r="3230" spans="1:19">
      <c r="A3230" t="s">
        <v>4</v>
      </c>
      <c r="B3230" s="4" t="s">
        <v>5</v>
      </c>
      <c r="C3230" s="4" t="s">
        <v>13</v>
      </c>
      <c r="D3230" s="4" t="s">
        <v>10</v>
      </c>
    </row>
    <row r="3231" spans="1:19">
      <c r="A3231" t="n">
        <v>26820</v>
      </c>
      <c r="B3231" s="39" t="n">
        <v>58</v>
      </c>
      <c r="C3231" s="7" t="n">
        <v>254</v>
      </c>
      <c r="D3231" s="7" t="n">
        <v>0</v>
      </c>
    </row>
    <row r="3232" spans="1:19">
      <c r="A3232" t="s">
        <v>4</v>
      </c>
      <c r="B3232" s="4" t="s">
        <v>5</v>
      </c>
      <c r="C3232" s="4" t="s">
        <v>10</v>
      </c>
      <c r="D3232" s="4" t="s">
        <v>9</v>
      </c>
    </row>
    <row r="3233" spans="1:8">
      <c r="A3233" t="n">
        <v>26824</v>
      </c>
      <c r="B3233" s="53" t="n">
        <v>43</v>
      </c>
      <c r="C3233" s="7" t="n">
        <v>1660</v>
      </c>
      <c r="D3233" s="7" t="n">
        <v>128</v>
      </c>
    </row>
    <row r="3234" spans="1:8">
      <c r="A3234" t="s">
        <v>4</v>
      </c>
      <c r="B3234" s="4" t="s">
        <v>5</v>
      </c>
      <c r="C3234" s="4" t="s">
        <v>10</v>
      </c>
      <c r="D3234" s="4" t="s">
        <v>9</v>
      </c>
    </row>
    <row r="3235" spans="1:8">
      <c r="A3235" t="n">
        <v>26831</v>
      </c>
      <c r="B3235" s="53" t="n">
        <v>43</v>
      </c>
      <c r="C3235" s="7" t="n">
        <v>1660</v>
      </c>
      <c r="D3235" s="7" t="n">
        <v>32</v>
      </c>
    </row>
    <row r="3236" spans="1:8">
      <c r="A3236" t="s">
        <v>4</v>
      </c>
      <c r="B3236" s="4" t="s">
        <v>5</v>
      </c>
      <c r="C3236" s="4" t="s">
        <v>10</v>
      </c>
      <c r="D3236" s="4" t="s">
        <v>25</v>
      </c>
      <c r="E3236" s="4" t="s">
        <v>25</v>
      </c>
      <c r="F3236" s="4" t="s">
        <v>25</v>
      </c>
      <c r="G3236" s="4" t="s">
        <v>25</v>
      </c>
    </row>
    <row r="3237" spans="1:8">
      <c r="A3237" t="n">
        <v>26838</v>
      </c>
      <c r="B3237" s="50" t="n">
        <v>46</v>
      </c>
      <c r="C3237" s="7" t="n">
        <v>7032</v>
      </c>
      <c r="D3237" s="7" t="n">
        <v>119.190002441406</v>
      </c>
      <c r="E3237" s="7" t="n">
        <v>21.3700008392334</v>
      </c>
      <c r="F3237" s="7" t="n">
        <v>102.879997253418</v>
      </c>
      <c r="G3237" s="7" t="n">
        <v>195.100006103516</v>
      </c>
    </row>
    <row r="3238" spans="1:8">
      <c r="A3238" t="s">
        <v>4</v>
      </c>
      <c r="B3238" s="4" t="s">
        <v>5</v>
      </c>
      <c r="C3238" s="4" t="s">
        <v>13</v>
      </c>
      <c r="D3238" s="20" t="s">
        <v>45</v>
      </c>
      <c r="E3238" s="4" t="s">
        <v>5</v>
      </c>
      <c r="F3238" s="4" t="s">
        <v>13</v>
      </c>
      <c r="G3238" s="4" t="s">
        <v>10</v>
      </c>
      <c r="H3238" s="20" t="s">
        <v>46</v>
      </c>
      <c r="I3238" s="4" t="s">
        <v>13</v>
      </c>
      <c r="J3238" s="4" t="s">
        <v>35</v>
      </c>
    </row>
    <row r="3239" spans="1:8">
      <c r="A3239" t="n">
        <v>26857</v>
      </c>
      <c r="B3239" s="15" t="n">
        <v>5</v>
      </c>
      <c r="C3239" s="7" t="n">
        <v>28</v>
      </c>
      <c r="D3239" s="20" t="s">
        <v>3</v>
      </c>
      <c r="E3239" s="40" t="n">
        <v>64</v>
      </c>
      <c r="F3239" s="7" t="n">
        <v>5</v>
      </c>
      <c r="G3239" s="7" t="n">
        <v>15</v>
      </c>
      <c r="H3239" s="20" t="s">
        <v>3</v>
      </c>
      <c r="I3239" s="7" t="n">
        <v>1</v>
      </c>
      <c r="J3239" s="16" t="n">
        <f t="normal" ca="1">A3245</f>
        <v>0</v>
      </c>
    </row>
    <row r="3240" spans="1:8">
      <c r="A3240" t="s">
        <v>4</v>
      </c>
      <c r="B3240" s="4" t="s">
        <v>5</v>
      </c>
      <c r="C3240" s="4" t="s">
        <v>13</v>
      </c>
      <c r="D3240" s="4" t="s">
        <v>10</v>
      </c>
      <c r="E3240" s="4" t="s">
        <v>6</v>
      </c>
      <c r="F3240" s="4" t="s">
        <v>6</v>
      </c>
      <c r="G3240" s="4" t="s">
        <v>6</v>
      </c>
      <c r="H3240" s="4" t="s">
        <v>6</v>
      </c>
    </row>
    <row r="3241" spans="1:8">
      <c r="A3241" t="n">
        <v>26868</v>
      </c>
      <c r="B3241" s="61" t="n">
        <v>51</v>
      </c>
      <c r="C3241" s="7" t="n">
        <v>3</v>
      </c>
      <c r="D3241" s="7" t="n">
        <v>9</v>
      </c>
      <c r="E3241" s="7" t="s">
        <v>276</v>
      </c>
      <c r="F3241" s="7" t="s">
        <v>276</v>
      </c>
      <c r="G3241" s="7" t="s">
        <v>143</v>
      </c>
      <c r="H3241" s="7" t="s">
        <v>144</v>
      </c>
    </row>
    <row r="3242" spans="1:8">
      <c r="A3242" t="s">
        <v>4</v>
      </c>
      <c r="B3242" s="4" t="s">
        <v>5</v>
      </c>
      <c r="C3242" s="4" t="s">
        <v>35</v>
      </c>
    </row>
    <row r="3243" spans="1:8">
      <c r="A3243" t="n">
        <v>26881</v>
      </c>
      <c r="B3243" s="26" t="n">
        <v>3</v>
      </c>
      <c r="C3243" s="16" t="n">
        <f t="normal" ca="1">A3247</f>
        <v>0</v>
      </c>
    </row>
    <row r="3244" spans="1:8">
      <c r="A3244" t="s">
        <v>4</v>
      </c>
      <c r="B3244" s="4" t="s">
        <v>5</v>
      </c>
      <c r="C3244" s="4" t="s">
        <v>13</v>
      </c>
      <c r="D3244" s="4" t="s">
        <v>10</v>
      </c>
      <c r="E3244" s="4" t="s">
        <v>6</v>
      </c>
      <c r="F3244" s="4" t="s">
        <v>6</v>
      </c>
      <c r="G3244" s="4" t="s">
        <v>6</v>
      </c>
      <c r="H3244" s="4" t="s">
        <v>6</v>
      </c>
    </row>
    <row r="3245" spans="1:8">
      <c r="A3245" t="n">
        <v>26886</v>
      </c>
      <c r="B3245" s="61" t="n">
        <v>51</v>
      </c>
      <c r="C3245" s="7" t="n">
        <v>3</v>
      </c>
      <c r="D3245" s="7" t="n">
        <v>9</v>
      </c>
      <c r="E3245" s="7" t="s">
        <v>197</v>
      </c>
      <c r="F3245" s="7" t="s">
        <v>142</v>
      </c>
      <c r="G3245" s="7" t="s">
        <v>143</v>
      </c>
      <c r="H3245" s="7" t="s">
        <v>144</v>
      </c>
    </row>
    <row r="3246" spans="1:8">
      <c r="A3246" t="s">
        <v>4</v>
      </c>
      <c r="B3246" s="4" t="s">
        <v>5</v>
      </c>
      <c r="C3246" s="4" t="s">
        <v>10</v>
      </c>
      <c r="D3246" s="4" t="s">
        <v>9</v>
      </c>
    </row>
    <row r="3247" spans="1:8">
      <c r="A3247" t="n">
        <v>26915</v>
      </c>
      <c r="B3247" s="53" t="n">
        <v>43</v>
      </c>
      <c r="C3247" s="7" t="n">
        <v>7030</v>
      </c>
      <c r="D3247" s="7" t="n">
        <v>128</v>
      </c>
    </row>
    <row r="3248" spans="1:8">
      <c r="A3248" t="s">
        <v>4</v>
      </c>
      <c r="B3248" s="4" t="s">
        <v>5</v>
      </c>
      <c r="C3248" s="4" t="s">
        <v>13</v>
      </c>
      <c r="D3248" s="4" t="s">
        <v>13</v>
      </c>
      <c r="E3248" s="4" t="s">
        <v>25</v>
      </c>
      <c r="F3248" s="4" t="s">
        <v>25</v>
      </c>
      <c r="G3248" s="4" t="s">
        <v>25</v>
      </c>
      <c r="H3248" s="4" t="s">
        <v>10</v>
      </c>
    </row>
    <row r="3249" spans="1:10">
      <c r="A3249" t="n">
        <v>26922</v>
      </c>
      <c r="B3249" s="45" t="n">
        <v>45</v>
      </c>
      <c r="C3249" s="7" t="n">
        <v>2</v>
      </c>
      <c r="D3249" s="7" t="n">
        <v>3</v>
      </c>
      <c r="E3249" s="7" t="n">
        <v>118.51000213623</v>
      </c>
      <c r="F3249" s="7" t="n">
        <v>22.6599998474121</v>
      </c>
      <c r="G3249" s="7" t="n">
        <v>100.230003356934</v>
      </c>
      <c r="H3249" s="7" t="n">
        <v>0</v>
      </c>
    </row>
    <row r="3250" spans="1:10">
      <c r="A3250" t="s">
        <v>4</v>
      </c>
      <c r="B3250" s="4" t="s">
        <v>5</v>
      </c>
      <c r="C3250" s="4" t="s">
        <v>13</v>
      </c>
      <c r="D3250" s="4" t="s">
        <v>13</v>
      </c>
      <c r="E3250" s="4" t="s">
        <v>25</v>
      </c>
      <c r="F3250" s="4" t="s">
        <v>25</v>
      </c>
      <c r="G3250" s="4" t="s">
        <v>25</v>
      </c>
      <c r="H3250" s="4" t="s">
        <v>10</v>
      </c>
      <c r="I3250" s="4" t="s">
        <v>13</v>
      </c>
    </row>
    <row r="3251" spans="1:10">
      <c r="A3251" t="n">
        <v>26939</v>
      </c>
      <c r="B3251" s="45" t="n">
        <v>45</v>
      </c>
      <c r="C3251" s="7" t="n">
        <v>4</v>
      </c>
      <c r="D3251" s="7" t="n">
        <v>3</v>
      </c>
      <c r="E3251" s="7" t="n">
        <v>15.1700000762939</v>
      </c>
      <c r="F3251" s="7" t="n">
        <v>210.279998779297</v>
      </c>
      <c r="G3251" s="7" t="n">
        <v>0</v>
      </c>
      <c r="H3251" s="7" t="n">
        <v>0</v>
      </c>
      <c r="I3251" s="7" t="n">
        <v>0</v>
      </c>
    </row>
    <row r="3252" spans="1:10">
      <c r="A3252" t="s">
        <v>4</v>
      </c>
      <c r="B3252" s="4" t="s">
        <v>5</v>
      </c>
      <c r="C3252" s="4" t="s">
        <v>13</v>
      </c>
      <c r="D3252" s="4" t="s">
        <v>13</v>
      </c>
      <c r="E3252" s="4" t="s">
        <v>25</v>
      </c>
      <c r="F3252" s="4" t="s">
        <v>10</v>
      </c>
    </row>
    <row r="3253" spans="1:10">
      <c r="A3253" t="n">
        <v>26957</v>
      </c>
      <c r="B3253" s="45" t="n">
        <v>45</v>
      </c>
      <c r="C3253" s="7" t="n">
        <v>5</v>
      </c>
      <c r="D3253" s="7" t="n">
        <v>3</v>
      </c>
      <c r="E3253" s="7" t="n">
        <v>3.40000009536743</v>
      </c>
      <c r="F3253" s="7" t="n">
        <v>0</v>
      </c>
    </row>
    <row r="3254" spans="1:10">
      <c r="A3254" t="s">
        <v>4</v>
      </c>
      <c r="B3254" s="4" t="s">
        <v>5</v>
      </c>
      <c r="C3254" s="4" t="s">
        <v>13</v>
      </c>
      <c r="D3254" s="4" t="s">
        <v>13</v>
      </c>
      <c r="E3254" s="4" t="s">
        <v>25</v>
      </c>
      <c r="F3254" s="4" t="s">
        <v>10</v>
      </c>
    </row>
    <row r="3255" spans="1:10">
      <c r="A3255" t="n">
        <v>26966</v>
      </c>
      <c r="B3255" s="45" t="n">
        <v>45</v>
      </c>
      <c r="C3255" s="7" t="n">
        <v>11</v>
      </c>
      <c r="D3255" s="7" t="n">
        <v>3</v>
      </c>
      <c r="E3255" s="7" t="n">
        <v>43</v>
      </c>
      <c r="F3255" s="7" t="n">
        <v>0</v>
      </c>
    </row>
    <row r="3256" spans="1:10">
      <c r="A3256" t="s">
        <v>4</v>
      </c>
      <c r="B3256" s="4" t="s">
        <v>5</v>
      </c>
      <c r="C3256" s="4" t="s">
        <v>13</v>
      </c>
      <c r="D3256" s="4" t="s">
        <v>13</v>
      </c>
      <c r="E3256" s="4" t="s">
        <v>25</v>
      </c>
      <c r="F3256" s="4" t="s">
        <v>25</v>
      </c>
      <c r="G3256" s="4" t="s">
        <v>25</v>
      </c>
      <c r="H3256" s="4" t="s">
        <v>10</v>
      </c>
      <c r="I3256" s="4" t="s">
        <v>13</v>
      </c>
    </row>
    <row r="3257" spans="1:10">
      <c r="A3257" t="n">
        <v>26975</v>
      </c>
      <c r="B3257" s="45" t="n">
        <v>45</v>
      </c>
      <c r="C3257" s="7" t="n">
        <v>4</v>
      </c>
      <c r="D3257" s="7" t="n">
        <v>3</v>
      </c>
      <c r="E3257" s="7" t="n">
        <v>5</v>
      </c>
      <c r="F3257" s="7" t="n">
        <v>236.220001220703</v>
      </c>
      <c r="G3257" s="7" t="n">
        <v>0</v>
      </c>
      <c r="H3257" s="7" t="n">
        <v>3500</v>
      </c>
      <c r="I3257" s="7" t="n">
        <v>1</v>
      </c>
    </row>
    <row r="3258" spans="1:10">
      <c r="A3258" t="s">
        <v>4</v>
      </c>
      <c r="B3258" s="4" t="s">
        <v>5</v>
      </c>
      <c r="C3258" s="4" t="s">
        <v>13</v>
      </c>
      <c r="D3258" s="4" t="s">
        <v>10</v>
      </c>
    </row>
    <row r="3259" spans="1:10">
      <c r="A3259" t="n">
        <v>26993</v>
      </c>
      <c r="B3259" s="39" t="n">
        <v>58</v>
      </c>
      <c r="C3259" s="7" t="n">
        <v>255</v>
      </c>
      <c r="D3259" s="7" t="n">
        <v>0</v>
      </c>
    </row>
    <row r="3260" spans="1:10">
      <c r="A3260" t="s">
        <v>4</v>
      </c>
      <c r="B3260" s="4" t="s">
        <v>5</v>
      </c>
      <c r="C3260" s="4" t="s">
        <v>10</v>
      </c>
    </row>
    <row r="3261" spans="1:10">
      <c r="A3261" t="n">
        <v>26997</v>
      </c>
      <c r="B3261" s="31" t="n">
        <v>16</v>
      </c>
      <c r="C3261" s="7" t="n">
        <v>300</v>
      </c>
    </row>
    <row r="3262" spans="1:10">
      <c r="A3262" t="s">
        <v>4</v>
      </c>
      <c r="B3262" s="4" t="s">
        <v>5</v>
      </c>
      <c r="C3262" s="4" t="s">
        <v>10</v>
      </c>
      <c r="D3262" s="4" t="s">
        <v>13</v>
      </c>
      <c r="E3262" s="4" t="s">
        <v>13</v>
      </c>
      <c r="F3262" s="4" t="s">
        <v>6</v>
      </c>
    </row>
    <row r="3263" spans="1:10">
      <c r="A3263" t="n">
        <v>27000</v>
      </c>
      <c r="B3263" s="55" t="n">
        <v>47</v>
      </c>
      <c r="C3263" s="7" t="n">
        <v>0</v>
      </c>
      <c r="D3263" s="7" t="n">
        <v>0</v>
      </c>
      <c r="E3263" s="7" t="n">
        <v>1</v>
      </c>
      <c r="F3263" s="7" t="s">
        <v>277</v>
      </c>
    </row>
    <row r="3264" spans="1:10">
      <c r="A3264" t="s">
        <v>4</v>
      </c>
      <c r="B3264" s="4" t="s">
        <v>5</v>
      </c>
      <c r="C3264" s="4" t="s">
        <v>10</v>
      </c>
    </row>
    <row r="3265" spans="1:9">
      <c r="A3265" t="n">
        <v>27020</v>
      </c>
      <c r="B3265" s="31" t="n">
        <v>16</v>
      </c>
      <c r="C3265" s="7" t="n">
        <v>150</v>
      </c>
    </row>
    <row r="3266" spans="1:9">
      <c r="A3266" t="s">
        <v>4</v>
      </c>
      <c r="B3266" s="4" t="s">
        <v>5</v>
      </c>
      <c r="C3266" s="4" t="s">
        <v>10</v>
      </c>
      <c r="D3266" s="4" t="s">
        <v>13</v>
      </c>
      <c r="E3266" s="4" t="s">
        <v>13</v>
      </c>
      <c r="F3266" s="4" t="s">
        <v>6</v>
      </c>
    </row>
    <row r="3267" spans="1:9">
      <c r="A3267" t="n">
        <v>27023</v>
      </c>
      <c r="B3267" s="55" t="n">
        <v>47</v>
      </c>
      <c r="C3267" s="7" t="n">
        <v>61489</v>
      </c>
      <c r="D3267" s="7" t="n">
        <v>0</v>
      </c>
      <c r="E3267" s="7" t="n">
        <v>1</v>
      </c>
      <c r="F3267" s="7" t="s">
        <v>277</v>
      </c>
    </row>
    <row r="3268" spans="1:9">
      <c r="A3268" t="s">
        <v>4</v>
      </c>
      <c r="B3268" s="4" t="s">
        <v>5</v>
      </c>
      <c r="C3268" s="4" t="s">
        <v>10</v>
      </c>
      <c r="D3268" s="4" t="s">
        <v>13</v>
      </c>
      <c r="E3268" s="4" t="s">
        <v>13</v>
      </c>
      <c r="F3268" s="4" t="s">
        <v>6</v>
      </c>
    </row>
    <row r="3269" spans="1:9">
      <c r="A3269" t="n">
        <v>27043</v>
      </c>
      <c r="B3269" s="55" t="n">
        <v>47</v>
      </c>
      <c r="C3269" s="7" t="n">
        <v>61490</v>
      </c>
      <c r="D3269" s="7" t="n">
        <v>0</v>
      </c>
      <c r="E3269" s="7" t="n">
        <v>1</v>
      </c>
      <c r="F3269" s="7" t="s">
        <v>277</v>
      </c>
    </row>
    <row r="3270" spans="1:9">
      <c r="A3270" t="s">
        <v>4</v>
      </c>
      <c r="B3270" s="4" t="s">
        <v>5</v>
      </c>
      <c r="C3270" s="4" t="s">
        <v>10</v>
      </c>
    </row>
    <row r="3271" spans="1:9">
      <c r="A3271" t="n">
        <v>27063</v>
      </c>
      <c r="B3271" s="31" t="n">
        <v>16</v>
      </c>
      <c r="C3271" s="7" t="n">
        <v>150</v>
      </c>
    </row>
    <row r="3272" spans="1:9">
      <c r="A3272" t="s">
        <v>4</v>
      </c>
      <c r="B3272" s="4" t="s">
        <v>5</v>
      </c>
      <c r="C3272" s="4" t="s">
        <v>10</v>
      </c>
      <c r="D3272" s="4" t="s">
        <v>13</v>
      </c>
      <c r="E3272" s="4" t="s">
        <v>13</v>
      </c>
      <c r="F3272" s="4" t="s">
        <v>6</v>
      </c>
    </row>
    <row r="3273" spans="1:9">
      <c r="A3273" t="n">
        <v>27066</v>
      </c>
      <c r="B3273" s="55" t="n">
        <v>47</v>
      </c>
      <c r="C3273" s="7" t="n">
        <v>61488</v>
      </c>
      <c r="D3273" s="7" t="n">
        <v>0</v>
      </c>
      <c r="E3273" s="7" t="n">
        <v>1</v>
      </c>
      <c r="F3273" s="7" t="s">
        <v>277</v>
      </c>
    </row>
    <row r="3274" spans="1:9">
      <c r="A3274" t="s">
        <v>4</v>
      </c>
      <c r="B3274" s="4" t="s">
        <v>5</v>
      </c>
      <c r="C3274" s="4" t="s">
        <v>10</v>
      </c>
    </row>
    <row r="3275" spans="1:9">
      <c r="A3275" t="n">
        <v>27086</v>
      </c>
      <c r="B3275" s="31" t="n">
        <v>16</v>
      </c>
      <c r="C3275" s="7" t="n">
        <v>150</v>
      </c>
    </row>
    <row r="3276" spans="1:9">
      <c r="A3276" t="s">
        <v>4</v>
      </c>
      <c r="B3276" s="4" t="s">
        <v>5</v>
      </c>
      <c r="C3276" s="4" t="s">
        <v>10</v>
      </c>
      <c r="D3276" s="4" t="s">
        <v>13</v>
      </c>
      <c r="E3276" s="4" t="s">
        <v>13</v>
      </c>
      <c r="F3276" s="4" t="s">
        <v>6</v>
      </c>
    </row>
    <row r="3277" spans="1:9">
      <c r="A3277" t="n">
        <v>27089</v>
      </c>
      <c r="B3277" s="55" t="n">
        <v>47</v>
      </c>
      <c r="C3277" s="7" t="n">
        <v>9</v>
      </c>
      <c r="D3277" s="7" t="n">
        <v>0</v>
      </c>
      <c r="E3277" s="7" t="n">
        <v>1</v>
      </c>
      <c r="F3277" s="7" t="s">
        <v>277</v>
      </c>
    </row>
    <row r="3278" spans="1:9">
      <c r="A3278" t="s">
        <v>4</v>
      </c>
      <c r="B3278" s="4" t="s">
        <v>5</v>
      </c>
      <c r="C3278" s="4" t="s">
        <v>10</v>
      </c>
      <c r="D3278" s="4" t="s">
        <v>13</v>
      </c>
      <c r="E3278" s="4" t="s">
        <v>13</v>
      </c>
      <c r="F3278" s="4" t="s">
        <v>6</v>
      </c>
    </row>
    <row r="3279" spans="1:9">
      <c r="A3279" t="n">
        <v>27109</v>
      </c>
      <c r="B3279" s="55" t="n">
        <v>47</v>
      </c>
      <c r="C3279" s="7" t="n">
        <v>1</v>
      </c>
      <c r="D3279" s="7" t="n">
        <v>0</v>
      </c>
      <c r="E3279" s="7" t="n">
        <v>1</v>
      </c>
      <c r="F3279" s="7" t="s">
        <v>277</v>
      </c>
    </row>
    <row r="3280" spans="1:9">
      <c r="A3280" t="s">
        <v>4</v>
      </c>
      <c r="B3280" s="4" t="s">
        <v>5</v>
      </c>
      <c r="C3280" s="4" t="s">
        <v>10</v>
      </c>
    </row>
    <row r="3281" spans="1:6">
      <c r="A3281" t="n">
        <v>27129</v>
      </c>
      <c r="B3281" s="31" t="n">
        <v>16</v>
      </c>
      <c r="C3281" s="7" t="n">
        <v>150</v>
      </c>
    </row>
    <row r="3282" spans="1:6">
      <c r="A3282" t="s">
        <v>4</v>
      </c>
      <c r="B3282" s="4" t="s">
        <v>5</v>
      </c>
      <c r="C3282" s="4" t="s">
        <v>10</v>
      </c>
      <c r="D3282" s="4" t="s">
        <v>13</v>
      </c>
      <c r="E3282" s="4" t="s">
        <v>13</v>
      </c>
      <c r="F3282" s="4" t="s">
        <v>6</v>
      </c>
    </row>
    <row r="3283" spans="1:6">
      <c r="A3283" t="n">
        <v>27132</v>
      </c>
      <c r="B3283" s="55" t="n">
        <v>47</v>
      </c>
      <c r="C3283" s="7" t="n">
        <v>8</v>
      </c>
      <c r="D3283" s="7" t="n">
        <v>0</v>
      </c>
      <c r="E3283" s="7" t="n">
        <v>1</v>
      </c>
      <c r="F3283" s="7" t="s">
        <v>277</v>
      </c>
    </row>
    <row r="3284" spans="1:6">
      <c r="A3284" t="s">
        <v>4</v>
      </c>
      <c r="B3284" s="4" t="s">
        <v>5</v>
      </c>
      <c r="C3284" s="4" t="s">
        <v>10</v>
      </c>
    </row>
    <row r="3285" spans="1:6">
      <c r="A3285" t="n">
        <v>27152</v>
      </c>
      <c r="B3285" s="31" t="n">
        <v>16</v>
      </c>
      <c r="C3285" s="7" t="n">
        <v>150</v>
      </c>
    </row>
    <row r="3286" spans="1:6">
      <c r="A3286" t="s">
        <v>4</v>
      </c>
      <c r="B3286" s="4" t="s">
        <v>5</v>
      </c>
      <c r="C3286" s="4" t="s">
        <v>10</v>
      </c>
      <c r="D3286" s="4" t="s">
        <v>13</v>
      </c>
      <c r="E3286" s="4" t="s">
        <v>6</v>
      </c>
      <c r="F3286" s="4" t="s">
        <v>25</v>
      </c>
      <c r="G3286" s="4" t="s">
        <v>25</v>
      </c>
      <c r="H3286" s="4" t="s">
        <v>25</v>
      </c>
    </row>
    <row r="3287" spans="1:6">
      <c r="A3287" t="n">
        <v>27155</v>
      </c>
      <c r="B3287" s="52" t="n">
        <v>48</v>
      </c>
      <c r="C3287" s="7" t="n">
        <v>7020</v>
      </c>
      <c r="D3287" s="7" t="n">
        <v>0</v>
      </c>
      <c r="E3287" s="7" t="s">
        <v>79</v>
      </c>
      <c r="F3287" s="7" t="n">
        <v>-1</v>
      </c>
      <c r="G3287" s="7" t="n">
        <v>1</v>
      </c>
      <c r="H3287" s="7" t="n">
        <v>0</v>
      </c>
    </row>
    <row r="3288" spans="1:6">
      <c r="A3288" t="s">
        <v>4</v>
      </c>
      <c r="B3288" s="4" t="s">
        <v>5</v>
      </c>
      <c r="C3288" s="4" t="s">
        <v>10</v>
      </c>
      <c r="D3288" s="4" t="s">
        <v>13</v>
      </c>
    </row>
    <row r="3289" spans="1:6">
      <c r="A3289" t="n">
        <v>27179</v>
      </c>
      <c r="B3289" s="81" t="n">
        <v>67</v>
      </c>
      <c r="C3289" s="7" t="n">
        <v>0</v>
      </c>
      <c r="D3289" s="7" t="n">
        <v>1</v>
      </c>
    </row>
    <row r="3290" spans="1:6">
      <c r="A3290" t="s">
        <v>4</v>
      </c>
      <c r="B3290" s="4" t="s">
        <v>5</v>
      </c>
      <c r="C3290" s="4" t="s">
        <v>10</v>
      </c>
      <c r="D3290" s="4" t="s">
        <v>13</v>
      </c>
    </row>
    <row r="3291" spans="1:6">
      <c r="A3291" t="n">
        <v>27183</v>
      </c>
      <c r="B3291" s="81" t="n">
        <v>67</v>
      </c>
      <c r="C3291" s="7" t="n">
        <v>61489</v>
      </c>
      <c r="D3291" s="7" t="n">
        <v>1</v>
      </c>
    </row>
    <row r="3292" spans="1:6">
      <c r="A3292" t="s">
        <v>4</v>
      </c>
      <c r="B3292" s="4" t="s">
        <v>5</v>
      </c>
      <c r="C3292" s="4" t="s">
        <v>10</v>
      </c>
      <c r="D3292" s="4" t="s">
        <v>13</v>
      </c>
    </row>
    <row r="3293" spans="1:6">
      <c r="A3293" t="n">
        <v>27187</v>
      </c>
      <c r="B3293" s="81" t="n">
        <v>67</v>
      </c>
      <c r="C3293" s="7" t="n">
        <v>61490</v>
      </c>
      <c r="D3293" s="7" t="n">
        <v>1</v>
      </c>
    </row>
    <row r="3294" spans="1:6">
      <c r="A3294" t="s">
        <v>4</v>
      </c>
      <c r="B3294" s="4" t="s">
        <v>5</v>
      </c>
      <c r="C3294" s="4" t="s">
        <v>10</v>
      </c>
      <c r="D3294" s="4" t="s">
        <v>13</v>
      </c>
    </row>
    <row r="3295" spans="1:6">
      <c r="A3295" t="n">
        <v>27191</v>
      </c>
      <c r="B3295" s="81" t="n">
        <v>67</v>
      </c>
      <c r="C3295" s="7" t="n">
        <v>61488</v>
      </c>
      <c r="D3295" s="7" t="n">
        <v>1</v>
      </c>
    </row>
    <row r="3296" spans="1:6">
      <c r="A3296" t="s">
        <v>4</v>
      </c>
      <c r="B3296" s="4" t="s">
        <v>5</v>
      </c>
      <c r="C3296" s="4" t="s">
        <v>10</v>
      </c>
      <c r="D3296" s="4" t="s">
        <v>13</v>
      </c>
    </row>
    <row r="3297" spans="1:8">
      <c r="A3297" t="n">
        <v>27195</v>
      </c>
      <c r="B3297" s="81" t="n">
        <v>67</v>
      </c>
      <c r="C3297" s="7" t="n">
        <v>9</v>
      </c>
      <c r="D3297" s="7" t="n">
        <v>1</v>
      </c>
    </row>
    <row r="3298" spans="1:8">
      <c r="A3298" t="s">
        <v>4</v>
      </c>
      <c r="B3298" s="4" t="s">
        <v>5</v>
      </c>
      <c r="C3298" s="4" t="s">
        <v>10</v>
      </c>
      <c r="D3298" s="4" t="s">
        <v>13</v>
      </c>
    </row>
    <row r="3299" spans="1:8">
      <c r="A3299" t="n">
        <v>27199</v>
      </c>
      <c r="B3299" s="81" t="n">
        <v>67</v>
      </c>
      <c r="C3299" s="7" t="n">
        <v>1</v>
      </c>
      <c r="D3299" s="7" t="n">
        <v>1</v>
      </c>
    </row>
    <row r="3300" spans="1:8">
      <c r="A3300" t="s">
        <v>4</v>
      </c>
      <c r="B3300" s="4" t="s">
        <v>5</v>
      </c>
      <c r="C3300" s="4" t="s">
        <v>10</v>
      </c>
      <c r="D3300" s="4" t="s">
        <v>13</v>
      </c>
    </row>
    <row r="3301" spans="1:8">
      <c r="A3301" t="n">
        <v>27203</v>
      </c>
      <c r="B3301" s="81" t="n">
        <v>67</v>
      </c>
      <c r="C3301" s="7" t="n">
        <v>8</v>
      </c>
      <c r="D3301" s="7" t="n">
        <v>1</v>
      </c>
    </row>
    <row r="3302" spans="1:8">
      <c r="A3302" t="s">
        <v>4</v>
      </c>
      <c r="B3302" s="4" t="s">
        <v>5</v>
      </c>
      <c r="C3302" s="4" t="s">
        <v>13</v>
      </c>
      <c r="D3302" s="4" t="s">
        <v>10</v>
      </c>
    </row>
    <row r="3303" spans="1:8">
      <c r="A3303" t="n">
        <v>27207</v>
      </c>
      <c r="B3303" s="45" t="n">
        <v>45</v>
      </c>
      <c r="C3303" s="7" t="n">
        <v>7</v>
      </c>
      <c r="D3303" s="7" t="n">
        <v>255</v>
      </c>
    </row>
    <row r="3304" spans="1:8">
      <c r="A3304" t="s">
        <v>4</v>
      </c>
      <c r="B3304" s="4" t="s">
        <v>5</v>
      </c>
      <c r="C3304" s="4" t="s">
        <v>13</v>
      </c>
      <c r="D3304" s="4" t="s">
        <v>10</v>
      </c>
      <c r="E3304" s="4" t="s">
        <v>6</v>
      </c>
    </row>
    <row r="3305" spans="1:8">
      <c r="A3305" t="n">
        <v>27211</v>
      </c>
      <c r="B3305" s="61" t="n">
        <v>51</v>
      </c>
      <c r="C3305" s="7" t="n">
        <v>4</v>
      </c>
      <c r="D3305" s="7" t="n">
        <v>0</v>
      </c>
      <c r="E3305" s="7" t="s">
        <v>278</v>
      </c>
    </row>
    <row r="3306" spans="1:8">
      <c r="A3306" t="s">
        <v>4</v>
      </c>
      <c r="B3306" s="4" t="s">
        <v>5</v>
      </c>
      <c r="C3306" s="4" t="s">
        <v>10</v>
      </c>
    </row>
    <row r="3307" spans="1:8">
      <c r="A3307" t="n">
        <v>27225</v>
      </c>
      <c r="B3307" s="31" t="n">
        <v>16</v>
      </c>
      <c r="C3307" s="7" t="n">
        <v>0</v>
      </c>
    </row>
    <row r="3308" spans="1:8">
      <c r="A3308" t="s">
        <v>4</v>
      </c>
      <c r="B3308" s="4" t="s">
        <v>5</v>
      </c>
      <c r="C3308" s="4" t="s">
        <v>10</v>
      </c>
      <c r="D3308" s="4" t="s">
        <v>13</v>
      </c>
      <c r="E3308" s="4" t="s">
        <v>9</v>
      </c>
      <c r="F3308" s="4" t="s">
        <v>55</v>
      </c>
      <c r="G3308" s="4" t="s">
        <v>13</v>
      </c>
      <c r="H3308" s="4" t="s">
        <v>13</v>
      </c>
    </row>
    <row r="3309" spans="1:8">
      <c r="A3309" t="n">
        <v>27228</v>
      </c>
      <c r="B3309" s="62" t="n">
        <v>26</v>
      </c>
      <c r="C3309" s="7" t="n">
        <v>0</v>
      </c>
      <c r="D3309" s="7" t="n">
        <v>17</v>
      </c>
      <c r="E3309" s="7" t="n">
        <v>52534</v>
      </c>
      <c r="F3309" s="7" t="s">
        <v>279</v>
      </c>
      <c r="G3309" s="7" t="n">
        <v>2</v>
      </c>
      <c r="H3309" s="7" t="n">
        <v>0</v>
      </c>
    </row>
    <row r="3310" spans="1:8">
      <c r="A3310" t="s">
        <v>4</v>
      </c>
      <c r="B3310" s="4" t="s">
        <v>5</v>
      </c>
    </row>
    <row r="3311" spans="1:8">
      <c r="A3311" t="n">
        <v>27262</v>
      </c>
      <c r="B3311" s="34" t="n">
        <v>28</v>
      </c>
    </row>
    <row r="3312" spans="1:8">
      <c r="A3312" t="s">
        <v>4</v>
      </c>
      <c r="B3312" s="4" t="s">
        <v>5</v>
      </c>
      <c r="C3312" s="4" t="s">
        <v>10</v>
      </c>
      <c r="D3312" s="4" t="s">
        <v>13</v>
      </c>
    </row>
    <row r="3313" spans="1:8">
      <c r="A3313" t="n">
        <v>27263</v>
      </c>
      <c r="B3313" s="63" t="n">
        <v>89</v>
      </c>
      <c r="C3313" s="7" t="n">
        <v>65533</v>
      </c>
      <c r="D3313" s="7" t="n">
        <v>1</v>
      </c>
    </row>
    <row r="3314" spans="1:8">
      <c r="A3314" t="s">
        <v>4</v>
      </c>
      <c r="B3314" s="4" t="s">
        <v>5</v>
      </c>
      <c r="C3314" s="4" t="s">
        <v>13</v>
      </c>
      <c r="D3314" s="4" t="s">
        <v>10</v>
      </c>
      <c r="E3314" s="4" t="s">
        <v>6</v>
      </c>
    </row>
    <row r="3315" spans="1:8">
      <c r="A3315" t="n">
        <v>27267</v>
      </c>
      <c r="B3315" s="61" t="n">
        <v>51</v>
      </c>
      <c r="C3315" s="7" t="n">
        <v>4</v>
      </c>
      <c r="D3315" s="7" t="n">
        <v>8</v>
      </c>
      <c r="E3315" s="7" t="s">
        <v>232</v>
      </c>
    </row>
    <row r="3316" spans="1:8">
      <c r="A3316" t="s">
        <v>4</v>
      </c>
      <c r="B3316" s="4" t="s">
        <v>5</v>
      </c>
      <c r="C3316" s="4" t="s">
        <v>10</v>
      </c>
    </row>
    <row r="3317" spans="1:8">
      <c r="A3317" t="n">
        <v>27280</v>
      </c>
      <c r="B3317" s="31" t="n">
        <v>16</v>
      </c>
      <c r="C3317" s="7" t="n">
        <v>0</v>
      </c>
    </row>
    <row r="3318" spans="1:8">
      <c r="A3318" t="s">
        <v>4</v>
      </c>
      <c r="B3318" s="4" t="s">
        <v>5</v>
      </c>
      <c r="C3318" s="4" t="s">
        <v>10</v>
      </c>
      <c r="D3318" s="4" t="s">
        <v>13</v>
      </c>
      <c r="E3318" s="4" t="s">
        <v>9</v>
      </c>
      <c r="F3318" s="4" t="s">
        <v>55</v>
      </c>
      <c r="G3318" s="4" t="s">
        <v>13</v>
      </c>
      <c r="H3318" s="4" t="s">
        <v>13</v>
      </c>
    </row>
    <row r="3319" spans="1:8">
      <c r="A3319" t="n">
        <v>27283</v>
      </c>
      <c r="B3319" s="62" t="n">
        <v>26</v>
      </c>
      <c r="C3319" s="7" t="n">
        <v>8</v>
      </c>
      <c r="D3319" s="7" t="n">
        <v>17</v>
      </c>
      <c r="E3319" s="7" t="n">
        <v>9329</v>
      </c>
      <c r="F3319" s="7" t="s">
        <v>280</v>
      </c>
      <c r="G3319" s="7" t="n">
        <v>2</v>
      </c>
      <c r="H3319" s="7" t="n">
        <v>0</v>
      </c>
    </row>
    <row r="3320" spans="1:8">
      <c r="A3320" t="s">
        <v>4</v>
      </c>
      <c r="B3320" s="4" t="s">
        <v>5</v>
      </c>
    </row>
    <row r="3321" spans="1:8">
      <c r="A3321" t="n">
        <v>27325</v>
      </c>
      <c r="B3321" s="34" t="n">
        <v>28</v>
      </c>
    </row>
    <row r="3322" spans="1:8">
      <c r="A3322" t="s">
        <v>4</v>
      </c>
      <c r="B3322" s="4" t="s">
        <v>5</v>
      </c>
      <c r="C3322" s="4" t="s">
        <v>13</v>
      </c>
      <c r="D3322" s="4" t="s">
        <v>10</v>
      </c>
      <c r="E3322" s="4" t="s">
        <v>6</v>
      </c>
      <c r="F3322" s="4" t="s">
        <v>6</v>
      </c>
      <c r="G3322" s="4" t="s">
        <v>6</v>
      </c>
      <c r="H3322" s="4" t="s">
        <v>6</v>
      </c>
    </row>
    <row r="3323" spans="1:8">
      <c r="A3323" t="n">
        <v>27326</v>
      </c>
      <c r="B3323" s="61" t="n">
        <v>51</v>
      </c>
      <c r="C3323" s="7" t="n">
        <v>3</v>
      </c>
      <c r="D3323" s="7" t="n">
        <v>1</v>
      </c>
      <c r="E3323" s="7" t="s">
        <v>281</v>
      </c>
      <c r="F3323" s="7" t="s">
        <v>166</v>
      </c>
      <c r="G3323" s="7" t="s">
        <v>143</v>
      </c>
      <c r="H3323" s="7" t="s">
        <v>144</v>
      </c>
    </row>
    <row r="3324" spans="1:8">
      <c r="A3324" t="s">
        <v>4</v>
      </c>
      <c r="B3324" s="4" t="s">
        <v>5</v>
      </c>
      <c r="C3324" s="4" t="s">
        <v>10</v>
      </c>
      <c r="D3324" s="4" t="s">
        <v>25</v>
      </c>
      <c r="E3324" s="4" t="s">
        <v>25</v>
      </c>
      <c r="F3324" s="4" t="s">
        <v>25</v>
      </c>
      <c r="G3324" s="4" t="s">
        <v>10</v>
      </c>
      <c r="H3324" s="4" t="s">
        <v>10</v>
      </c>
    </row>
    <row r="3325" spans="1:8">
      <c r="A3325" t="n">
        <v>27339</v>
      </c>
      <c r="B3325" s="41" t="n">
        <v>60</v>
      </c>
      <c r="C3325" s="7" t="n">
        <v>1</v>
      </c>
      <c r="D3325" s="7" t="n">
        <v>-35</v>
      </c>
      <c r="E3325" s="7" t="n">
        <v>10</v>
      </c>
      <c r="F3325" s="7" t="n">
        <v>0</v>
      </c>
      <c r="G3325" s="7" t="n">
        <v>2000</v>
      </c>
      <c r="H3325" s="7" t="n">
        <v>0</v>
      </c>
    </row>
    <row r="3326" spans="1:8">
      <c r="A3326" t="s">
        <v>4</v>
      </c>
      <c r="B3326" s="4" t="s">
        <v>5</v>
      </c>
      <c r="C3326" s="4" t="s">
        <v>13</v>
      </c>
      <c r="D3326" s="20" t="s">
        <v>45</v>
      </c>
      <c r="E3326" s="4" t="s">
        <v>5</v>
      </c>
      <c r="F3326" s="4" t="s">
        <v>13</v>
      </c>
      <c r="G3326" s="4" t="s">
        <v>10</v>
      </c>
      <c r="H3326" s="20" t="s">
        <v>46</v>
      </c>
      <c r="I3326" s="4" t="s">
        <v>13</v>
      </c>
      <c r="J3326" s="4" t="s">
        <v>35</v>
      </c>
    </row>
    <row r="3327" spans="1:8">
      <c r="A3327" t="n">
        <v>27358</v>
      </c>
      <c r="B3327" s="15" t="n">
        <v>5</v>
      </c>
      <c r="C3327" s="7" t="n">
        <v>28</v>
      </c>
      <c r="D3327" s="20" t="s">
        <v>3</v>
      </c>
      <c r="E3327" s="40" t="n">
        <v>64</v>
      </c>
      <c r="F3327" s="7" t="n">
        <v>5</v>
      </c>
      <c r="G3327" s="7" t="n">
        <v>2</v>
      </c>
      <c r="H3327" s="20" t="s">
        <v>3</v>
      </c>
      <c r="I3327" s="7" t="n">
        <v>1</v>
      </c>
      <c r="J3327" s="16" t="n">
        <f t="normal" ca="1">A3339</f>
        <v>0</v>
      </c>
    </row>
    <row r="3328" spans="1:8">
      <c r="A3328" t="s">
        <v>4</v>
      </c>
      <c r="B3328" s="4" t="s">
        <v>5</v>
      </c>
      <c r="C3328" s="4" t="s">
        <v>13</v>
      </c>
      <c r="D3328" s="4" t="s">
        <v>10</v>
      </c>
      <c r="E3328" s="4" t="s">
        <v>6</v>
      </c>
    </row>
    <row r="3329" spans="1:10">
      <c r="A3329" t="n">
        <v>27369</v>
      </c>
      <c r="B3329" s="61" t="n">
        <v>51</v>
      </c>
      <c r="C3329" s="7" t="n">
        <v>4</v>
      </c>
      <c r="D3329" s="7" t="n">
        <v>2</v>
      </c>
      <c r="E3329" s="7" t="s">
        <v>99</v>
      </c>
    </row>
    <row r="3330" spans="1:10">
      <c r="A3330" t="s">
        <v>4</v>
      </c>
      <c r="B3330" s="4" t="s">
        <v>5</v>
      </c>
      <c r="C3330" s="4" t="s">
        <v>10</v>
      </c>
    </row>
    <row r="3331" spans="1:10">
      <c r="A3331" t="n">
        <v>27382</v>
      </c>
      <c r="B3331" s="31" t="n">
        <v>16</v>
      </c>
      <c r="C3331" s="7" t="n">
        <v>0</v>
      </c>
    </row>
    <row r="3332" spans="1:10">
      <c r="A3332" t="s">
        <v>4</v>
      </c>
      <c r="B3332" s="4" t="s">
        <v>5</v>
      </c>
      <c r="C3332" s="4" t="s">
        <v>10</v>
      </c>
      <c r="D3332" s="4" t="s">
        <v>13</v>
      </c>
      <c r="E3332" s="4" t="s">
        <v>9</v>
      </c>
      <c r="F3332" s="4" t="s">
        <v>55</v>
      </c>
      <c r="G3332" s="4" t="s">
        <v>13</v>
      </c>
      <c r="H3332" s="4" t="s">
        <v>13</v>
      </c>
      <c r="I3332" s="4" t="s">
        <v>13</v>
      </c>
      <c r="J3332" s="4" t="s">
        <v>9</v>
      </c>
      <c r="K3332" s="4" t="s">
        <v>55</v>
      </c>
      <c r="L3332" s="4" t="s">
        <v>13</v>
      </c>
      <c r="M3332" s="4" t="s">
        <v>13</v>
      </c>
    </row>
    <row r="3333" spans="1:10">
      <c r="A3333" t="n">
        <v>27385</v>
      </c>
      <c r="B3333" s="62" t="n">
        <v>26</v>
      </c>
      <c r="C3333" s="7" t="n">
        <v>2</v>
      </c>
      <c r="D3333" s="7" t="n">
        <v>17</v>
      </c>
      <c r="E3333" s="7" t="n">
        <v>6361</v>
      </c>
      <c r="F3333" s="7" t="s">
        <v>282</v>
      </c>
      <c r="G3333" s="7" t="n">
        <v>2</v>
      </c>
      <c r="H3333" s="7" t="n">
        <v>3</v>
      </c>
      <c r="I3333" s="7" t="n">
        <v>17</v>
      </c>
      <c r="J3333" s="7" t="n">
        <v>6362</v>
      </c>
      <c r="K3333" s="7" t="s">
        <v>283</v>
      </c>
      <c r="L3333" s="7" t="n">
        <v>2</v>
      </c>
      <c r="M3333" s="7" t="n">
        <v>0</v>
      </c>
    </row>
    <row r="3334" spans="1:10">
      <c r="A3334" t="s">
        <v>4</v>
      </c>
      <c r="B3334" s="4" t="s">
        <v>5</v>
      </c>
    </row>
    <row r="3335" spans="1:10">
      <c r="A3335" t="n">
        <v>27533</v>
      </c>
      <c r="B3335" s="34" t="n">
        <v>28</v>
      </c>
    </row>
    <row r="3336" spans="1:10">
      <c r="A3336" t="s">
        <v>4</v>
      </c>
      <c r="B3336" s="4" t="s">
        <v>5</v>
      </c>
      <c r="C3336" s="4" t="s">
        <v>35</v>
      </c>
    </row>
    <row r="3337" spans="1:10">
      <c r="A3337" t="n">
        <v>27534</v>
      </c>
      <c r="B3337" s="26" t="n">
        <v>3</v>
      </c>
      <c r="C3337" s="16" t="n">
        <f t="normal" ca="1">A3349</f>
        <v>0</v>
      </c>
    </row>
    <row r="3338" spans="1:10">
      <c r="A3338" t="s">
        <v>4</v>
      </c>
      <c r="B3338" s="4" t="s">
        <v>5</v>
      </c>
      <c r="C3338" s="4" t="s">
        <v>13</v>
      </c>
      <c r="D3338" s="20" t="s">
        <v>45</v>
      </c>
      <c r="E3338" s="4" t="s">
        <v>5</v>
      </c>
      <c r="F3338" s="4" t="s">
        <v>13</v>
      </c>
      <c r="G3338" s="4" t="s">
        <v>10</v>
      </c>
      <c r="H3338" s="20" t="s">
        <v>46</v>
      </c>
      <c r="I3338" s="4" t="s">
        <v>13</v>
      </c>
      <c r="J3338" s="4" t="s">
        <v>35</v>
      </c>
    </row>
    <row r="3339" spans="1:10">
      <c r="A3339" t="n">
        <v>27539</v>
      </c>
      <c r="B3339" s="15" t="n">
        <v>5</v>
      </c>
      <c r="C3339" s="7" t="n">
        <v>28</v>
      </c>
      <c r="D3339" s="20" t="s">
        <v>3</v>
      </c>
      <c r="E3339" s="40" t="n">
        <v>64</v>
      </c>
      <c r="F3339" s="7" t="n">
        <v>5</v>
      </c>
      <c r="G3339" s="7" t="n">
        <v>4</v>
      </c>
      <c r="H3339" s="20" t="s">
        <v>3</v>
      </c>
      <c r="I3339" s="7" t="n">
        <v>1</v>
      </c>
      <c r="J3339" s="16" t="n">
        <f t="normal" ca="1">A3349</f>
        <v>0</v>
      </c>
    </row>
    <row r="3340" spans="1:10">
      <c r="A3340" t="s">
        <v>4</v>
      </c>
      <c r="B3340" s="4" t="s">
        <v>5</v>
      </c>
      <c r="C3340" s="4" t="s">
        <v>13</v>
      </c>
      <c r="D3340" s="4" t="s">
        <v>10</v>
      </c>
      <c r="E3340" s="4" t="s">
        <v>6</v>
      </c>
    </row>
    <row r="3341" spans="1:10">
      <c r="A3341" t="n">
        <v>27550</v>
      </c>
      <c r="B3341" s="61" t="n">
        <v>51</v>
      </c>
      <c r="C3341" s="7" t="n">
        <v>4</v>
      </c>
      <c r="D3341" s="7" t="n">
        <v>4</v>
      </c>
      <c r="E3341" s="7" t="s">
        <v>222</v>
      </c>
    </row>
    <row r="3342" spans="1:10">
      <c r="A3342" t="s">
        <v>4</v>
      </c>
      <c r="B3342" s="4" t="s">
        <v>5</v>
      </c>
      <c r="C3342" s="4" t="s">
        <v>10</v>
      </c>
    </row>
    <row r="3343" spans="1:10">
      <c r="A3343" t="n">
        <v>27563</v>
      </c>
      <c r="B3343" s="31" t="n">
        <v>16</v>
      </c>
      <c r="C3343" s="7" t="n">
        <v>0</v>
      </c>
    </row>
    <row r="3344" spans="1:10">
      <c r="A3344" t="s">
        <v>4</v>
      </c>
      <c r="B3344" s="4" t="s">
        <v>5</v>
      </c>
      <c r="C3344" s="4" t="s">
        <v>10</v>
      </c>
      <c r="D3344" s="4" t="s">
        <v>13</v>
      </c>
      <c r="E3344" s="4" t="s">
        <v>9</v>
      </c>
      <c r="F3344" s="4" t="s">
        <v>55</v>
      </c>
      <c r="G3344" s="4" t="s">
        <v>13</v>
      </c>
      <c r="H3344" s="4" t="s">
        <v>13</v>
      </c>
      <c r="I3344" s="4" t="s">
        <v>13</v>
      </c>
      <c r="J3344" s="4" t="s">
        <v>9</v>
      </c>
      <c r="K3344" s="4" t="s">
        <v>55</v>
      </c>
      <c r="L3344" s="4" t="s">
        <v>13</v>
      </c>
      <c r="M3344" s="4" t="s">
        <v>13</v>
      </c>
    </row>
    <row r="3345" spans="1:13">
      <c r="A3345" t="n">
        <v>27566</v>
      </c>
      <c r="B3345" s="62" t="n">
        <v>26</v>
      </c>
      <c r="C3345" s="7" t="n">
        <v>4</v>
      </c>
      <c r="D3345" s="7" t="n">
        <v>17</v>
      </c>
      <c r="E3345" s="7" t="n">
        <v>7352</v>
      </c>
      <c r="F3345" s="7" t="s">
        <v>284</v>
      </c>
      <c r="G3345" s="7" t="n">
        <v>2</v>
      </c>
      <c r="H3345" s="7" t="n">
        <v>3</v>
      </c>
      <c r="I3345" s="7" t="n">
        <v>17</v>
      </c>
      <c r="J3345" s="7" t="n">
        <v>7353</v>
      </c>
      <c r="K3345" s="7" t="s">
        <v>285</v>
      </c>
      <c r="L3345" s="7" t="n">
        <v>2</v>
      </c>
      <c r="M3345" s="7" t="n">
        <v>0</v>
      </c>
    </row>
    <row r="3346" spans="1:13">
      <c r="A3346" t="s">
        <v>4</v>
      </c>
      <c r="B3346" s="4" t="s">
        <v>5</v>
      </c>
    </row>
    <row r="3347" spans="1:13">
      <c r="A3347" t="n">
        <v>27704</v>
      </c>
      <c r="B3347" s="34" t="n">
        <v>28</v>
      </c>
    </row>
    <row r="3348" spans="1:13">
      <c r="A3348" t="s">
        <v>4</v>
      </c>
      <c r="B3348" s="4" t="s">
        <v>5</v>
      </c>
      <c r="C3348" s="4" t="s">
        <v>13</v>
      </c>
      <c r="D3348" s="20" t="s">
        <v>45</v>
      </c>
      <c r="E3348" s="4" t="s">
        <v>5</v>
      </c>
      <c r="F3348" s="4" t="s">
        <v>13</v>
      </c>
      <c r="G3348" s="4" t="s">
        <v>10</v>
      </c>
      <c r="H3348" s="20" t="s">
        <v>46</v>
      </c>
      <c r="I3348" s="4" t="s">
        <v>13</v>
      </c>
      <c r="J3348" s="4" t="s">
        <v>35</v>
      </c>
    </row>
    <row r="3349" spans="1:13">
      <c r="A3349" t="n">
        <v>27705</v>
      </c>
      <c r="B3349" s="15" t="n">
        <v>5</v>
      </c>
      <c r="C3349" s="7" t="n">
        <v>28</v>
      </c>
      <c r="D3349" s="20" t="s">
        <v>3</v>
      </c>
      <c r="E3349" s="40" t="n">
        <v>64</v>
      </c>
      <c r="F3349" s="7" t="n">
        <v>5</v>
      </c>
      <c r="G3349" s="7" t="n">
        <v>7</v>
      </c>
      <c r="H3349" s="20" t="s">
        <v>3</v>
      </c>
      <c r="I3349" s="7" t="n">
        <v>1</v>
      </c>
      <c r="J3349" s="16" t="n">
        <f t="normal" ca="1">A3361</f>
        <v>0</v>
      </c>
    </row>
    <row r="3350" spans="1:13">
      <c r="A3350" t="s">
        <v>4</v>
      </c>
      <c r="B3350" s="4" t="s">
        <v>5</v>
      </c>
      <c r="C3350" s="4" t="s">
        <v>13</v>
      </c>
      <c r="D3350" s="4" t="s">
        <v>10</v>
      </c>
      <c r="E3350" s="4" t="s">
        <v>6</v>
      </c>
    </row>
    <row r="3351" spans="1:13">
      <c r="A3351" t="n">
        <v>27716</v>
      </c>
      <c r="B3351" s="61" t="n">
        <v>51</v>
      </c>
      <c r="C3351" s="7" t="n">
        <v>4</v>
      </c>
      <c r="D3351" s="7" t="n">
        <v>7</v>
      </c>
      <c r="E3351" s="7" t="s">
        <v>97</v>
      </c>
    </row>
    <row r="3352" spans="1:13">
      <c r="A3352" t="s">
        <v>4</v>
      </c>
      <c r="B3352" s="4" t="s">
        <v>5</v>
      </c>
      <c r="C3352" s="4" t="s">
        <v>10</v>
      </c>
    </row>
    <row r="3353" spans="1:13">
      <c r="A3353" t="n">
        <v>27729</v>
      </c>
      <c r="B3353" s="31" t="n">
        <v>16</v>
      </c>
      <c r="C3353" s="7" t="n">
        <v>0</v>
      </c>
    </row>
    <row r="3354" spans="1:13">
      <c r="A3354" t="s">
        <v>4</v>
      </c>
      <c r="B3354" s="4" t="s">
        <v>5</v>
      </c>
      <c r="C3354" s="4" t="s">
        <v>10</v>
      </c>
      <c r="D3354" s="4" t="s">
        <v>13</v>
      </c>
      <c r="E3354" s="4" t="s">
        <v>9</v>
      </c>
      <c r="F3354" s="4" t="s">
        <v>55</v>
      </c>
      <c r="G3354" s="4" t="s">
        <v>13</v>
      </c>
      <c r="H3354" s="4" t="s">
        <v>13</v>
      </c>
    </row>
    <row r="3355" spans="1:13">
      <c r="A3355" t="n">
        <v>27732</v>
      </c>
      <c r="B3355" s="62" t="n">
        <v>26</v>
      </c>
      <c r="C3355" s="7" t="n">
        <v>7</v>
      </c>
      <c r="D3355" s="7" t="n">
        <v>17</v>
      </c>
      <c r="E3355" s="7" t="n">
        <v>4354</v>
      </c>
      <c r="F3355" s="7" t="s">
        <v>286</v>
      </c>
      <c r="G3355" s="7" t="n">
        <v>2</v>
      </c>
      <c r="H3355" s="7" t="n">
        <v>0</v>
      </c>
    </row>
    <row r="3356" spans="1:13">
      <c r="A3356" t="s">
        <v>4</v>
      </c>
      <c r="B3356" s="4" t="s">
        <v>5</v>
      </c>
    </row>
    <row r="3357" spans="1:13">
      <c r="A3357" t="n">
        <v>27776</v>
      </c>
      <c r="B3357" s="34" t="n">
        <v>28</v>
      </c>
    </row>
    <row r="3358" spans="1:13">
      <c r="A3358" t="s">
        <v>4</v>
      </c>
      <c r="B3358" s="4" t="s">
        <v>5</v>
      </c>
      <c r="C3358" s="4" t="s">
        <v>35</v>
      </c>
    </row>
    <row r="3359" spans="1:13">
      <c r="A3359" t="n">
        <v>27777</v>
      </c>
      <c r="B3359" s="26" t="n">
        <v>3</v>
      </c>
      <c r="C3359" s="16" t="n">
        <f t="normal" ca="1">A3371</f>
        <v>0</v>
      </c>
    </row>
    <row r="3360" spans="1:13">
      <c r="A3360" t="s">
        <v>4</v>
      </c>
      <c r="B3360" s="4" t="s">
        <v>5</v>
      </c>
      <c r="C3360" s="4" t="s">
        <v>13</v>
      </c>
      <c r="D3360" s="20" t="s">
        <v>45</v>
      </c>
      <c r="E3360" s="4" t="s">
        <v>5</v>
      </c>
      <c r="F3360" s="4" t="s">
        <v>13</v>
      </c>
      <c r="G3360" s="4" t="s">
        <v>10</v>
      </c>
      <c r="H3360" s="20" t="s">
        <v>46</v>
      </c>
      <c r="I3360" s="4" t="s">
        <v>13</v>
      </c>
      <c r="J3360" s="4" t="s">
        <v>35</v>
      </c>
    </row>
    <row r="3361" spans="1:13">
      <c r="A3361" t="n">
        <v>27782</v>
      </c>
      <c r="B3361" s="15" t="n">
        <v>5</v>
      </c>
      <c r="C3361" s="7" t="n">
        <v>28</v>
      </c>
      <c r="D3361" s="20" t="s">
        <v>3</v>
      </c>
      <c r="E3361" s="40" t="n">
        <v>64</v>
      </c>
      <c r="F3361" s="7" t="n">
        <v>5</v>
      </c>
      <c r="G3361" s="7" t="n">
        <v>4</v>
      </c>
      <c r="H3361" s="20" t="s">
        <v>3</v>
      </c>
      <c r="I3361" s="7" t="n">
        <v>1</v>
      </c>
      <c r="J3361" s="16" t="n">
        <f t="normal" ca="1">A3371</f>
        <v>0</v>
      </c>
    </row>
    <row r="3362" spans="1:13">
      <c r="A3362" t="s">
        <v>4</v>
      </c>
      <c r="B3362" s="4" t="s">
        <v>5</v>
      </c>
      <c r="C3362" s="4" t="s">
        <v>13</v>
      </c>
      <c r="D3362" s="4" t="s">
        <v>10</v>
      </c>
      <c r="E3362" s="4" t="s">
        <v>6</v>
      </c>
    </row>
    <row r="3363" spans="1:13">
      <c r="A3363" t="n">
        <v>27793</v>
      </c>
      <c r="B3363" s="61" t="n">
        <v>51</v>
      </c>
      <c r="C3363" s="7" t="n">
        <v>4</v>
      </c>
      <c r="D3363" s="7" t="n">
        <v>4</v>
      </c>
      <c r="E3363" s="7" t="s">
        <v>97</v>
      </c>
    </row>
    <row r="3364" spans="1:13">
      <c r="A3364" t="s">
        <v>4</v>
      </c>
      <c r="B3364" s="4" t="s">
        <v>5</v>
      </c>
      <c r="C3364" s="4" t="s">
        <v>10</v>
      </c>
    </row>
    <row r="3365" spans="1:13">
      <c r="A3365" t="n">
        <v>27806</v>
      </c>
      <c r="B3365" s="31" t="n">
        <v>16</v>
      </c>
      <c r="C3365" s="7" t="n">
        <v>0</v>
      </c>
    </row>
    <row r="3366" spans="1:13">
      <c r="A3366" t="s">
        <v>4</v>
      </c>
      <c r="B3366" s="4" t="s">
        <v>5</v>
      </c>
      <c r="C3366" s="4" t="s">
        <v>10</v>
      </c>
      <c r="D3366" s="4" t="s">
        <v>13</v>
      </c>
      <c r="E3366" s="4" t="s">
        <v>9</v>
      </c>
      <c r="F3366" s="4" t="s">
        <v>55</v>
      </c>
      <c r="G3366" s="4" t="s">
        <v>13</v>
      </c>
      <c r="H3366" s="4" t="s">
        <v>13</v>
      </c>
    </row>
    <row r="3367" spans="1:13">
      <c r="A3367" t="n">
        <v>27809</v>
      </c>
      <c r="B3367" s="62" t="n">
        <v>26</v>
      </c>
      <c r="C3367" s="7" t="n">
        <v>4</v>
      </c>
      <c r="D3367" s="7" t="n">
        <v>17</v>
      </c>
      <c r="E3367" s="7" t="n">
        <v>7354</v>
      </c>
      <c r="F3367" s="7" t="s">
        <v>287</v>
      </c>
      <c r="G3367" s="7" t="n">
        <v>2</v>
      </c>
      <c r="H3367" s="7" t="n">
        <v>0</v>
      </c>
    </row>
    <row r="3368" spans="1:13">
      <c r="A3368" t="s">
        <v>4</v>
      </c>
      <c r="B3368" s="4" t="s">
        <v>5</v>
      </c>
    </row>
    <row r="3369" spans="1:13">
      <c r="A3369" t="n">
        <v>27866</v>
      </c>
      <c r="B3369" s="34" t="n">
        <v>28</v>
      </c>
    </row>
    <row r="3370" spans="1:13">
      <c r="A3370" t="s">
        <v>4</v>
      </c>
      <c r="B3370" s="4" t="s">
        <v>5</v>
      </c>
      <c r="C3370" s="4" t="s">
        <v>13</v>
      </c>
      <c r="D3370" s="4" t="s">
        <v>10</v>
      </c>
      <c r="E3370" s="4" t="s">
        <v>6</v>
      </c>
    </row>
    <row r="3371" spans="1:13">
      <c r="A3371" t="n">
        <v>27867</v>
      </c>
      <c r="B3371" s="61" t="n">
        <v>51</v>
      </c>
      <c r="C3371" s="7" t="n">
        <v>4</v>
      </c>
      <c r="D3371" s="7" t="n">
        <v>7032</v>
      </c>
      <c r="E3371" s="7" t="s">
        <v>172</v>
      </c>
    </row>
    <row r="3372" spans="1:13">
      <c r="A3372" t="s">
        <v>4</v>
      </c>
      <c r="B3372" s="4" t="s">
        <v>5</v>
      </c>
      <c r="C3372" s="4" t="s">
        <v>10</v>
      </c>
    </row>
    <row r="3373" spans="1:13">
      <c r="A3373" t="n">
        <v>27881</v>
      </c>
      <c r="B3373" s="31" t="n">
        <v>16</v>
      </c>
      <c r="C3373" s="7" t="n">
        <v>0</v>
      </c>
    </row>
    <row r="3374" spans="1:13">
      <c r="A3374" t="s">
        <v>4</v>
      </c>
      <c r="B3374" s="4" t="s">
        <v>5</v>
      </c>
      <c r="C3374" s="4" t="s">
        <v>10</v>
      </c>
      <c r="D3374" s="4" t="s">
        <v>13</v>
      </c>
      <c r="E3374" s="4" t="s">
        <v>9</v>
      </c>
      <c r="F3374" s="4" t="s">
        <v>55</v>
      </c>
      <c r="G3374" s="4" t="s">
        <v>13</v>
      </c>
      <c r="H3374" s="4" t="s">
        <v>13</v>
      </c>
      <c r="I3374" s="4" t="s">
        <v>13</v>
      </c>
      <c r="J3374" s="4" t="s">
        <v>9</v>
      </c>
      <c r="K3374" s="4" t="s">
        <v>55</v>
      </c>
      <c r="L3374" s="4" t="s">
        <v>13</v>
      </c>
      <c r="M3374" s="4" t="s">
        <v>13</v>
      </c>
      <c r="N3374" s="4" t="s">
        <v>13</v>
      </c>
      <c r="O3374" s="4" t="s">
        <v>9</v>
      </c>
      <c r="P3374" s="4" t="s">
        <v>55</v>
      </c>
      <c r="Q3374" s="4" t="s">
        <v>13</v>
      </c>
      <c r="R3374" s="4" t="s">
        <v>13</v>
      </c>
    </row>
    <row r="3375" spans="1:13">
      <c r="A3375" t="n">
        <v>27884</v>
      </c>
      <c r="B3375" s="62" t="n">
        <v>26</v>
      </c>
      <c r="C3375" s="7" t="n">
        <v>7032</v>
      </c>
      <c r="D3375" s="7" t="n">
        <v>17</v>
      </c>
      <c r="E3375" s="7" t="n">
        <v>18428</v>
      </c>
      <c r="F3375" s="7" t="s">
        <v>288</v>
      </c>
      <c r="G3375" s="7" t="n">
        <v>2</v>
      </c>
      <c r="H3375" s="7" t="n">
        <v>3</v>
      </c>
      <c r="I3375" s="7" t="n">
        <v>17</v>
      </c>
      <c r="J3375" s="7" t="n">
        <v>18429</v>
      </c>
      <c r="K3375" s="7" t="s">
        <v>289</v>
      </c>
      <c r="L3375" s="7" t="n">
        <v>2</v>
      </c>
      <c r="M3375" s="7" t="n">
        <v>3</v>
      </c>
      <c r="N3375" s="7" t="n">
        <v>17</v>
      </c>
      <c r="O3375" s="7" t="n">
        <v>18430</v>
      </c>
      <c r="P3375" s="7" t="s">
        <v>290</v>
      </c>
      <c r="Q3375" s="7" t="n">
        <v>2</v>
      </c>
      <c r="R3375" s="7" t="n">
        <v>0</v>
      </c>
    </row>
    <row r="3376" spans="1:13">
      <c r="A3376" t="s">
        <v>4</v>
      </c>
      <c r="B3376" s="4" t="s">
        <v>5</v>
      </c>
    </row>
    <row r="3377" spans="1:18">
      <c r="A3377" t="n">
        <v>28175</v>
      </c>
      <c r="B3377" s="34" t="n">
        <v>28</v>
      </c>
    </row>
    <row r="3378" spans="1:18">
      <c r="A3378" t="s">
        <v>4</v>
      </c>
      <c r="B3378" s="4" t="s">
        <v>5</v>
      </c>
      <c r="C3378" s="4" t="s">
        <v>13</v>
      </c>
      <c r="D3378" s="4" t="s">
        <v>10</v>
      </c>
      <c r="E3378" s="4" t="s">
        <v>6</v>
      </c>
    </row>
    <row r="3379" spans="1:18">
      <c r="A3379" t="n">
        <v>28176</v>
      </c>
      <c r="B3379" s="61" t="n">
        <v>51</v>
      </c>
      <c r="C3379" s="7" t="n">
        <v>4</v>
      </c>
      <c r="D3379" s="7" t="n">
        <v>0</v>
      </c>
      <c r="E3379" s="7" t="s">
        <v>291</v>
      </c>
    </row>
    <row r="3380" spans="1:18">
      <c r="A3380" t="s">
        <v>4</v>
      </c>
      <c r="B3380" s="4" t="s">
        <v>5</v>
      </c>
      <c r="C3380" s="4" t="s">
        <v>10</v>
      </c>
    </row>
    <row r="3381" spans="1:18">
      <c r="A3381" t="n">
        <v>28189</v>
      </c>
      <c r="B3381" s="31" t="n">
        <v>16</v>
      </c>
      <c r="C3381" s="7" t="n">
        <v>0</v>
      </c>
    </row>
    <row r="3382" spans="1:18">
      <c r="A3382" t="s">
        <v>4</v>
      </c>
      <c r="B3382" s="4" t="s">
        <v>5</v>
      </c>
      <c r="C3382" s="4" t="s">
        <v>10</v>
      </c>
      <c r="D3382" s="4" t="s">
        <v>13</v>
      </c>
      <c r="E3382" s="4" t="s">
        <v>9</v>
      </c>
      <c r="F3382" s="4" t="s">
        <v>55</v>
      </c>
      <c r="G3382" s="4" t="s">
        <v>13</v>
      </c>
      <c r="H3382" s="4" t="s">
        <v>13</v>
      </c>
    </row>
    <row r="3383" spans="1:18">
      <c r="A3383" t="n">
        <v>28192</v>
      </c>
      <c r="B3383" s="62" t="n">
        <v>26</v>
      </c>
      <c r="C3383" s="7" t="n">
        <v>0</v>
      </c>
      <c r="D3383" s="7" t="n">
        <v>17</v>
      </c>
      <c r="E3383" s="7" t="n">
        <v>52535</v>
      </c>
      <c r="F3383" s="7" t="s">
        <v>292</v>
      </c>
      <c r="G3383" s="7" t="n">
        <v>2</v>
      </c>
      <c r="H3383" s="7" t="n">
        <v>0</v>
      </c>
    </row>
    <row r="3384" spans="1:18">
      <c r="A3384" t="s">
        <v>4</v>
      </c>
      <c r="B3384" s="4" t="s">
        <v>5</v>
      </c>
    </row>
    <row r="3385" spans="1:18">
      <c r="A3385" t="n">
        <v>28222</v>
      </c>
      <c r="B3385" s="34" t="n">
        <v>28</v>
      </c>
    </row>
    <row r="3386" spans="1:18">
      <c r="A3386" t="s">
        <v>4</v>
      </c>
      <c r="B3386" s="4" t="s">
        <v>5</v>
      </c>
      <c r="C3386" s="4" t="s">
        <v>13</v>
      </c>
      <c r="D3386" s="20" t="s">
        <v>45</v>
      </c>
      <c r="E3386" s="4" t="s">
        <v>5</v>
      </c>
      <c r="F3386" s="4" t="s">
        <v>13</v>
      </c>
      <c r="G3386" s="4" t="s">
        <v>10</v>
      </c>
      <c r="H3386" s="20" t="s">
        <v>46</v>
      </c>
      <c r="I3386" s="4" t="s">
        <v>13</v>
      </c>
      <c r="J3386" s="4" t="s">
        <v>35</v>
      </c>
    </row>
    <row r="3387" spans="1:18">
      <c r="A3387" t="n">
        <v>28223</v>
      </c>
      <c r="B3387" s="15" t="n">
        <v>5</v>
      </c>
      <c r="C3387" s="7" t="n">
        <v>28</v>
      </c>
      <c r="D3387" s="20" t="s">
        <v>3</v>
      </c>
      <c r="E3387" s="40" t="n">
        <v>64</v>
      </c>
      <c r="F3387" s="7" t="n">
        <v>5</v>
      </c>
      <c r="G3387" s="7" t="n">
        <v>16</v>
      </c>
      <c r="H3387" s="20" t="s">
        <v>3</v>
      </c>
      <c r="I3387" s="7" t="n">
        <v>1</v>
      </c>
      <c r="J3387" s="16" t="n">
        <f t="normal" ca="1">A3401</f>
        <v>0</v>
      </c>
    </row>
    <row r="3388" spans="1:18">
      <c r="A3388" t="s">
        <v>4</v>
      </c>
      <c r="B3388" s="4" t="s">
        <v>5</v>
      </c>
      <c r="C3388" s="4" t="s">
        <v>13</v>
      </c>
      <c r="D3388" s="4" t="s">
        <v>10</v>
      </c>
      <c r="E3388" s="4" t="s">
        <v>6</v>
      </c>
    </row>
    <row r="3389" spans="1:18">
      <c r="A3389" t="n">
        <v>28234</v>
      </c>
      <c r="B3389" s="61" t="n">
        <v>51</v>
      </c>
      <c r="C3389" s="7" t="n">
        <v>4</v>
      </c>
      <c r="D3389" s="7" t="n">
        <v>16</v>
      </c>
      <c r="E3389" s="7" t="s">
        <v>293</v>
      </c>
    </row>
    <row r="3390" spans="1:18">
      <c r="A3390" t="s">
        <v>4</v>
      </c>
      <c r="B3390" s="4" t="s">
        <v>5</v>
      </c>
      <c r="C3390" s="4" t="s">
        <v>10</v>
      </c>
    </row>
    <row r="3391" spans="1:18">
      <c r="A3391" t="n">
        <v>28247</v>
      </c>
      <c r="B3391" s="31" t="n">
        <v>16</v>
      </c>
      <c r="C3391" s="7" t="n">
        <v>0</v>
      </c>
    </row>
    <row r="3392" spans="1:18">
      <c r="A3392" t="s">
        <v>4</v>
      </c>
      <c r="B3392" s="4" t="s">
        <v>5</v>
      </c>
      <c r="C3392" s="4" t="s">
        <v>10</v>
      </c>
      <c r="D3392" s="4" t="s">
        <v>13</v>
      </c>
      <c r="E3392" s="4" t="s">
        <v>9</v>
      </c>
      <c r="F3392" s="4" t="s">
        <v>55</v>
      </c>
      <c r="G3392" s="4" t="s">
        <v>13</v>
      </c>
      <c r="H3392" s="4" t="s">
        <v>13</v>
      </c>
    </row>
    <row r="3393" spans="1:10">
      <c r="A3393" t="n">
        <v>28250</v>
      </c>
      <c r="B3393" s="62" t="n">
        <v>26</v>
      </c>
      <c r="C3393" s="7" t="n">
        <v>16</v>
      </c>
      <c r="D3393" s="7" t="n">
        <v>17</v>
      </c>
      <c r="E3393" s="7" t="n">
        <v>14352</v>
      </c>
      <c r="F3393" s="7" t="s">
        <v>294</v>
      </c>
      <c r="G3393" s="7" t="n">
        <v>2</v>
      </c>
      <c r="H3393" s="7" t="n">
        <v>0</v>
      </c>
    </row>
    <row r="3394" spans="1:10">
      <c r="A3394" t="s">
        <v>4</v>
      </c>
      <c r="B3394" s="4" t="s">
        <v>5</v>
      </c>
    </row>
    <row r="3395" spans="1:10">
      <c r="A3395" t="n">
        <v>28349</v>
      </c>
      <c r="B3395" s="34" t="n">
        <v>28</v>
      </c>
    </row>
    <row r="3396" spans="1:10">
      <c r="A3396" t="s">
        <v>4</v>
      </c>
      <c r="B3396" s="4" t="s">
        <v>5</v>
      </c>
      <c r="C3396" s="4" t="s">
        <v>10</v>
      </c>
      <c r="D3396" s="4" t="s">
        <v>13</v>
      </c>
    </row>
    <row r="3397" spans="1:10">
      <c r="A3397" t="n">
        <v>28350</v>
      </c>
      <c r="B3397" s="63" t="n">
        <v>89</v>
      </c>
      <c r="C3397" s="7" t="n">
        <v>65533</v>
      </c>
      <c r="D3397" s="7" t="n">
        <v>1</v>
      </c>
    </row>
    <row r="3398" spans="1:10">
      <c r="A3398" t="s">
        <v>4</v>
      </c>
      <c r="B3398" s="4" t="s">
        <v>5</v>
      </c>
      <c r="C3398" s="4" t="s">
        <v>35</v>
      </c>
    </row>
    <row r="3399" spans="1:10">
      <c r="A3399" t="n">
        <v>28354</v>
      </c>
      <c r="B3399" s="26" t="n">
        <v>3</v>
      </c>
      <c r="C3399" s="16" t="n">
        <f t="normal" ca="1">A3415</f>
        <v>0</v>
      </c>
    </row>
    <row r="3400" spans="1:10">
      <c r="A3400" t="s">
        <v>4</v>
      </c>
      <c r="B3400" s="4" t="s">
        <v>5</v>
      </c>
      <c r="C3400" s="4" t="s">
        <v>13</v>
      </c>
      <c r="D3400" s="20" t="s">
        <v>45</v>
      </c>
      <c r="E3400" s="4" t="s">
        <v>5</v>
      </c>
      <c r="F3400" s="4" t="s">
        <v>13</v>
      </c>
      <c r="G3400" s="4" t="s">
        <v>10</v>
      </c>
      <c r="H3400" s="20" t="s">
        <v>46</v>
      </c>
      <c r="I3400" s="4" t="s">
        <v>13</v>
      </c>
      <c r="J3400" s="4" t="s">
        <v>35</v>
      </c>
    </row>
    <row r="3401" spans="1:10">
      <c r="A3401" t="n">
        <v>28359</v>
      </c>
      <c r="B3401" s="15" t="n">
        <v>5</v>
      </c>
      <c r="C3401" s="7" t="n">
        <v>28</v>
      </c>
      <c r="D3401" s="20" t="s">
        <v>3</v>
      </c>
      <c r="E3401" s="40" t="n">
        <v>64</v>
      </c>
      <c r="F3401" s="7" t="n">
        <v>5</v>
      </c>
      <c r="G3401" s="7" t="n">
        <v>15</v>
      </c>
      <c r="H3401" s="20" t="s">
        <v>3</v>
      </c>
      <c r="I3401" s="7" t="n">
        <v>1</v>
      </c>
      <c r="J3401" s="16" t="n">
        <f t="normal" ca="1">A3415</f>
        <v>0</v>
      </c>
    </row>
    <row r="3402" spans="1:10">
      <c r="A3402" t="s">
        <v>4</v>
      </c>
      <c r="B3402" s="4" t="s">
        <v>5</v>
      </c>
      <c r="C3402" s="4" t="s">
        <v>13</v>
      </c>
      <c r="D3402" s="4" t="s">
        <v>10</v>
      </c>
      <c r="E3402" s="4" t="s">
        <v>6</v>
      </c>
    </row>
    <row r="3403" spans="1:10">
      <c r="A3403" t="n">
        <v>28370</v>
      </c>
      <c r="B3403" s="61" t="n">
        <v>51</v>
      </c>
      <c r="C3403" s="7" t="n">
        <v>4</v>
      </c>
      <c r="D3403" s="7" t="n">
        <v>15</v>
      </c>
      <c r="E3403" s="7" t="s">
        <v>295</v>
      </c>
    </row>
    <row r="3404" spans="1:10">
      <c r="A3404" t="s">
        <v>4</v>
      </c>
      <c r="B3404" s="4" t="s">
        <v>5</v>
      </c>
      <c r="C3404" s="4" t="s">
        <v>10</v>
      </c>
    </row>
    <row r="3405" spans="1:10">
      <c r="A3405" t="n">
        <v>28383</v>
      </c>
      <c r="B3405" s="31" t="n">
        <v>16</v>
      </c>
      <c r="C3405" s="7" t="n">
        <v>0</v>
      </c>
    </row>
    <row r="3406" spans="1:10">
      <c r="A3406" t="s">
        <v>4</v>
      </c>
      <c r="B3406" s="4" t="s">
        <v>5</v>
      </c>
      <c r="C3406" s="4" t="s">
        <v>10</v>
      </c>
      <c r="D3406" s="4" t="s">
        <v>13</v>
      </c>
      <c r="E3406" s="4" t="s">
        <v>9</v>
      </c>
      <c r="F3406" s="4" t="s">
        <v>55</v>
      </c>
      <c r="G3406" s="4" t="s">
        <v>13</v>
      </c>
      <c r="H3406" s="4" t="s">
        <v>13</v>
      </c>
    </row>
    <row r="3407" spans="1:10">
      <c r="A3407" t="n">
        <v>28386</v>
      </c>
      <c r="B3407" s="62" t="n">
        <v>26</v>
      </c>
      <c r="C3407" s="7" t="n">
        <v>15</v>
      </c>
      <c r="D3407" s="7" t="n">
        <v>17</v>
      </c>
      <c r="E3407" s="7" t="n">
        <v>15316</v>
      </c>
      <c r="F3407" s="7" t="s">
        <v>296</v>
      </c>
      <c r="G3407" s="7" t="n">
        <v>2</v>
      </c>
      <c r="H3407" s="7" t="n">
        <v>0</v>
      </c>
    </row>
    <row r="3408" spans="1:10">
      <c r="A3408" t="s">
        <v>4</v>
      </c>
      <c r="B3408" s="4" t="s">
        <v>5</v>
      </c>
      <c r="C3408" s="4" t="s">
        <v>10</v>
      </c>
    </row>
    <row r="3409" spans="1:10">
      <c r="A3409" t="n">
        <v>28483</v>
      </c>
      <c r="B3409" s="31" t="n">
        <v>16</v>
      </c>
      <c r="C3409" s="7" t="n">
        <v>800</v>
      </c>
    </row>
    <row r="3410" spans="1:10">
      <c r="A3410" t="s">
        <v>4</v>
      </c>
      <c r="B3410" s="4" t="s">
        <v>5</v>
      </c>
    </row>
    <row r="3411" spans="1:10">
      <c r="A3411" t="n">
        <v>28486</v>
      </c>
      <c r="B3411" s="34" t="n">
        <v>28</v>
      </c>
    </row>
    <row r="3412" spans="1:10">
      <c r="A3412" t="s">
        <v>4</v>
      </c>
      <c r="B3412" s="4" t="s">
        <v>5</v>
      </c>
      <c r="C3412" s="4" t="s">
        <v>10</v>
      </c>
      <c r="D3412" s="4" t="s">
        <v>13</v>
      </c>
    </row>
    <row r="3413" spans="1:10">
      <c r="A3413" t="n">
        <v>28487</v>
      </c>
      <c r="B3413" s="63" t="n">
        <v>89</v>
      </c>
      <c r="C3413" s="7" t="n">
        <v>65533</v>
      </c>
      <c r="D3413" s="7" t="n">
        <v>1</v>
      </c>
    </row>
    <row r="3414" spans="1:10">
      <c r="A3414" t="s">
        <v>4</v>
      </c>
      <c r="B3414" s="4" t="s">
        <v>5</v>
      </c>
      <c r="C3414" s="4" t="s">
        <v>13</v>
      </c>
      <c r="D3414" s="20" t="s">
        <v>45</v>
      </c>
      <c r="E3414" s="4" t="s">
        <v>5</v>
      </c>
      <c r="F3414" s="4" t="s">
        <v>13</v>
      </c>
      <c r="G3414" s="4" t="s">
        <v>10</v>
      </c>
      <c r="H3414" s="20" t="s">
        <v>46</v>
      </c>
      <c r="I3414" s="4" t="s">
        <v>13</v>
      </c>
      <c r="J3414" s="4" t="s">
        <v>35</v>
      </c>
    </row>
    <row r="3415" spans="1:10">
      <c r="A3415" t="n">
        <v>28491</v>
      </c>
      <c r="B3415" s="15" t="n">
        <v>5</v>
      </c>
      <c r="C3415" s="7" t="n">
        <v>28</v>
      </c>
      <c r="D3415" s="20" t="s">
        <v>3</v>
      </c>
      <c r="E3415" s="40" t="n">
        <v>64</v>
      </c>
      <c r="F3415" s="7" t="n">
        <v>5</v>
      </c>
      <c r="G3415" s="7" t="n">
        <v>15</v>
      </c>
      <c r="H3415" s="20" t="s">
        <v>3</v>
      </c>
      <c r="I3415" s="7" t="n">
        <v>1</v>
      </c>
      <c r="J3415" s="16" t="n">
        <f t="normal" ca="1">A3629</f>
        <v>0</v>
      </c>
    </row>
    <row r="3416" spans="1:10">
      <c r="A3416" t="s">
        <v>4</v>
      </c>
      <c r="B3416" s="4" t="s">
        <v>5</v>
      </c>
      <c r="C3416" s="4" t="s">
        <v>13</v>
      </c>
      <c r="D3416" s="4" t="s">
        <v>10</v>
      </c>
      <c r="E3416" s="4" t="s">
        <v>13</v>
      </c>
    </row>
    <row r="3417" spans="1:10">
      <c r="A3417" t="n">
        <v>28502</v>
      </c>
      <c r="B3417" s="17" t="n">
        <v>49</v>
      </c>
      <c r="C3417" s="7" t="n">
        <v>1</v>
      </c>
      <c r="D3417" s="7" t="n">
        <v>4000</v>
      </c>
      <c r="E3417" s="7" t="n">
        <v>0</v>
      </c>
    </row>
    <row r="3418" spans="1:10">
      <c r="A3418" t="s">
        <v>4</v>
      </c>
      <c r="B3418" s="4" t="s">
        <v>5</v>
      </c>
      <c r="C3418" s="4" t="s">
        <v>13</v>
      </c>
      <c r="D3418" s="4" t="s">
        <v>10</v>
      </c>
      <c r="E3418" s="4" t="s">
        <v>25</v>
      </c>
    </row>
    <row r="3419" spans="1:10">
      <c r="A3419" t="n">
        <v>28507</v>
      </c>
      <c r="B3419" s="39" t="n">
        <v>58</v>
      </c>
      <c r="C3419" s="7" t="n">
        <v>101</v>
      </c>
      <c r="D3419" s="7" t="n">
        <v>500</v>
      </c>
      <c r="E3419" s="7" t="n">
        <v>1</v>
      </c>
    </row>
    <row r="3420" spans="1:10">
      <c r="A3420" t="s">
        <v>4</v>
      </c>
      <c r="B3420" s="4" t="s">
        <v>5</v>
      </c>
      <c r="C3420" s="4" t="s">
        <v>13</v>
      </c>
      <c r="D3420" s="4" t="s">
        <v>10</v>
      </c>
    </row>
    <row r="3421" spans="1:10">
      <c r="A3421" t="n">
        <v>28515</v>
      </c>
      <c r="B3421" s="39" t="n">
        <v>58</v>
      </c>
      <c r="C3421" s="7" t="n">
        <v>254</v>
      </c>
      <c r="D3421" s="7" t="n">
        <v>0</v>
      </c>
    </row>
    <row r="3422" spans="1:10">
      <c r="A3422" t="s">
        <v>4</v>
      </c>
      <c r="B3422" s="4" t="s">
        <v>5</v>
      </c>
      <c r="C3422" s="4" t="s">
        <v>10</v>
      </c>
      <c r="D3422" s="4" t="s">
        <v>25</v>
      </c>
      <c r="E3422" s="4" t="s">
        <v>25</v>
      </c>
      <c r="F3422" s="4" t="s">
        <v>25</v>
      </c>
      <c r="G3422" s="4" t="s">
        <v>10</v>
      </c>
      <c r="H3422" s="4" t="s">
        <v>10</v>
      </c>
    </row>
    <row r="3423" spans="1:10">
      <c r="A3423" t="n">
        <v>28519</v>
      </c>
      <c r="B3423" s="41" t="n">
        <v>60</v>
      </c>
      <c r="C3423" s="7" t="n">
        <v>1</v>
      </c>
      <c r="D3423" s="7" t="n">
        <v>0</v>
      </c>
      <c r="E3423" s="7" t="n">
        <v>0</v>
      </c>
      <c r="F3423" s="7" t="n">
        <v>0</v>
      </c>
      <c r="G3423" s="7" t="n">
        <v>0</v>
      </c>
      <c r="H3423" s="7" t="n">
        <v>0</v>
      </c>
    </row>
    <row r="3424" spans="1:10">
      <c r="A3424" t="s">
        <v>4</v>
      </c>
      <c r="B3424" s="4" t="s">
        <v>5</v>
      </c>
      <c r="C3424" s="4" t="s">
        <v>13</v>
      </c>
      <c r="D3424" s="4" t="s">
        <v>13</v>
      </c>
      <c r="E3424" s="4" t="s">
        <v>25</v>
      </c>
      <c r="F3424" s="4" t="s">
        <v>25</v>
      </c>
      <c r="G3424" s="4" t="s">
        <v>25</v>
      </c>
      <c r="H3424" s="4" t="s">
        <v>10</v>
      </c>
    </row>
    <row r="3425" spans="1:10">
      <c r="A3425" t="n">
        <v>28538</v>
      </c>
      <c r="B3425" s="45" t="n">
        <v>45</v>
      </c>
      <c r="C3425" s="7" t="n">
        <v>2</v>
      </c>
      <c r="D3425" s="7" t="n">
        <v>3</v>
      </c>
      <c r="E3425" s="7" t="n">
        <v>120.290000915527</v>
      </c>
      <c r="F3425" s="7" t="n">
        <v>22.9699993133545</v>
      </c>
      <c r="G3425" s="7" t="n">
        <v>100.430000305176</v>
      </c>
      <c r="H3425" s="7" t="n">
        <v>0</v>
      </c>
    </row>
    <row r="3426" spans="1:10">
      <c r="A3426" t="s">
        <v>4</v>
      </c>
      <c r="B3426" s="4" t="s">
        <v>5</v>
      </c>
      <c r="C3426" s="4" t="s">
        <v>13</v>
      </c>
      <c r="D3426" s="4" t="s">
        <v>13</v>
      </c>
      <c r="E3426" s="4" t="s">
        <v>25</v>
      </c>
      <c r="F3426" s="4" t="s">
        <v>25</v>
      </c>
      <c r="G3426" s="4" t="s">
        <v>25</v>
      </c>
      <c r="H3426" s="4" t="s">
        <v>10</v>
      </c>
      <c r="I3426" s="4" t="s">
        <v>13</v>
      </c>
    </row>
    <row r="3427" spans="1:10">
      <c r="A3427" t="n">
        <v>28555</v>
      </c>
      <c r="B3427" s="45" t="n">
        <v>45</v>
      </c>
      <c r="C3427" s="7" t="n">
        <v>4</v>
      </c>
      <c r="D3427" s="7" t="n">
        <v>3</v>
      </c>
      <c r="E3427" s="7" t="n">
        <v>8.03999996185303</v>
      </c>
      <c r="F3427" s="7" t="n">
        <v>346.910003662109</v>
      </c>
      <c r="G3427" s="7" t="n">
        <v>354</v>
      </c>
      <c r="H3427" s="7" t="n">
        <v>0</v>
      </c>
      <c r="I3427" s="7" t="n">
        <v>0</v>
      </c>
    </row>
    <row r="3428" spans="1:10">
      <c r="A3428" t="s">
        <v>4</v>
      </c>
      <c r="B3428" s="4" t="s">
        <v>5</v>
      </c>
      <c r="C3428" s="4" t="s">
        <v>13</v>
      </c>
      <c r="D3428" s="4" t="s">
        <v>13</v>
      </c>
      <c r="E3428" s="4" t="s">
        <v>25</v>
      </c>
      <c r="F3428" s="4" t="s">
        <v>10</v>
      </c>
    </row>
    <row r="3429" spans="1:10">
      <c r="A3429" t="n">
        <v>28573</v>
      </c>
      <c r="B3429" s="45" t="n">
        <v>45</v>
      </c>
      <c r="C3429" s="7" t="n">
        <v>5</v>
      </c>
      <c r="D3429" s="7" t="n">
        <v>3</v>
      </c>
      <c r="E3429" s="7" t="n">
        <v>0.600000023841858</v>
      </c>
      <c r="F3429" s="7" t="n">
        <v>0</v>
      </c>
    </row>
    <row r="3430" spans="1:10">
      <c r="A3430" t="s">
        <v>4</v>
      </c>
      <c r="B3430" s="4" t="s">
        <v>5</v>
      </c>
      <c r="C3430" s="4" t="s">
        <v>13</v>
      </c>
      <c r="D3430" s="4" t="s">
        <v>13</v>
      </c>
      <c r="E3430" s="4" t="s">
        <v>25</v>
      </c>
      <c r="F3430" s="4" t="s">
        <v>10</v>
      </c>
    </row>
    <row r="3431" spans="1:10">
      <c r="A3431" t="n">
        <v>28582</v>
      </c>
      <c r="B3431" s="45" t="n">
        <v>45</v>
      </c>
      <c r="C3431" s="7" t="n">
        <v>11</v>
      </c>
      <c r="D3431" s="7" t="n">
        <v>3</v>
      </c>
      <c r="E3431" s="7" t="n">
        <v>43</v>
      </c>
      <c r="F3431" s="7" t="n">
        <v>0</v>
      </c>
    </row>
    <row r="3432" spans="1:10">
      <c r="A3432" t="s">
        <v>4</v>
      </c>
      <c r="B3432" s="4" t="s">
        <v>5</v>
      </c>
      <c r="C3432" s="4" t="s">
        <v>13</v>
      </c>
    </row>
    <row r="3433" spans="1:10">
      <c r="A3433" t="n">
        <v>28591</v>
      </c>
      <c r="B3433" s="58" t="n">
        <v>116</v>
      </c>
      <c r="C3433" s="7" t="n">
        <v>0</v>
      </c>
    </row>
    <row r="3434" spans="1:10">
      <c r="A3434" t="s">
        <v>4</v>
      </c>
      <c r="B3434" s="4" t="s">
        <v>5</v>
      </c>
      <c r="C3434" s="4" t="s">
        <v>13</v>
      </c>
      <c r="D3434" s="4" t="s">
        <v>10</v>
      </c>
    </row>
    <row r="3435" spans="1:10">
      <c r="A3435" t="n">
        <v>28593</v>
      </c>
      <c r="B3435" s="58" t="n">
        <v>116</v>
      </c>
      <c r="C3435" s="7" t="n">
        <v>2</v>
      </c>
      <c r="D3435" s="7" t="n">
        <v>1</v>
      </c>
    </row>
    <row r="3436" spans="1:10">
      <c r="A3436" t="s">
        <v>4</v>
      </c>
      <c r="B3436" s="4" t="s">
        <v>5</v>
      </c>
      <c r="C3436" s="4" t="s">
        <v>13</v>
      </c>
      <c r="D3436" s="4" t="s">
        <v>9</v>
      </c>
    </row>
    <row r="3437" spans="1:10">
      <c r="A3437" t="n">
        <v>28597</v>
      </c>
      <c r="B3437" s="58" t="n">
        <v>116</v>
      </c>
      <c r="C3437" s="7" t="n">
        <v>5</v>
      </c>
      <c r="D3437" s="7" t="n">
        <v>1092616192</v>
      </c>
    </row>
    <row r="3438" spans="1:10">
      <c r="A3438" t="s">
        <v>4</v>
      </c>
      <c r="B3438" s="4" t="s">
        <v>5</v>
      </c>
      <c r="C3438" s="4" t="s">
        <v>13</v>
      </c>
      <c r="D3438" s="4" t="s">
        <v>10</v>
      </c>
    </row>
    <row r="3439" spans="1:10">
      <c r="A3439" t="n">
        <v>28603</v>
      </c>
      <c r="B3439" s="58" t="n">
        <v>116</v>
      </c>
      <c r="C3439" s="7" t="n">
        <v>6</v>
      </c>
      <c r="D3439" s="7" t="n">
        <v>1</v>
      </c>
    </row>
    <row r="3440" spans="1:10">
      <c r="A3440" t="s">
        <v>4</v>
      </c>
      <c r="B3440" s="4" t="s">
        <v>5</v>
      </c>
      <c r="C3440" s="4" t="s">
        <v>10</v>
      </c>
      <c r="D3440" s="4" t="s">
        <v>25</v>
      </c>
      <c r="E3440" s="4" t="s">
        <v>25</v>
      </c>
      <c r="F3440" s="4" t="s">
        <v>25</v>
      </c>
      <c r="G3440" s="4" t="s">
        <v>25</v>
      </c>
    </row>
    <row r="3441" spans="1:9">
      <c r="A3441" t="n">
        <v>28607</v>
      </c>
      <c r="B3441" s="50" t="n">
        <v>46</v>
      </c>
      <c r="C3441" s="7" t="n">
        <v>9</v>
      </c>
      <c r="D3441" s="7" t="n">
        <v>121.339996337891</v>
      </c>
      <c r="E3441" s="7" t="n">
        <v>21.5799999237061</v>
      </c>
      <c r="F3441" s="7" t="n">
        <v>99.0999984741211</v>
      </c>
      <c r="G3441" s="7" t="n">
        <v>195.600006103516</v>
      </c>
    </row>
    <row r="3442" spans="1:9">
      <c r="A3442" t="s">
        <v>4</v>
      </c>
      <c r="B3442" s="4" t="s">
        <v>5</v>
      </c>
      <c r="C3442" s="4" t="s">
        <v>10</v>
      </c>
      <c r="D3442" s="4" t="s">
        <v>25</v>
      </c>
      <c r="E3442" s="4" t="s">
        <v>25</v>
      </c>
      <c r="F3442" s="4" t="s">
        <v>25</v>
      </c>
      <c r="G3442" s="4" t="s">
        <v>25</v>
      </c>
    </row>
    <row r="3443" spans="1:9">
      <c r="A3443" t="n">
        <v>28626</v>
      </c>
      <c r="B3443" s="50" t="n">
        <v>46</v>
      </c>
      <c r="C3443" s="7" t="n">
        <v>61489</v>
      </c>
      <c r="D3443" s="7" t="n">
        <v>117.389999389648</v>
      </c>
      <c r="E3443" s="7" t="n">
        <v>21.4899997711182</v>
      </c>
      <c r="F3443" s="7" t="n">
        <v>101.26000213623</v>
      </c>
      <c r="G3443" s="7" t="n">
        <v>117.300003051758</v>
      </c>
    </row>
    <row r="3444" spans="1:9">
      <c r="A3444" t="s">
        <v>4</v>
      </c>
      <c r="B3444" s="4" t="s">
        <v>5</v>
      </c>
      <c r="C3444" s="4" t="s">
        <v>10</v>
      </c>
      <c r="D3444" s="4" t="s">
        <v>25</v>
      </c>
      <c r="E3444" s="4" t="s">
        <v>25</v>
      </c>
      <c r="F3444" s="4" t="s">
        <v>25</v>
      </c>
      <c r="G3444" s="4" t="s">
        <v>25</v>
      </c>
    </row>
    <row r="3445" spans="1:9">
      <c r="A3445" t="n">
        <v>28645</v>
      </c>
      <c r="B3445" s="50" t="n">
        <v>46</v>
      </c>
      <c r="C3445" s="7" t="n">
        <v>61490</v>
      </c>
      <c r="D3445" s="7" t="n">
        <v>119.129997253418</v>
      </c>
      <c r="E3445" s="7" t="n">
        <v>21.4699993133545</v>
      </c>
      <c r="F3445" s="7" t="n">
        <v>101.319999694824</v>
      </c>
      <c r="G3445" s="7" t="n">
        <v>125.900001525879</v>
      </c>
    </row>
    <row r="3446" spans="1:9">
      <c r="A3446" t="s">
        <v>4</v>
      </c>
      <c r="B3446" s="4" t="s">
        <v>5</v>
      </c>
      <c r="C3446" s="4" t="s">
        <v>10</v>
      </c>
      <c r="D3446" s="4" t="s">
        <v>25</v>
      </c>
      <c r="E3446" s="4" t="s">
        <v>25</v>
      </c>
      <c r="F3446" s="4" t="s">
        <v>25</v>
      </c>
      <c r="G3446" s="4" t="s">
        <v>25</v>
      </c>
    </row>
    <row r="3447" spans="1:9">
      <c r="A3447" t="n">
        <v>28664</v>
      </c>
      <c r="B3447" s="50" t="n">
        <v>46</v>
      </c>
      <c r="C3447" s="7" t="n">
        <v>8</v>
      </c>
      <c r="D3447" s="7" t="n">
        <v>118.26000213623</v>
      </c>
      <c r="E3447" s="7" t="n">
        <v>21.5400009155273</v>
      </c>
      <c r="F3447" s="7" t="n">
        <v>101.279998779297</v>
      </c>
      <c r="G3447" s="7" t="n">
        <v>184.899993896484</v>
      </c>
    </row>
    <row r="3448" spans="1:9">
      <c r="A3448" t="s">
        <v>4</v>
      </c>
      <c r="B3448" s="4" t="s">
        <v>5</v>
      </c>
      <c r="C3448" s="4" t="s">
        <v>10</v>
      </c>
      <c r="D3448" s="4" t="s">
        <v>25</v>
      </c>
      <c r="E3448" s="4" t="s">
        <v>25</v>
      </c>
      <c r="F3448" s="4" t="s">
        <v>25</v>
      </c>
      <c r="G3448" s="4" t="s">
        <v>25</v>
      </c>
    </row>
    <row r="3449" spans="1:9">
      <c r="A3449" t="n">
        <v>28683</v>
      </c>
      <c r="B3449" s="50" t="n">
        <v>46</v>
      </c>
      <c r="C3449" s="7" t="n">
        <v>1</v>
      </c>
      <c r="D3449" s="7" t="n">
        <v>116.589996337891</v>
      </c>
      <c r="E3449" s="7" t="n">
        <v>21.6200008392334</v>
      </c>
      <c r="F3449" s="7" t="n">
        <v>100.279998779297</v>
      </c>
      <c r="G3449" s="7" t="n">
        <v>94.0999984741211</v>
      </c>
    </row>
    <row r="3450" spans="1:9">
      <c r="A3450" t="s">
        <v>4</v>
      </c>
      <c r="B3450" s="4" t="s">
        <v>5</v>
      </c>
      <c r="C3450" s="4" t="s">
        <v>10</v>
      </c>
      <c r="D3450" s="4" t="s">
        <v>25</v>
      </c>
      <c r="E3450" s="4" t="s">
        <v>25</v>
      </c>
      <c r="F3450" s="4" t="s">
        <v>25</v>
      </c>
      <c r="G3450" s="4" t="s">
        <v>25</v>
      </c>
    </row>
    <row r="3451" spans="1:9">
      <c r="A3451" t="n">
        <v>28702</v>
      </c>
      <c r="B3451" s="50" t="n">
        <v>46</v>
      </c>
      <c r="C3451" s="7" t="n">
        <v>0</v>
      </c>
      <c r="D3451" s="7" t="n">
        <v>118.870002746582</v>
      </c>
      <c r="E3451" s="7" t="n">
        <v>21.5799999237061</v>
      </c>
      <c r="F3451" s="7" t="n">
        <v>100.069999694824</v>
      </c>
      <c r="G3451" s="7" t="n">
        <v>111.199996948242</v>
      </c>
    </row>
    <row r="3452" spans="1:9">
      <c r="A3452" t="s">
        <v>4</v>
      </c>
      <c r="B3452" s="4" t="s">
        <v>5</v>
      </c>
      <c r="C3452" s="4" t="s">
        <v>10</v>
      </c>
      <c r="D3452" s="4" t="s">
        <v>13</v>
      </c>
      <c r="E3452" s="4" t="s">
        <v>6</v>
      </c>
      <c r="F3452" s="4" t="s">
        <v>25</v>
      </c>
      <c r="G3452" s="4" t="s">
        <v>25</v>
      </c>
      <c r="H3452" s="4" t="s">
        <v>25</v>
      </c>
    </row>
    <row r="3453" spans="1:9">
      <c r="A3453" t="n">
        <v>28721</v>
      </c>
      <c r="B3453" s="52" t="n">
        <v>48</v>
      </c>
      <c r="C3453" s="7" t="n">
        <v>0</v>
      </c>
      <c r="D3453" s="7" t="n">
        <v>0</v>
      </c>
      <c r="E3453" s="7" t="s">
        <v>297</v>
      </c>
      <c r="F3453" s="7" t="n">
        <v>0</v>
      </c>
      <c r="G3453" s="7" t="n">
        <v>1</v>
      </c>
      <c r="H3453" s="7" t="n">
        <v>0</v>
      </c>
    </row>
    <row r="3454" spans="1:9">
      <c r="A3454" t="s">
        <v>4</v>
      </c>
      <c r="B3454" s="4" t="s">
        <v>5</v>
      </c>
      <c r="C3454" s="4" t="s">
        <v>10</v>
      </c>
      <c r="D3454" s="4" t="s">
        <v>9</v>
      </c>
    </row>
    <row r="3455" spans="1:9">
      <c r="A3455" t="n">
        <v>28746</v>
      </c>
      <c r="B3455" s="53" t="n">
        <v>43</v>
      </c>
      <c r="C3455" s="7" t="n">
        <v>9</v>
      </c>
      <c r="D3455" s="7" t="n">
        <v>256</v>
      </c>
    </row>
    <row r="3456" spans="1:9">
      <c r="A3456" t="s">
        <v>4</v>
      </c>
      <c r="B3456" s="4" t="s">
        <v>5</v>
      </c>
      <c r="C3456" s="4" t="s">
        <v>10</v>
      </c>
      <c r="D3456" s="4" t="s">
        <v>9</v>
      </c>
    </row>
    <row r="3457" spans="1:8">
      <c r="A3457" t="n">
        <v>28753</v>
      </c>
      <c r="B3457" s="53" t="n">
        <v>43</v>
      </c>
      <c r="C3457" s="7" t="n">
        <v>9</v>
      </c>
      <c r="D3457" s="7" t="n">
        <v>8388608</v>
      </c>
    </row>
    <row r="3458" spans="1:8">
      <c r="A3458" t="s">
        <v>4</v>
      </c>
      <c r="B3458" s="4" t="s">
        <v>5</v>
      </c>
      <c r="C3458" s="4" t="s">
        <v>13</v>
      </c>
      <c r="D3458" s="4" t="s">
        <v>10</v>
      </c>
    </row>
    <row r="3459" spans="1:8">
      <c r="A3459" t="n">
        <v>28760</v>
      </c>
      <c r="B3459" s="39" t="n">
        <v>58</v>
      </c>
      <c r="C3459" s="7" t="n">
        <v>255</v>
      </c>
      <c r="D3459" s="7" t="n">
        <v>0</v>
      </c>
    </row>
    <row r="3460" spans="1:8">
      <c r="A3460" t="s">
        <v>4</v>
      </c>
      <c r="B3460" s="4" t="s">
        <v>5</v>
      </c>
      <c r="C3460" s="4" t="s">
        <v>10</v>
      </c>
      <c r="D3460" s="4" t="s">
        <v>10</v>
      </c>
      <c r="E3460" s="4" t="s">
        <v>10</v>
      </c>
    </row>
    <row r="3461" spans="1:8">
      <c r="A3461" t="n">
        <v>28764</v>
      </c>
      <c r="B3461" s="42" t="n">
        <v>61</v>
      </c>
      <c r="C3461" s="7" t="n">
        <v>9</v>
      </c>
      <c r="D3461" s="7" t="n">
        <v>15</v>
      </c>
      <c r="E3461" s="7" t="n">
        <v>1000</v>
      </c>
    </row>
    <row r="3462" spans="1:8">
      <c r="A3462" t="s">
        <v>4</v>
      </c>
      <c r="B3462" s="4" t="s">
        <v>5</v>
      </c>
      <c r="C3462" s="4" t="s">
        <v>10</v>
      </c>
      <c r="D3462" s="4" t="s">
        <v>10</v>
      </c>
      <c r="E3462" s="4" t="s">
        <v>25</v>
      </c>
      <c r="F3462" s="4" t="s">
        <v>13</v>
      </c>
    </row>
    <row r="3463" spans="1:8">
      <c r="A3463" t="n">
        <v>28771</v>
      </c>
      <c r="B3463" s="91" t="n">
        <v>53</v>
      </c>
      <c r="C3463" s="7" t="n">
        <v>9</v>
      </c>
      <c r="D3463" s="7" t="n">
        <v>15</v>
      </c>
      <c r="E3463" s="7" t="n">
        <v>5</v>
      </c>
      <c r="F3463" s="7" t="n">
        <v>0</v>
      </c>
    </row>
    <row r="3464" spans="1:8">
      <c r="A3464" t="s">
        <v>4</v>
      </c>
      <c r="B3464" s="4" t="s">
        <v>5</v>
      </c>
      <c r="C3464" s="4" t="s">
        <v>10</v>
      </c>
    </row>
    <row r="3465" spans="1:8">
      <c r="A3465" t="n">
        <v>28781</v>
      </c>
      <c r="B3465" s="44" t="n">
        <v>54</v>
      </c>
      <c r="C3465" s="7" t="n">
        <v>9</v>
      </c>
    </row>
    <row r="3466" spans="1:8">
      <c r="A3466" t="s">
        <v>4</v>
      </c>
      <c r="B3466" s="4" t="s">
        <v>5</v>
      </c>
      <c r="C3466" s="4" t="s">
        <v>10</v>
      </c>
      <c r="D3466" s="4" t="s">
        <v>13</v>
      </c>
      <c r="E3466" s="4" t="s">
        <v>6</v>
      </c>
      <c r="F3466" s="4" t="s">
        <v>25</v>
      </c>
      <c r="G3466" s="4" t="s">
        <v>25</v>
      </c>
      <c r="H3466" s="4" t="s">
        <v>25</v>
      </c>
    </row>
    <row r="3467" spans="1:8">
      <c r="A3467" t="n">
        <v>28784</v>
      </c>
      <c r="B3467" s="52" t="n">
        <v>48</v>
      </c>
      <c r="C3467" s="7" t="n">
        <v>9</v>
      </c>
      <c r="D3467" s="7" t="n">
        <v>0</v>
      </c>
      <c r="E3467" s="7" t="s">
        <v>149</v>
      </c>
      <c r="F3467" s="7" t="n">
        <v>-1</v>
      </c>
      <c r="G3467" s="7" t="n">
        <v>1</v>
      </c>
      <c r="H3467" s="7" t="n">
        <v>0</v>
      </c>
    </row>
    <row r="3468" spans="1:8">
      <c r="A3468" t="s">
        <v>4</v>
      </c>
      <c r="B3468" s="4" t="s">
        <v>5</v>
      </c>
      <c r="C3468" s="4" t="s">
        <v>10</v>
      </c>
    </row>
    <row r="3469" spans="1:8">
      <c r="A3469" t="n">
        <v>28814</v>
      </c>
      <c r="B3469" s="31" t="n">
        <v>16</v>
      </c>
      <c r="C3469" s="7" t="n">
        <v>500</v>
      </c>
    </row>
    <row r="3470" spans="1:8">
      <c r="A3470" t="s">
        <v>4</v>
      </c>
      <c r="B3470" s="4" t="s">
        <v>5</v>
      </c>
      <c r="C3470" s="4" t="s">
        <v>13</v>
      </c>
      <c r="D3470" s="4" t="s">
        <v>25</v>
      </c>
      <c r="E3470" s="4" t="s">
        <v>25</v>
      </c>
      <c r="F3470" s="4" t="s">
        <v>25</v>
      </c>
    </row>
    <row r="3471" spans="1:8">
      <c r="A3471" t="n">
        <v>28817</v>
      </c>
      <c r="B3471" s="45" t="n">
        <v>45</v>
      </c>
      <c r="C3471" s="7" t="n">
        <v>9</v>
      </c>
      <c r="D3471" s="7" t="n">
        <v>0.00999999977648258</v>
      </c>
      <c r="E3471" s="7" t="n">
        <v>0.00999999977648258</v>
      </c>
      <c r="F3471" s="7" t="n">
        <v>0.5</v>
      </c>
    </row>
    <row r="3472" spans="1:8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6</v>
      </c>
    </row>
    <row r="3473" spans="1:8">
      <c r="A3473" t="n">
        <v>28831</v>
      </c>
      <c r="B3473" s="61" t="n">
        <v>51</v>
      </c>
      <c r="C3473" s="7" t="n">
        <v>4</v>
      </c>
      <c r="D3473" s="7" t="n">
        <v>9</v>
      </c>
      <c r="E3473" s="7" t="s">
        <v>298</v>
      </c>
    </row>
    <row r="3474" spans="1:8">
      <c r="A3474" t="s">
        <v>4</v>
      </c>
      <c r="B3474" s="4" t="s">
        <v>5</v>
      </c>
      <c r="C3474" s="4" t="s">
        <v>10</v>
      </c>
    </row>
    <row r="3475" spans="1:8">
      <c r="A3475" t="n">
        <v>28845</v>
      </c>
      <c r="B3475" s="31" t="n">
        <v>16</v>
      </c>
      <c r="C3475" s="7" t="n">
        <v>0</v>
      </c>
    </row>
    <row r="3476" spans="1:8">
      <c r="A3476" t="s">
        <v>4</v>
      </c>
      <c r="B3476" s="4" t="s">
        <v>5</v>
      </c>
      <c r="C3476" s="4" t="s">
        <v>10</v>
      </c>
      <c r="D3476" s="4" t="s">
        <v>13</v>
      </c>
      <c r="E3476" s="4" t="s">
        <v>9</v>
      </c>
      <c r="F3476" s="4" t="s">
        <v>55</v>
      </c>
      <c r="G3476" s="4" t="s">
        <v>13</v>
      </c>
      <c r="H3476" s="4" t="s">
        <v>13</v>
      </c>
    </row>
    <row r="3477" spans="1:8">
      <c r="A3477" t="n">
        <v>28848</v>
      </c>
      <c r="B3477" s="62" t="n">
        <v>26</v>
      </c>
      <c r="C3477" s="7" t="n">
        <v>9</v>
      </c>
      <c r="D3477" s="7" t="n">
        <v>17</v>
      </c>
      <c r="E3477" s="7" t="n">
        <v>5308</v>
      </c>
      <c r="F3477" s="7" t="s">
        <v>299</v>
      </c>
      <c r="G3477" s="7" t="n">
        <v>2</v>
      </c>
      <c r="H3477" s="7" t="n">
        <v>0</v>
      </c>
    </row>
    <row r="3478" spans="1:8">
      <c r="A3478" t="s">
        <v>4</v>
      </c>
      <c r="B3478" s="4" t="s">
        <v>5</v>
      </c>
    </row>
    <row r="3479" spans="1:8">
      <c r="A3479" t="n">
        <v>28897</v>
      </c>
      <c r="B3479" s="34" t="n">
        <v>28</v>
      </c>
    </row>
    <row r="3480" spans="1:8">
      <c r="A3480" t="s">
        <v>4</v>
      </c>
      <c r="B3480" s="4" t="s">
        <v>5</v>
      </c>
      <c r="C3480" s="4" t="s">
        <v>10</v>
      </c>
      <c r="D3480" s="4" t="s">
        <v>13</v>
      </c>
    </row>
    <row r="3481" spans="1:8">
      <c r="A3481" t="n">
        <v>28898</v>
      </c>
      <c r="B3481" s="63" t="n">
        <v>89</v>
      </c>
      <c r="C3481" s="7" t="n">
        <v>65533</v>
      </c>
      <c r="D3481" s="7" t="n">
        <v>1</v>
      </c>
    </row>
    <row r="3482" spans="1:8">
      <c r="A3482" t="s">
        <v>4</v>
      </c>
      <c r="B3482" s="4" t="s">
        <v>5</v>
      </c>
      <c r="C3482" s="4" t="s">
        <v>13</v>
      </c>
      <c r="D3482" s="4" t="s">
        <v>13</v>
      </c>
      <c r="E3482" s="4" t="s">
        <v>25</v>
      </c>
      <c r="F3482" s="4" t="s">
        <v>25</v>
      </c>
      <c r="G3482" s="4" t="s">
        <v>25</v>
      </c>
      <c r="H3482" s="4" t="s">
        <v>10</v>
      </c>
    </row>
    <row r="3483" spans="1:8">
      <c r="A3483" t="n">
        <v>28902</v>
      </c>
      <c r="B3483" s="45" t="n">
        <v>45</v>
      </c>
      <c r="C3483" s="7" t="n">
        <v>2</v>
      </c>
      <c r="D3483" s="7" t="n">
        <v>3</v>
      </c>
      <c r="E3483" s="7" t="n">
        <v>120.23999786377</v>
      </c>
      <c r="F3483" s="7" t="n">
        <v>22.9300003051758</v>
      </c>
      <c r="G3483" s="7" t="n">
        <v>100.430000305176</v>
      </c>
      <c r="H3483" s="7" t="n">
        <v>2000</v>
      </c>
    </row>
    <row r="3484" spans="1:8">
      <c r="A3484" t="s">
        <v>4</v>
      </c>
      <c r="B3484" s="4" t="s">
        <v>5</v>
      </c>
      <c r="C3484" s="4" t="s">
        <v>13</v>
      </c>
      <c r="D3484" s="4" t="s">
        <v>13</v>
      </c>
      <c r="E3484" s="4" t="s">
        <v>25</v>
      </c>
      <c r="F3484" s="4" t="s">
        <v>25</v>
      </c>
      <c r="G3484" s="4" t="s">
        <v>25</v>
      </c>
      <c r="H3484" s="4" t="s">
        <v>10</v>
      </c>
      <c r="I3484" s="4" t="s">
        <v>13</v>
      </c>
    </row>
    <row r="3485" spans="1:8">
      <c r="A3485" t="n">
        <v>28919</v>
      </c>
      <c r="B3485" s="45" t="n">
        <v>45</v>
      </c>
      <c r="C3485" s="7" t="n">
        <v>4</v>
      </c>
      <c r="D3485" s="7" t="n">
        <v>3</v>
      </c>
      <c r="E3485" s="7" t="n">
        <v>5.94999980926514</v>
      </c>
      <c r="F3485" s="7" t="n">
        <v>14.1899995803833</v>
      </c>
      <c r="G3485" s="7" t="n">
        <v>354</v>
      </c>
      <c r="H3485" s="7" t="n">
        <v>2000</v>
      </c>
      <c r="I3485" s="7" t="n">
        <v>1</v>
      </c>
    </row>
    <row r="3486" spans="1:8">
      <c r="A3486" t="s">
        <v>4</v>
      </c>
      <c r="B3486" s="4" t="s">
        <v>5</v>
      </c>
      <c r="C3486" s="4" t="s">
        <v>13</v>
      </c>
      <c r="D3486" s="4" t="s">
        <v>13</v>
      </c>
      <c r="E3486" s="4" t="s">
        <v>25</v>
      </c>
      <c r="F3486" s="4" t="s">
        <v>10</v>
      </c>
    </row>
    <row r="3487" spans="1:8">
      <c r="A3487" t="n">
        <v>28937</v>
      </c>
      <c r="B3487" s="45" t="n">
        <v>45</v>
      </c>
      <c r="C3487" s="7" t="n">
        <v>5</v>
      </c>
      <c r="D3487" s="7" t="n">
        <v>3</v>
      </c>
      <c r="E3487" s="7" t="n">
        <v>0.600000023841858</v>
      </c>
      <c r="F3487" s="7" t="n">
        <v>0</v>
      </c>
    </row>
    <row r="3488" spans="1:8">
      <c r="A3488" t="s">
        <v>4</v>
      </c>
      <c r="B3488" s="4" t="s">
        <v>5</v>
      </c>
      <c r="C3488" s="4" t="s">
        <v>13</v>
      </c>
      <c r="D3488" s="4" t="s">
        <v>13</v>
      </c>
      <c r="E3488" s="4" t="s">
        <v>25</v>
      </c>
      <c r="F3488" s="4" t="s">
        <v>10</v>
      </c>
    </row>
    <row r="3489" spans="1:9">
      <c r="A3489" t="n">
        <v>28946</v>
      </c>
      <c r="B3489" s="45" t="n">
        <v>45</v>
      </c>
      <c r="C3489" s="7" t="n">
        <v>11</v>
      </c>
      <c r="D3489" s="7" t="n">
        <v>3</v>
      </c>
      <c r="E3489" s="7" t="n">
        <v>43</v>
      </c>
      <c r="F3489" s="7" t="n">
        <v>2000</v>
      </c>
    </row>
    <row r="3490" spans="1:9">
      <c r="A3490" t="s">
        <v>4</v>
      </c>
      <c r="B3490" s="4" t="s">
        <v>5</v>
      </c>
      <c r="C3490" s="4" t="s">
        <v>10</v>
      </c>
      <c r="D3490" s="4" t="s">
        <v>10</v>
      </c>
      <c r="E3490" s="4" t="s">
        <v>25</v>
      </c>
      <c r="F3490" s="4" t="s">
        <v>13</v>
      </c>
    </row>
    <row r="3491" spans="1:9">
      <c r="A3491" t="n">
        <v>28955</v>
      </c>
      <c r="B3491" s="91" t="n">
        <v>53</v>
      </c>
      <c r="C3491" s="7" t="n">
        <v>15</v>
      </c>
      <c r="D3491" s="7" t="n">
        <v>9</v>
      </c>
      <c r="E3491" s="7" t="n">
        <v>10</v>
      </c>
      <c r="F3491" s="7" t="n">
        <v>0</v>
      </c>
    </row>
    <row r="3492" spans="1:9">
      <c r="A3492" t="s">
        <v>4</v>
      </c>
      <c r="B3492" s="4" t="s">
        <v>5</v>
      </c>
      <c r="C3492" s="4" t="s">
        <v>10</v>
      </c>
    </row>
    <row r="3493" spans="1:9">
      <c r="A3493" t="n">
        <v>28965</v>
      </c>
      <c r="B3493" s="31" t="n">
        <v>16</v>
      </c>
      <c r="C3493" s="7" t="n">
        <v>100</v>
      </c>
    </row>
    <row r="3494" spans="1:9">
      <c r="A3494" t="s">
        <v>4</v>
      </c>
      <c r="B3494" s="4" t="s">
        <v>5</v>
      </c>
      <c r="C3494" s="4" t="s">
        <v>10</v>
      </c>
      <c r="D3494" s="4" t="s">
        <v>10</v>
      </c>
      <c r="E3494" s="4" t="s">
        <v>25</v>
      </c>
      <c r="F3494" s="4" t="s">
        <v>25</v>
      </c>
      <c r="G3494" s="4" t="s">
        <v>25</v>
      </c>
      <c r="H3494" s="4" t="s">
        <v>25</v>
      </c>
      <c r="I3494" s="4" t="s">
        <v>13</v>
      </c>
      <c r="J3494" s="4" t="s">
        <v>10</v>
      </c>
    </row>
    <row r="3495" spans="1:9">
      <c r="A3495" t="n">
        <v>28968</v>
      </c>
      <c r="B3495" s="59" t="n">
        <v>55</v>
      </c>
      <c r="C3495" s="7" t="n">
        <v>9</v>
      </c>
      <c r="D3495" s="7" t="n">
        <v>65533</v>
      </c>
      <c r="E3495" s="7" t="n">
        <v>120.889999389648</v>
      </c>
      <c r="F3495" s="7" t="n">
        <v>21.5799999237061</v>
      </c>
      <c r="G3495" s="7" t="n">
        <v>99.5199966430664</v>
      </c>
      <c r="H3495" s="7" t="n">
        <v>1.95999991893768</v>
      </c>
      <c r="I3495" s="7" t="n">
        <v>2</v>
      </c>
      <c r="J3495" s="7" t="n">
        <v>0</v>
      </c>
    </row>
    <row r="3496" spans="1:9">
      <c r="A3496" t="s">
        <v>4</v>
      </c>
      <c r="B3496" s="4" t="s">
        <v>5</v>
      </c>
      <c r="C3496" s="4" t="s">
        <v>10</v>
      </c>
      <c r="D3496" s="4" t="s">
        <v>10</v>
      </c>
      <c r="E3496" s="4" t="s">
        <v>10</v>
      </c>
    </row>
    <row r="3497" spans="1:9">
      <c r="A3497" t="n">
        <v>28992</v>
      </c>
      <c r="B3497" s="42" t="n">
        <v>61</v>
      </c>
      <c r="C3497" s="7" t="n">
        <v>15</v>
      </c>
      <c r="D3497" s="7" t="n">
        <v>9</v>
      </c>
      <c r="E3497" s="7" t="n">
        <v>1000</v>
      </c>
    </row>
    <row r="3498" spans="1:9">
      <c r="A3498" t="s">
        <v>4</v>
      </c>
      <c r="B3498" s="4" t="s">
        <v>5</v>
      </c>
      <c r="C3498" s="4" t="s">
        <v>10</v>
      </c>
      <c r="D3498" s="4" t="s">
        <v>13</v>
      </c>
    </row>
    <row r="3499" spans="1:9">
      <c r="A3499" t="n">
        <v>28999</v>
      </c>
      <c r="B3499" s="60" t="n">
        <v>56</v>
      </c>
      <c r="C3499" s="7" t="n">
        <v>9</v>
      </c>
      <c r="D3499" s="7" t="n">
        <v>0</v>
      </c>
    </row>
    <row r="3500" spans="1:9">
      <c r="A3500" t="s">
        <v>4</v>
      </c>
      <c r="B3500" s="4" t="s">
        <v>5</v>
      </c>
      <c r="C3500" s="4" t="s">
        <v>13</v>
      </c>
      <c r="D3500" s="4" t="s">
        <v>13</v>
      </c>
    </row>
    <row r="3501" spans="1:9">
      <c r="A3501" t="n">
        <v>29003</v>
      </c>
      <c r="B3501" s="17" t="n">
        <v>49</v>
      </c>
      <c r="C3501" s="7" t="n">
        <v>2</v>
      </c>
      <c r="D3501" s="7" t="n">
        <v>0</v>
      </c>
    </row>
    <row r="3502" spans="1:9">
      <c r="A3502" t="s">
        <v>4</v>
      </c>
      <c r="B3502" s="4" t="s">
        <v>5</v>
      </c>
      <c r="C3502" s="4" t="s">
        <v>13</v>
      </c>
      <c r="D3502" s="4" t="s">
        <v>10</v>
      </c>
      <c r="E3502" s="4" t="s">
        <v>9</v>
      </c>
      <c r="F3502" s="4" t="s">
        <v>10</v>
      </c>
      <c r="G3502" s="4" t="s">
        <v>9</v>
      </c>
      <c r="H3502" s="4" t="s">
        <v>13</v>
      </c>
    </row>
    <row r="3503" spans="1:9">
      <c r="A3503" t="n">
        <v>29006</v>
      </c>
      <c r="B3503" s="17" t="n">
        <v>49</v>
      </c>
      <c r="C3503" s="7" t="n">
        <v>0</v>
      </c>
      <c r="D3503" s="7" t="n">
        <v>550</v>
      </c>
      <c r="E3503" s="7" t="n">
        <v>1060320051</v>
      </c>
      <c r="F3503" s="7" t="n">
        <v>0</v>
      </c>
      <c r="G3503" s="7" t="n">
        <v>0</v>
      </c>
      <c r="H3503" s="7" t="n">
        <v>0</v>
      </c>
    </row>
    <row r="3504" spans="1:9">
      <c r="A3504" t="s">
        <v>4</v>
      </c>
      <c r="B3504" s="4" t="s">
        <v>5</v>
      </c>
      <c r="C3504" s="4" t="s">
        <v>13</v>
      </c>
      <c r="D3504" s="4" t="s">
        <v>10</v>
      </c>
      <c r="E3504" s="4" t="s">
        <v>25</v>
      </c>
    </row>
    <row r="3505" spans="1:10">
      <c r="A3505" t="n">
        <v>29021</v>
      </c>
      <c r="B3505" s="39" t="n">
        <v>58</v>
      </c>
      <c r="C3505" s="7" t="n">
        <v>101</v>
      </c>
      <c r="D3505" s="7" t="n">
        <v>300</v>
      </c>
      <c r="E3505" s="7" t="n">
        <v>1</v>
      </c>
    </row>
    <row r="3506" spans="1:10">
      <c r="A3506" t="s">
        <v>4</v>
      </c>
      <c r="B3506" s="4" t="s">
        <v>5</v>
      </c>
      <c r="C3506" s="4" t="s">
        <v>13</v>
      </c>
      <c r="D3506" s="4" t="s">
        <v>10</v>
      </c>
    </row>
    <row r="3507" spans="1:10">
      <c r="A3507" t="n">
        <v>29029</v>
      </c>
      <c r="B3507" s="39" t="n">
        <v>58</v>
      </c>
      <c r="C3507" s="7" t="n">
        <v>254</v>
      </c>
      <c r="D3507" s="7" t="n">
        <v>0</v>
      </c>
    </row>
    <row r="3508" spans="1:10">
      <c r="A3508" t="s">
        <v>4</v>
      </c>
      <c r="B3508" s="4" t="s">
        <v>5</v>
      </c>
      <c r="C3508" s="4" t="s">
        <v>13</v>
      </c>
      <c r="D3508" s="4" t="s">
        <v>10</v>
      </c>
      <c r="E3508" s="4" t="s">
        <v>25</v>
      </c>
      <c r="F3508" s="4" t="s">
        <v>10</v>
      </c>
      <c r="G3508" s="4" t="s">
        <v>9</v>
      </c>
      <c r="H3508" s="4" t="s">
        <v>9</v>
      </c>
      <c r="I3508" s="4" t="s">
        <v>10</v>
      </c>
      <c r="J3508" s="4" t="s">
        <v>10</v>
      </c>
      <c r="K3508" s="4" t="s">
        <v>9</v>
      </c>
      <c r="L3508" s="4" t="s">
        <v>9</v>
      </c>
      <c r="M3508" s="4" t="s">
        <v>9</v>
      </c>
      <c r="N3508" s="4" t="s">
        <v>9</v>
      </c>
      <c r="O3508" s="4" t="s">
        <v>6</v>
      </c>
    </row>
    <row r="3509" spans="1:10">
      <c r="A3509" t="n">
        <v>29033</v>
      </c>
      <c r="B3509" s="14" t="n">
        <v>50</v>
      </c>
      <c r="C3509" s="7" t="n">
        <v>0</v>
      </c>
      <c r="D3509" s="7" t="n">
        <v>2004</v>
      </c>
      <c r="E3509" s="7" t="n">
        <v>1</v>
      </c>
      <c r="F3509" s="7" t="n">
        <v>0</v>
      </c>
      <c r="G3509" s="7" t="n">
        <v>0</v>
      </c>
      <c r="H3509" s="7" t="n">
        <v>0</v>
      </c>
      <c r="I3509" s="7" t="n">
        <v>0</v>
      </c>
      <c r="J3509" s="7" t="n">
        <v>65533</v>
      </c>
      <c r="K3509" s="7" t="n">
        <v>0</v>
      </c>
      <c r="L3509" s="7" t="n">
        <v>0</v>
      </c>
      <c r="M3509" s="7" t="n">
        <v>0</v>
      </c>
      <c r="N3509" s="7" t="n">
        <v>0</v>
      </c>
      <c r="O3509" s="7" t="s">
        <v>12</v>
      </c>
    </row>
    <row r="3510" spans="1:10">
      <c r="A3510" t="s">
        <v>4</v>
      </c>
      <c r="B3510" s="4" t="s">
        <v>5</v>
      </c>
      <c r="C3510" s="4" t="s">
        <v>10</v>
      </c>
      <c r="D3510" s="4" t="s">
        <v>13</v>
      </c>
      <c r="E3510" s="4" t="s">
        <v>6</v>
      </c>
      <c r="F3510" s="4" t="s">
        <v>25</v>
      </c>
      <c r="G3510" s="4" t="s">
        <v>25</v>
      </c>
      <c r="H3510" s="4" t="s">
        <v>25</v>
      </c>
    </row>
    <row r="3511" spans="1:10">
      <c r="A3511" t="n">
        <v>29072</v>
      </c>
      <c r="B3511" s="52" t="n">
        <v>48</v>
      </c>
      <c r="C3511" s="7" t="n">
        <v>9</v>
      </c>
      <c r="D3511" s="7" t="n">
        <v>0</v>
      </c>
      <c r="E3511" s="7" t="s">
        <v>272</v>
      </c>
      <c r="F3511" s="7" t="n">
        <v>-1</v>
      </c>
      <c r="G3511" s="7" t="n">
        <v>1</v>
      </c>
      <c r="H3511" s="7" t="n">
        <v>0</v>
      </c>
    </row>
    <row r="3512" spans="1:10">
      <c r="A3512" t="s">
        <v>4</v>
      </c>
      <c r="B3512" s="4" t="s">
        <v>5</v>
      </c>
      <c r="C3512" s="4" t="s">
        <v>10</v>
      </c>
      <c r="D3512" s="4" t="s">
        <v>13</v>
      </c>
      <c r="E3512" s="4" t="s">
        <v>6</v>
      </c>
      <c r="F3512" s="4" t="s">
        <v>25</v>
      </c>
      <c r="G3512" s="4" t="s">
        <v>25</v>
      </c>
      <c r="H3512" s="4" t="s">
        <v>25</v>
      </c>
    </row>
    <row r="3513" spans="1:10">
      <c r="A3513" t="n">
        <v>29098</v>
      </c>
      <c r="B3513" s="52" t="n">
        <v>48</v>
      </c>
      <c r="C3513" s="7" t="n">
        <v>15</v>
      </c>
      <c r="D3513" s="7" t="n">
        <v>0</v>
      </c>
      <c r="E3513" s="7" t="s">
        <v>272</v>
      </c>
      <c r="F3513" s="7" t="n">
        <v>-1</v>
      </c>
      <c r="G3513" s="7" t="n">
        <v>1</v>
      </c>
      <c r="H3513" s="7" t="n">
        <v>0</v>
      </c>
    </row>
    <row r="3514" spans="1:10">
      <c r="A3514" t="s">
        <v>4</v>
      </c>
      <c r="B3514" s="4" t="s">
        <v>5</v>
      </c>
      <c r="C3514" s="4" t="s">
        <v>13</v>
      </c>
      <c r="D3514" s="4" t="s">
        <v>10</v>
      </c>
    </row>
    <row r="3515" spans="1:10">
      <c r="A3515" t="n">
        <v>29124</v>
      </c>
      <c r="B3515" s="45" t="n">
        <v>45</v>
      </c>
      <c r="C3515" s="7" t="n">
        <v>7</v>
      </c>
      <c r="D3515" s="7" t="n">
        <v>255</v>
      </c>
    </row>
    <row r="3516" spans="1:10">
      <c r="A3516" t="s">
        <v>4</v>
      </c>
      <c r="B3516" s="4" t="s">
        <v>5</v>
      </c>
      <c r="C3516" s="4" t="s">
        <v>10</v>
      </c>
    </row>
    <row r="3517" spans="1:10">
      <c r="A3517" t="n">
        <v>29128</v>
      </c>
      <c r="B3517" s="44" t="n">
        <v>54</v>
      </c>
      <c r="C3517" s="7" t="n">
        <v>15</v>
      </c>
    </row>
    <row r="3518" spans="1:10">
      <c r="A3518" t="s">
        <v>4</v>
      </c>
      <c r="B3518" s="4" t="s">
        <v>5</v>
      </c>
      <c r="C3518" s="4" t="s">
        <v>13</v>
      </c>
      <c r="D3518" s="4" t="s">
        <v>10</v>
      </c>
      <c r="E3518" s="4" t="s">
        <v>6</v>
      </c>
    </row>
    <row r="3519" spans="1:10">
      <c r="A3519" t="n">
        <v>29131</v>
      </c>
      <c r="B3519" s="61" t="n">
        <v>51</v>
      </c>
      <c r="C3519" s="7" t="n">
        <v>4</v>
      </c>
      <c r="D3519" s="7" t="n">
        <v>15</v>
      </c>
      <c r="E3519" s="7" t="s">
        <v>218</v>
      </c>
    </row>
    <row r="3520" spans="1:10">
      <c r="A3520" t="s">
        <v>4</v>
      </c>
      <c r="B3520" s="4" t="s">
        <v>5</v>
      </c>
      <c r="C3520" s="4" t="s">
        <v>10</v>
      </c>
    </row>
    <row r="3521" spans="1:15">
      <c r="A3521" t="n">
        <v>29144</v>
      </c>
      <c r="B3521" s="31" t="n">
        <v>16</v>
      </c>
      <c r="C3521" s="7" t="n">
        <v>0</v>
      </c>
    </row>
    <row r="3522" spans="1:15">
      <c r="A3522" t="s">
        <v>4</v>
      </c>
      <c r="B3522" s="4" t="s">
        <v>5</v>
      </c>
      <c r="C3522" s="4" t="s">
        <v>10</v>
      </c>
      <c r="D3522" s="4" t="s">
        <v>13</v>
      </c>
      <c r="E3522" s="4" t="s">
        <v>9</v>
      </c>
      <c r="F3522" s="4" t="s">
        <v>55</v>
      </c>
      <c r="G3522" s="4" t="s">
        <v>13</v>
      </c>
      <c r="H3522" s="4" t="s">
        <v>13</v>
      </c>
      <c r="I3522" s="4" t="s">
        <v>13</v>
      </c>
      <c r="J3522" s="4" t="s">
        <v>9</v>
      </c>
      <c r="K3522" s="4" t="s">
        <v>55</v>
      </c>
      <c r="L3522" s="4" t="s">
        <v>13</v>
      </c>
      <c r="M3522" s="4" t="s">
        <v>13</v>
      </c>
    </row>
    <row r="3523" spans="1:15">
      <c r="A3523" t="n">
        <v>29147</v>
      </c>
      <c r="B3523" s="62" t="n">
        <v>26</v>
      </c>
      <c r="C3523" s="7" t="n">
        <v>15</v>
      </c>
      <c r="D3523" s="7" t="n">
        <v>17</v>
      </c>
      <c r="E3523" s="7" t="n">
        <v>15317</v>
      </c>
      <c r="F3523" s="7" t="s">
        <v>300</v>
      </c>
      <c r="G3523" s="7" t="n">
        <v>2</v>
      </c>
      <c r="H3523" s="7" t="n">
        <v>3</v>
      </c>
      <c r="I3523" s="7" t="n">
        <v>17</v>
      </c>
      <c r="J3523" s="7" t="n">
        <v>15318</v>
      </c>
      <c r="K3523" s="7" t="s">
        <v>301</v>
      </c>
      <c r="L3523" s="7" t="n">
        <v>2</v>
      </c>
      <c r="M3523" s="7" t="n">
        <v>0</v>
      </c>
    </row>
    <row r="3524" spans="1:15">
      <c r="A3524" t="s">
        <v>4</v>
      </c>
      <c r="B3524" s="4" t="s">
        <v>5</v>
      </c>
      <c r="C3524" s="4" t="s">
        <v>10</v>
      </c>
    </row>
    <row r="3525" spans="1:15">
      <c r="A3525" t="n">
        <v>29255</v>
      </c>
      <c r="B3525" s="31" t="n">
        <v>16</v>
      </c>
      <c r="C3525" s="7" t="n">
        <v>300</v>
      </c>
    </row>
    <row r="3526" spans="1:15">
      <c r="A3526" t="s">
        <v>4</v>
      </c>
      <c r="B3526" s="4" t="s">
        <v>5</v>
      </c>
    </row>
    <row r="3527" spans="1:15">
      <c r="A3527" t="n">
        <v>29258</v>
      </c>
      <c r="B3527" s="34" t="n">
        <v>28</v>
      </c>
    </row>
    <row r="3528" spans="1:15">
      <c r="A3528" t="s">
        <v>4</v>
      </c>
      <c r="B3528" s="4" t="s">
        <v>5</v>
      </c>
      <c r="C3528" s="4" t="s">
        <v>10</v>
      </c>
      <c r="D3528" s="4" t="s">
        <v>13</v>
      </c>
    </row>
    <row r="3529" spans="1:15">
      <c r="A3529" t="n">
        <v>29259</v>
      </c>
      <c r="B3529" s="63" t="n">
        <v>89</v>
      </c>
      <c r="C3529" s="7" t="n">
        <v>65533</v>
      </c>
      <c r="D3529" s="7" t="n">
        <v>1</v>
      </c>
    </row>
    <row r="3530" spans="1:15">
      <c r="A3530" t="s">
        <v>4</v>
      </c>
      <c r="B3530" s="4" t="s">
        <v>5</v>
      </c>
      <c r="C3530" s="4" t="s">
        <v>13</v>
      </c>
      <c r="D3530" s="4" t="s">
        <v>10</v>
      </c>
      <c r="E3530" s="4" t="s">
        <v>25</v>
      </c>
    </row>
    <row r="3531" spans="1:15">
      <c r="A3531" t="n">
        <v>29263</v>
      </c>
      <c r="B3531" s="39" t="n">
        <v>58</v>
      </c>
      <c r="C3531" s="7" t="n">
        <v>101</v>
      </c>
      <c r="D3531" s="7" t="n">
        <v>500</v>
      </c>
      <c r="E3531" s="7" t="n">
        <v>1</v>
      </c>
    </row>
    <row r="3532" spans="1:15">
      <c r="A3532" t="s">
        <v>4</v>
      </c>
      <c r="B3532" s="4" t="s">
        <v>5</v>
      </c>
      <c r="C3532" s="4" t="s">
        <v>13</v>
      </c>
      <c r="D3532" s="4" t="s">
        <v>10</v>
      </c>
    </row>
    <row r="3533" spans="1:15">
      <c r="A3533" t="n">
        <v>29271</v>
      </c>
      <c r="B3533" s="39" t="n">
        <v>58</v>
      </c>
      <c r="C3533" s="7" t="n">
        <v>254</v>
      </c>
      <c r="D3533" s="7" t="n">
        <v>0</v>
      </c>
    </row>
    <row r="3534" spans="1:15">
      <c r="A3534" t="s">
        <v>4</v>
      </c>
      <c r="B3534" s="4" t="s">
        <v>5</v>
      </c>
      <c r="C3534" s="4" t="s">
        <v>13</v>
      </c>
      <c r="D3534" s="4" t="s">
        <v>13</v>
      </c>
      <c r="E3534" s="4" t="s">
        <v>25</v>
      </c>
      <c r="F3534" s="4" t="s">
        <v>25</v>
      </c>
      <c r="G3534" s="4" t="s">
        <v>25</v>
      </c>
      <c r="H3534" s="4" t="s">
        <v>10</v>
      </c>
    </row>
    <row r="3535" spans="1:15">
      <c r="A3535" t="n">
        <v>29275</v>
      </c>
      <c r="B3535" s="45" t="n">
        <v>45</v>
      </c>
      <c r="C3535" s="7" t="n">
        <v>2</v>
      </c>
      <c r="D3535" s="7" t="n">
        <v>3</v>
      </c>
      <c r="E3535" s="7" t="n">
        <v>120.809997558594</v>
      </c>
      <c r="F3535" s="7" t="n">
        <v>22.8500003814697</v>
      </c>
      <c r="G3535" s="7" t="n">
        <v>100.23999786377</v>
      </c>
      <c r="H3535" s="7" t="n">
        <v>0</v>
      </c>
    </row>
    <row r="3536" spans="1:15">
      <c r="A3536" t="s">
        <v>4</v>
      </c>
      <c r="B3536" s="4" t="s">
        <v>5</v>
      </c>
      <c r="C3536" s="4" t="s">
        <v>13</v>
      </c>
      <c r="D3536" s="4" t="s">
        <v>13</v>
      </c>
      <c r="E3536" s="4" t="s">
        <v>25</v>
      </c>
      <c r="F3536" s="4" t="s">
        <v>25</v>
      </c>
      <c r="G3536" s="4" t="s">
        <v>25</v>
      </c>
      <c r="H3536" s="4" t="s">
        <v>10</v>
      </c>
      <c r="I3536" s="4" t="s">
        <v>13</v>
      </c>
    </row>
    <row r="3537" spans="1:13">
      <c r="A3537" t="n">
        <v>29292</v>
      </c>
      <c r="B3537" s="45" t="n">
        <v>45</v>
      </c>
      <c r="C3537" s="7" t="n">
        <v>4</v>
      </c>
      <c r="D3537" s="7" t="n">
        <v>3</v>
      </c>
      <c r="E3537" s="7" t="n">
        <v>357.630004882813</v>
      </c>
      <c r="F3537" s="7" t="n">
        <v>82.6900024414063</v>
      </c>
      <c r="G3537" s="7" t="n">
        <v>360</v>
      </c>
      <c r="H3537" s="7" t="n">
        <v>0</v>
      </c>
      <c r="I3537" s="7" t="n">
        <v>0</v>
      </c>
    </row>
    <row r="3538" spans="1:13">
      <c r="A3538" t="s">
        <v>4</v>
      </c>
      <c r="B3538" s="4" t="s">
        <v>5</v>
      </c>
      <c r="C3538" s="4" t="s">
        <v>13</v>
      </c>
      <c r="D3538" s="4" t="s">
        <v>13</v>
      </c>
      <c r="E3538" s="4" t="s">
        <v>25</v>
      </c>
      <c r="F3538" s="4" t="s">
        <v>10</v>
      </c>
    </row>
    <row r="3539" spans="1:13">
      <c r="A3539" t="n">
        <v>29310</v>
      </c>
      <c r="B3539" s="45" t="n">
        <v>45</v>
      </c>
      <c r="C3539" s="7" t="n">
        <v>5</v>
      </c>
      <c r="D3539" s="7" t="n">
        <v>3</v>
      </c>
      <c r="E3539" s="7" t="n">
        <v>1</v>
      </c>
      <c r="F3539" s="7" t="n">
        <v>0</v>
      </c>
    </row>
    <row r="3540" spans="1:13">
      <c r="A3540" t="s">
        <v>4</v>
      </c>
      <c r="B3540" s="4" t="s">
        <v>5</v>
      </c>
      <c r="C3540" s="4" t="s">
        <v>13</v>
      </c>
      <c r="D3540" s="4" t="s">
        <v>13</v>
      </c>
      <c r="E3540" s="4" t="s">
        <v>25</v>
      </c>
      <c r="F3540" s="4" t="s">
        <v>10</v>
      </c>
    </row>
    <row r="3541" spans="1:13">
      <c r="A3541" t="n">
        <v>29319</v>
      </c>
      <c r="B3541" s="45" t="n">
        <v>45</v>
      </c>
      <c r="C3541" s="7" t="n">
        <v>5</v>
      </c>
      <c r="D3541" s="7" t="n">
        <v>3</v>
      </c>
      <c r="E3541" s="7" t="n">
        <v>0.699999988079071</v>
      </c>
      <c r="F3541" s="7" t="n">
        <v>3000</v>
      </c>
    </row>
    <row r="3542" spans="1:13">
      <c r="A3542" t="s">
        <v>4</v>
      </c>
      <c r="B3542" s="4" t="s">
        <v>5</v>
      </c>
      <c r="C3542" s="4" t="s">
        <v>13</v>
      </c>
      <c r="D3542" s="4" t="s">
        <v>13</v>
      </c>
      <c r="E3542" s="4" t="s">
        <v>25</v>
      </c>
      <c r="F3542" s="4" t="s">
        <v>10</v>
      </c>
    </row>
    <row r="3543" spans="1:13">
      <c r="A3543" t="n">
        <v>29328</v>
      </c>
      <c r="B3543" s="45" t="n">
        <v>45</v>
      </c>
      <c r="C3543" s="7" t="n">
        <v>11</v>
      </c>
      <c r="D3543" s="7" t="n">
        <v>3</v>
      </c>
      <c r="E3543" s="7" t="n">
        <v>43</v>
      </c>
      <c r="F3543" s="7" t="n">
        <v>0</v>
      </c>
    </row>
    <row r="3544" spans="1:13">
      <c r="A3544" t="s">
        <v>4</v>
      </c>
      <c r="B3544" s="4" t="s">
        <v>5</v>
      </c>
      <c r="C3544" s="4" t="s">
        <v>10</v>
      </c>
      <c r="D3544" s="4" t="s">
        <v>25</v>
      </c>
      <c r="E3544" s="4" t="s">
        <v>25</v>
      </c>
      <c r="F3544" s="4" t="s">
        <v>25</v>
      </c>
      <c r="G3544" s="4" t="s">
        <v>10</v>
      </c>
      <c r="H3544" s="4" t="s">
        <v>10</v>
      </c>
    </row>
    <row r="3545" spans="1:13">
      <c r="A3545" t="n">
        <v>29337</v>
      </c>
      <c r="B3545" s="41" t="n">
        <v>60</v>
      </c>
      <c r="C3545" s="7" t="n">
        <v>15</v>
      </c>
      <c r="D3545" s="7" t="n">
        <v>0</v>
      </c>
      <c r="E3545" s="7" t="n">
        <v>0</v>
      </c>
      <c r="F3545" s="7" t="n">
        <v>0</v>
      </c>
      <c r="G3545" s="7" t="n">
        <v>0</v>
      </c>
      <c r="H3545" s="7" t="n">
        <v>1</v>
      </c>
    </row>
    <row r="3546" spans="1:13">
      <c r="A3546" t="s">
        <v>4</v>
      </c>
      <c r="B3546" s="4" t="s">
        <v>5</v>
      </c>
      <c r="C3546" s="4" t="s">
        <v>10</v>
      </c>
      <c r="D3546" s="4" t="s">
        <v>25</v>
      </c>
      <c r="E3546" s="4" t="s">
        <v>25</v>
      </c>
      <c r="F3546" s="4" t="s">
        <v>25</v>
      </c>
      <c r="G3546" s="4" t="s">
        <v>10</v>
      </c>
      <c r="H3546" s="4" t="s">
        <v>10</v>
      </c>
    </row>
    <row r="3547" spans="1:13">
      <c r="A3547" t="n">
        <v>29356</v>
      </c>
      <c r="B3547" s="41" t="n">
        <v>60</v>
      </c>
      <c r="C3547" s="7" t="n">
        <v>15</v>
      </c>
      <c r="D3547" s="7" t="n">
        <v>0</v>
      </c>
      <c r="E3547" s="7" t="n">
        <v>0</v>
      </c>
      <c r="F3547" s="7" t="n">
        <v>0</v>
      </c>
      <c r="G3547" s="7" t="n">
        <v>0</v>
      </c>
      <c r="H3547" s="7" t="n">
        <v>0</v>
      </c>
    </row>
    <row r="3548" spans="1:13">
      <c r="A3548" t="s">
        <v>4</v>
      </c>
      <c r="B3548" s="4" t="s">
        <v>5</v>
      </c>
      <c r="C3548" s="4" t="s">
        <v>10</v>
      </c>
      <c r="D3548" s="4" t="s">
        <v>10</v>
      </c>
      <c r="E3548" s="4" t="s">
        <v>10</v>
      </c>
    </row>
    <row r="3549" spans="1:13">
      <c r="A3549" t="n">
        <v>29375</v>
      </c>
      <c r="B3549" s="42" t="n">
        <v>61</v>
      </c>
      <c r="C3549" s="7" t="n">
        <v>15</v>
      </c>
      <c r="D3549" s="7" t="n">
        <v>65533</v>
      </c>
      <c r="E3549" s="7" t="n">
        <v>0</v>
      </c>
    </row>
    <row r="3550" spans="1:13">
      <c r="A3550" t="s">
        <v>4</v>
      </c>
      <c r="B3550" s="4" t="s">
        <v>5</v>
      </c>
      <c r="C3550" s="4" t="s">
        <v>10</v>
      </c>
      <c r="D3550" s="4" t="s">
        <v>25</v>
      </c>
      <c r="E3550" s="4" t="s">
        <v>25</v>
      </c>
      <c r="F3550" s="4" t="s">
        <v>25</v>
      </c>
      <c r="G3550" s="4" t="s">
        <v>10</v>
      </c>
      <c r="H3550" s="4" t="s">
        <v>10</v>
      </c>
    </row>
    <row r="3551" spans="1:13">
      <c r="A3551" t="n">
        <v>29382</v>
      </c>
      <c r="B3551" s="41" t="n">
        <v>60</v>
      </c>
      <c r="C3551" s="7" t="n">
        <v>0</v>
      </c>
      <c r="D3551" s="7" t="n">
        <v>0</v>
      </c>
      <c r="E3551" s="7" t="n">
        <v>0</v>
      </c>
      <c r="F3551" s="7" t="n">
        <v>0</v>
      </c>
      <c r="G3551" s="7" t="n">
        <v>0</v>
      </c>
      <c r="H3551" s="7" t="n">
        <v>1</v>
      </c>
    </row>
    <row r="3552" spans="1:13">
      <c r="A3552" t="s">
        <v>4</v>
      </c>
      <c r="B3552" s="4" t="s">
        <v>5</v>
      </c>
      <c r="C3552" s="4" t="s">
        <v>10</v>
      </c>
      <c r="D3552" s="4" t="s">
        <v>25</v>
      </c>
      <c r="E3552" s="4" t="s">
        <v>25</v>
      </c>
      <c r="F3552" s="4" t="s">
        <v>25</v>
      </c>
      <c r="G3552" s="4" t="s">
        <v>10</v>
      </c>
      <c r="H3552" s="4" t="s">
        <v>10</v>
      </c>
    </row>
    <row r="3553" spans="1:9">
      <c r="A3553" t="n">
        <v>29401</v>
      </c>
      <c r="B3553" s="41" t="n">
        <v>60</v>
      </c>
      <c r="C3553" s="7" t="n">
        <v>0</v>
      </c>
      <c r="D3553" s="7" t="n">
        <v>0</v>
      </c>
      <c r="E3553" s="7" t="n">
        <v>0</v>
      </c>
      <c r="F3553" s="7" t="n">
        <v>0</v>
      </c>
      <c r="G3553" s="7" t="n">
        <v>0</v>
      </c>
      <c r="H3553" s="7" t="n">
        <v>0</v>
      </c>
    </row>
    <row r="3554" spans="1:9">
      <c r="A3554" t="s">
        <v>4</v>
      </c>
      <c r="B3554" s="4" t="s">
        <v>5</v>
      </c>
      <c r="C3554" s="4" t="s">
        <v>10</v>
      </c>
      <c r="D3554" s="4" t="s">
        <v>10</v>
      </c>
      <c r="E3554" s="4" t="s">
        <v>10</v>
      </c>
    </row>
    <row r="3555" spans="1:9">
      <c r="A3555" t="n">
        <v>29420</v>
      </c>
      <c r="B3555" s="42" t="n">
        <v>61</v>
      </c>
      <c r="C3555" s="7" t="n">
        <v>0</v>
      </c>
      <c r="D3555" s="7" t="n">
        <v>65533</v>
      </c>
      <c r="E3555" s="7" t="n">
        <v>0</v>
      </c>
    </row>
    <row r="3556" spans="1:9">
      <c r="A3556" t="s">
        <v>4</v>
      </c>
      <c r="B3556" s="4" t="s">
        <v>5</v>
      </c>
      <c r="C3556" s="4" t="s">
        <v>10</v>
      </c>
      <c r="D3556" s="4" t="s">
        <v>10</v>
      </c>
      <c r="E3556" s="4" t="s">
        <v>10</v>
      </c>
    </row>
    <row r="3557" spans="1:9">
      <c r="A3557" t="n">
        <v>29427</v>
      </c>
      <c r="B3557" s="42" t="n">
        <v>61</v>
      </c>
      <c r="C3557" s="7" t="n">
        <v>0</v>
      </c>
      <c r="D3557" s="7" t="n">
        <v>15</v>
      </c>
      <c r="E3557" s="7" t="n">
        <v>0</v>
      </c>
    </row>
    <row r="3558" spans="1:9">
      <c r="A3558" t="s">
        <v>4</v>
      </c>
      <c r="B3558" s="4" t="s">
        <v>5</v>
      </c>
      <c r="C3558" s="4" t="s">
        <v>10</v>
      </c>
      <c r="D3558" s="4" t="s">
        <v>10</v>
      </c>
      <c r="E3558" s="4" t="s">
        <v>10</v>
      </c>
    </row>
    <row r="3559" spans="1:9">
      <c r="A3559" t="n">
        <v>29434</v>
      </c>
      <c r="B3559" s="42" t="n">
        <v>61</v>
      </c>
      <c r="C3559" s="7" t="n">
        <v>61489</v>
      </c>
      <c r="D3559" s="7" t="n">
        <v>15</v>
      </c>
      <c r="E3559" s="7" t="n">
        <v>0</v>
      </c>
    </row>
    <row r="3560" spans="1:9">
      <c r="A3560" t="s">
        <v>4</v>
      </c>
      <c r="B3560" s="4" t="s">
        <v>5</v>
      </c>
      <c r="C3560" s="4" t="s">
        <v>10</v>
      </c>
      <c r="D3560" s="4" t="s">
        <v>10</v>
      </c>
      <c r="E3560" s="4" t="s">
        <v>10</v>
      </c>
    </row>
    <row r="3561" spans="1:9">
      <c r="A3561" t="n">
        <v>29441</v>
      </c>
      <c r="B3561" s="42" t="n">
        <v>61</v>
      </c>
      <c r="C3561" s="7" t="n">
        <v>61490</v>
      </c>
      <c r="D3561" s="7" t="n">
        <v>15</v>
      </c>
      <c r="E3561" s="7" t="n">
        <v>0</v>
      </c>
    </row>
    <row r="3562" spans="1:9">
      <c r="A3562" t="s">
        <v>4</v>
      </c>
      <c r="B3562" s="4" t="s">
        <v>5</v>
      </c>
      <c r="C3562" s="4" t="s">
        <v>10</v>
      </c>
      <c r="D3562" s="4" t="s">
        <v>10</v>
      </c>
      <c r="E3562" s="4" t="s">
        <v>10</v>
      </c>
    </row>
    <row r="3563" spans="1:9">
      <c r="A3563" t="n">
        <v>29448</v>
      </c>
      <c r="B3563" s="42" t="n">
        <v>61</v>
      </c>
      <c r="C3563" s="7" t="n">
        <v>8</v>
      </c>
      <c r="D3563" s="7" t="n">
        <v>15</v>
      </c>
      <c r="E3563" s="7" t="n">
        <v>0</v>
      </c>
    </row>
    <row r="3564" spans="1:9">
      <c r="A3564" t="s">
        <v>4</v>
      </c>
      <c r="B3564" s="4" t="s">
        <v>5</v>
      </c>
      <c r="C3564" s="4" t="s">
        <v>10</v>
      </c>
      <c r="D3564" s="4" t="s">
        <v>10</v>
      </c>
      <c r="E3564" s="4" t="s">
        <v>10</v>
      </c>
    </row>
    <row r="3565" spans="1:9">
      <c r="A3565" t="n">
        <v>29455</v>
      </c>
      <c r="B3565" s="42" t="n">
        <v>61</v>
      </c>
      <c r="C3565" s="7" t="n">
        <v>7032</v>
      </c>
      <c r="D3565" s="7" t="n">
        <v>15</v>
      </c>
      <c r="E3565" s="7" t="n">
        <v>0</v>
      </c>
    </row>
    <row r="3566" spans="1:9">
      <c r="A3566" t="s">
        <v>4</v>
      </c>
      <c r="B3566" s="4" t="s">
        <v>5</v>
      </c>
      <c r="C3566" s="4" t="s">
        <v>13</v>
      </c>
      <c r="D3566" s="4" t="s">
        <v>10</v>
      </c>
      <c r="E3566" s="4" t="s">
        <v>6</v>
      </c>
      <c r="F3566" s="4" t="s">
        <v>6</v>
      </c>
      <c r="G3566" s="4" t="s">
        <v>6</v>
      </c>
      <c r="H3566" s="4" t="s">
        <v>6</v>
      </c>
    </row>
    <row r="3567" spans="1:9">
      <c r="A3567" t="n">
        <v>29462</v>
      </c>
      <c r="B3567" s="61" t="n">
        <v>51</v>
      </c>
      <c r="C3567" s="7" t="n">
        <v>3</v>
      </c>
      <c r="D3567" s="7" t="n">
        <v>0</v>
      </c>
      <c r="E3567" s="7" t="s">
        <v>302</v>
      </c>
      <c r="F3567" s="7" t="s">
        <v>276</v>
      </c>
      <c r="G3567" s="7" t="s">
        <v>143</v>
      </c>
      <c r="H3567" s="7" t="s">
        <v>144</v>
      </c>
    </row>
    <row r="3568" spans="1:9">
      <c r="A3568" t="s">
        <v>4</v>
      </c>
      <c r="B3568" s="4" t="s">
        <v>5</v>
      </c>
      <c r="C3568" s="4" t="s">
        <v>13</v>
      </c>
      <c r="D3568" s="4" t="s">
        <v>10</v>
      </c>
      <c r="E3568" s="4" t="s">
        <v>6</v>
      </c>
      <c r="F3568" s="4" t="s">
        <v>6</v>
      </c>
      <c r="G3568" s="4" t="s">
        <v>6</v>
      </c>
      <c r="H3568" s="4" t="s">
        <v>6</v>
      </c>
    </row>
    <row r="3569" spans="1:8">
      <c r="A3569" t="n">
        <v>29483</v>
      </c>
      <c r="B3569" s="61" t="n">
        <v>51</v>
      </c>
      <c r="C3569" s="7" t="n">
        <v>3</v>
      </c>
      <c r="D3569" s="7" t="n">
        <v>61489</v>
      </c>
      <c r="E3569" s="7" t="s">
        <v>302</v>
      </c>
      <c r="F3569" s="7" t="s">
        <v>276</v>
      </c>
      <c r="G3569" s="7" t="s">
        <v>143</v>
      </c>
      <c r="H3569" s="7" t="s">
        <v>144</v>
      </c>
    </row>
    <row r="3570" spans="1:8">
      <c r="A3570" t="s">
        <v>4</v>
      </c>
      <c r="B3570" s="4" t="s">
        <v>5</v>
      </c>
      <c r="C3570" s="4" t="s">
        <v>13</v>
      </c>
      <c r="D3570" s="4" t="s">
        <v>10</v>
      </c>
      <c r="E3570" s="4" t="s">
        <v>6</v>
      </c>
      <c r="F3570" s="4" t="s">
        <v>6</v>
      </c>
      <c r="G3570" s="4" t="s">
        <v>6</v>
      </c>
      <c r="H3570" s="4" t="s">
        <v>6</v>
      </c>
    </row>
    <row r="3571" spans="1:8">
      <c r="A3571" t="n">
        <v>29504</v>
      </c>
      <c r="B3571" s="61" t="n">
        <v>51</v>
      </c>
      <c r="C3571" s="7" t="n">
        <v>3</v>
      </c>
      <c r="D3571" s="7" t="n">
        <v>61490</v>
      </c>
      <c r="E3571" s="7" t="s">
        <v>302</v>
      </c>
      <c r="F3571" s="7" t="s">
        <v>276</v>
      </c>
      <c r="G3571" s="7" t="s">
        <v>143</v>
      </c>
      <c r="H3571" s="7" t="s">
        <v>144</v>
      </c>
    </row>
    <row r="3572" spans="1:8">
      <c r="A3572" t="s">
        <v>4</v>
      </c>
      <c r="B3572" s="4" t="s">
        <v>5</v>
      </c>
      <c r="C3572" s="4" t="s">
        <v>13</v>
      </c>
      <c r="D3572" s="4" t="s">
        <v>10</v>
      </c>
      <c r="E3572" s="4" t="s">
        <v>6</v>
      </c>
      <c r="F3572" s="4" t="s">
        <v>6</v>
      </c>
      <c r="G3572" s="4" t="s">
        <v>6</v>
      </c>
      <c r="H3572" s="4" t="s">
        <v>6</v>
      </c>
    </row>
    <row r="3573" spans="1:8">
      <c r="A3573" t="n">
        <v>29525</v>
      </c>
      <c r="B3573" s="61" t="n">
        <v>51</v>
      </c>
      <c r="C3573" s="7" t="n">
        <v>3</v>
      </c>
      <c r="D3573" s="7" t="n">
        <v>7032</v>
      </c>
      <c r="E3573" s="7" t="s">
        <v>302</v>
      </c>
      <c r="F3573" s="7" t="s">
        <v>276</v>
      </c>
      <c r="G3573" s="7" t="s">
        <v>143</v>
      </c>
      <c r="H3573" s="7" t="s">
        <v>144</v>
      </c>
    </row>
    <row r="3574" spans="1:8">
      <c r="A3574" t="s">
        <v>4</v>
      </c>
      <c r="B3574" s="4" t="s">
        <v>5</v>
      </c>
      <c r="C3574" s="4" t="s">
        <v>13</v>
      </c>
      <c r="D3574" s="4" t="s">
        <v>10</v>
      </c>
    </row>
    <row r="3575" spans="1:8">
      <c r="A3575" t="n">
        <v>29546</v>
      </c>
      <c r="B3575" s="39" t="n">
        <v>58</v>
      </c>
      <c r="C3575" s="7" t="n">
        <v>255</v>
      </c>
      <c r="D3575" s="7" t="n">
        <v>0</v>
      </c>
    </row>
    <row r="3576" spans="1:8">
      <c r="A3576" t="s">
        <v>4</v>
      </c>
      <c r="B3576" s="4" t="s">
        <v>5</v>
      </c>
      <c r="C3576" s="4" t="s">
        <v>10</v>
      </c>
      <c r="D3576" s="4" t="s">
        <v>13</v>
      </c>
      <c r="E3576" s="4" t="s">
        <v>6</v>
      </c>
      <c r="F3576" s="4" t="s">
        <v>25</v>
      </c>
      <c r="G3576" s="4" t="s">
        <v>25</v>
      </c>
      <c r="H3576" s="4" t="s">
        <v>25</v>
      </c>
    </row>
    <row r="3577" spans="1:8">
      <c r="A3577" t="n">
        <v>29550</v>
      </c>
      <c r="B3577" s="52" t="n">
        <v>48</v>
      </c>
      <c r="C3577" s="7" t="n">
        <v>9</v>
      </c>
      <c r="D3577" s="7" t="n">
        <v>0</v>
      </c>
      <c r="E3577" s="7" t="s">
        <v>273</v>
      </c>
      <c r="F3577" s="7" t="n">
        <v>-1</v>
      </c>
      <c r="G3577" s="7" t="n">
        <v>1</v>
      </c>
      <c r="H3577" s="7" t="n">
        <v>0</v>
      </c>
    </row>
    <row r="3578" spans="1:8">
      <c r="A3578" t="s">
        <v>4</v>
      </c>
      <c r="B3578" s="4" t="s">
        <v>5</v>
      </c>
      <c r="C3578" s="4" t="s">
        <v>10</v>
      </c>
      <c r="D3578" s="4" t="s">
        <v>13</v>
      </c>
      <c r="E3578" s="4" t="s">
        <v>6</v>
      </c>
      <c r="F3578" s="4" t="s">
        <v>25</v>
      </c>
      <c r="G3578" s="4" t="s">
        <v>25</v>
      </c>
      <c r="H3578" s="4" t="s">
        <v>25</v>
      </c>
    </row>
    <row r="3579" spans="1:8">
      <c r="A3579" t="n">
        <v>29576</v>
      </c>
      <c r="B3579" s="52" t="n">
        <v>48</v>
      </c>
      <c r="C3579" s="7" t="n">
        <v>15</v>
      </c>
      <c r="D3579" s="7" t="n">
        <v>0</v>
      </c>
      <c r="E3579" s="7" t="s">
        <v>273</v>
      </c>
      <c r="F3579" s="7" t="n">
        <v>-1</v>
      </c>
      <c r="G3579" s="7" t="n">
        <v>1</v>
      </c>
      <c r="H3579" s="7" t="n">
        <v>0</v>
      </c>
    </row>
    <row r="3580" spans="1:8">
      <c r="A3580" t="s">
        <v>4</v>
      </c>
      <c r="B3580" s="4" t="s">
        <v>5</v>
      </c>
      <c r="C3580" s="4" t="s">
        <v>10</v>
      </c>
    </row>
    <row r="3581" spans="1:8">
      <c r="A3581" t="n">
        <v>29602</v>
      </c>
      <c r="B3581" s="31" t="n">
        <v>16</v>
      </c>
      <c r="C3581" s="7" t="n">
        <v>1000</v>
      </c>
    </row>
    <row r="3582" spans="1:8">
      <c r="A3582" t="s">
        <v>4</v>
      </c>
      <c r="B3582" s="4" t="s">
        <v>5</v>
      </c>
      <c r="C3582" s="4" t="s">
        <v>13</v>
      </c>
      <c r="D3582" s="4" t="s">
        <v>10</v>
      </c>
      <c r="E3582" s="4" t="s">
        <v>25</v>
      </c>
      <c r="F3582" s="4" t="s">
        <v>10</v>
      </c>
      <c r="G3582" s="4" t="s">
        <v>9</v>
      </c>
      <c r="H3582" s="4" t="s">
        <v>9</v>
      </c>
      <c r="I3582" s="4" t="s">
        <v>10</v>
      </c>
      <c r="J3582" s="4" t="s">
        <v>10</v>
      </c>
      <c r="K3582" s="4" t="s">
        <v>9</v>
      </c>
      <c r="L3582" s="4" t="s">
        <v>9</v>
      </c>
      <c r="M3582" s="4" t="s">
        <v>9</v>
      </c>
      <c r="N3582" s="4" t="s">
        <v>9</v>
      </c>
      <c r="O3582" s="4" t="s">
        <v>6</v>
      </c>
    </row>
    <row r="3583" spans="1:8">
      <c r="A3583" t="n">
        <v>29605</v>
      </c>
      <c r="B3583" s="14" t="n">
        <v>50</v>
      </c>
      <c r="C3583" s="7" t="n">
        <v>0</v>
      </c>
      <c r="D3583" s="7" t="n">
        <v>2000</v>
      </c>
      <c r="E3583" s="7" t="n">
        <v>0.800000011920929</v>
      </c>
      <c r="F3583" s="7" t="n">
        <v>0</v>
      </c>
      <c r="G3583" s="7" t="n">
        <v>0</v>
      </c>
      <c r="H3583" s="7" t="n">
        <v>0</v>
      </c>
      <c r="I3583" s="7" t="n">
        <v>0</v>
      </c>
      <c r="J3583" s="7" t="n">
        <v>65533</v>
      </c>
      <c r="K3583" s="7" t="n">
        <v>0</v>
      </c>
      <c r="L3583" s="7" t="n">
        <v>0</v>
      </c>
      <c r="M3583" s="7" t="n">
        <v>0</v>
      </c>
      <c r="N3583" s="7" t="n">
        <v>0</v>
      </c>
      <c r="O3583" s="7" t="s">
        <v>12</v>
      </c>
    </row>
    <row r="3584" spans="1:8">
      <c r="A3584" t="s">
        <v>4</v>
      </c>
      <c r="B3584" s="4" t="s">
        <v>5</v>
      </c>
      <c r="C3584" s="4" t="s">
        <v>10</v>
      </c>
    </row>
    <row r="3585" spans="1:15">
      <c r="A3585" t="n">
        <v>29644</v>
      </c>
      <c r="B3585" s="31" t="n">
        <v>16</v>
      </c>
      <c r="C3585" s="7" t="n">
        <v>1500</v>
      </c>
    </row>
    <row r="3586" spans="1:15">
      <c r="A3586" t="s">
        <v>4</v>
      </c>
      <c r="B3586" s="4" t="s">
        <v>5</v>
      </c>
      <c r="C3586" s="4" t="s">
        <v>13</v>
      </c>
      <c r="D3586" s="4" t="s">
        <v>10</v>
      </c>
    </row>
    <row r="3587" spans="1:15">
      <c r="A3587" t="n">
        <v>29647</v>
      </c>
      <c r="B3587" s="45" t="n">
        <v>45</v>
      </c>
      <c r="C3587" s="7" t="n">
        <v>7</v>
      </c>
      <c r="D3587" s="7" t="n">
        <v>255</v>
      </c>
    </row>
    <row r="3588" spans="1:15">
      <c r="A3588" t="s">
        <v>4</v>
      </c>
      <c r="B3588" s="4" t="s">
        <v>5</v>
      </c>
      <c r="C3588" s="4" t="s">
        <v>13</v>
      </c>
      <c r="D3588" s="4" t="s">
        <v>10</v>
      </c>
      <c r="E3588" s="4" t="s">
        <v>6</v>
      </c>
    </row>
    <row r="3589" spans="1:15">
      <c r="A3589" t="n">
        <v>29651</v>
      </c>
      <c r="B3589" s="61" t="n">
        <v>51</v>
      </c>
      <c r="C3589" s="7" t="n">
        <v>4</v>
      </c>
      <c r="D3589" s="7" t="n">
        <v>9</v>
      </c>
      <c r="E3589" s="7" t="s">
        <v>222</v>
      </c>
    </row>
    <row r="3590" spans="1:15">
      <c r="A3590" t="s">
        <v>4</v>
      </c>
      <c r="B3590" s="4" t="s">
        <v>5</v>
      </c>
      <c r="C3590" s="4" t="s">
        <v>10</v>
      </c>
    </row>
    <row r="3591" spans="1:15">
      <c r="A3591" t="n">
        <v>29664</v>
      </c>
      <c r="B3591" s="31" t="n">
        <v>16</v>
      </c>
      <c r="C3591" s="7" t="n">
        <v>0</v>
      </c>
    </row>
    <row r="3592" spans="1:15">
      <c r="A3592" t="s">
        <v>4</v>
      </c>
      <c r="B3592" s="4" t="s">
        <v>5</v>
      </c>
      <c r="C3592" s="4" t="s">
        <v>10</v>
      </c>
      <c r="D3592" s="4" t="s">
        <v>13</v>
      </c>
      <c r="E3592" s="4" t="s">
        <v>9</v>
      </c>
      <c r="F3592" s="4" t="s">
        <v>55</v>
      </c>
      <c r="G3592" s="4" t="s">
        <v>13</v>
      </c>
      <c r="H3592" s="4" t="s">
        <v>13</v>
      </c>
    </row>
    <row r="3593" spans="1:15">
      <c r="A3593" t="n">
        <v>29667</v>
      </c>
      <c r="B3593" s="62" t="n">
        <v>26</v>
      </c>
      <c r="C3593" s="7" t="n">
        <v>9</v>
      </c>
      <c r="D3593" s="7" t="n">
        <v>17</v>
      </c>
      <c r="E3593" s="7" t="n">
        <v>5309</v>
      </c>
      <c r="F3593" s="7" t="s">
        <v>303</v>
      </c>
      <c r="G3593" s="7" t="n">
        <v>2</v>
      </c>
      <c r="H3593" s="7" t="n">
        <v>0</v>
      </c>
    </row>
    <row r="3594" spans="1:15">
      <c r="A3594" t="s">
        <v>4</v>
      </c>
      <c r="B3594" s="4" t="s">
        <v>5</v>
      </c>
    </row>
    <row r="3595" spans="1:15">
      <c r="A3595" t="n">
        <v>29758</v>
      </c>
      <c r="B3595" s="34" t="n">
        <v>28</v>
      </c>
    </row>
    <row r="3596" spans="1:15">
      <c r="A3596" t="s">
        <v>4</v>
      </c>
      <c r="B3596" s="4" t="s">
        <v>5</v>
      </c>
      <c r="C3596" s="4" t="s">
        <v>13</v>
      </c>
      <c r="D3596" s="4" t="s">
        <v>10</v>
      </c>
      <c r="E3596" s="4" t="s">
        <v>6</v>
      </c>
    </row>
    <row r="3597" spans="1:15">
      <c r="A3597" t="n">
        <v>29759</v>
      </c>
      <c r="B3597" s="61" t="n">
        <v>51</v>
      </c>
      <c r="C3597" s="7" t="n">
        <v>4</v>
      </c>
      <c r="D3597" s="7" t="n">
        <v>15</v>
      </c>
      <c r="E3597" s="7" t="s">
        <v>218</v>
      </c>
    </row>
    <row r="3598" spans="1:15">
      <c r="A3598" t="s">
        <v>4</v>
      </c>
      <c r="B3598" s="4" t="s">
        <v>5</v>
      </c>
      <c r="C3598" s="4" t="s">
        <v>10</v>
      </c>
    </row>
    <row r="3599" spans="1:15">
      <c r="A3599" t="n">
        <v>29772</v>
      </c>
      <c r="B3599" s="31" t="n">
        <v>16</v>
      </c>
      <c r="C3599" s="7" t="n">
        <v>0</v>
      </c>
    </row>
    <row r="3600" spans="1:15">
      <c r="A3600" t="s">
        <v>4</v>
      </c>
      <c r="B3600" s="4" t="s">
        <v>5</v>
      </c>
      <c r="C3600" s="4" t="s">
        <v>10</v>
      </c>
      <c r="D3600" s="4" t="s">
        <v>13</v>
      </c>
      <c r="E3600" s="4" t="s">
        <v>9</v>
      </c>
      <c r="F3600" s="4" t="s">
        <v>55</v>
      </c>
      <c r="G3600" s="4" t="s">
        <v>13</v>
      </c>
      <c r="H3600" s="4" t="s">
        <v>13</v>
      </c>
    </row>
    <row r="3601" spans="1:8">
      <c r="A3601" t="n">
        <v>29775</v>
      </c>
      <c r="B3601" s="62" t="n">
        <v>26</v>
      </c>
      <c r="C3601" s="7" t="n">
        <v>15</v>
      </c>
      <c r="D3601" s="7" t="n">
        <v>17</v>
      </c>
      <c r="E3601" s="7" t="n">
        <v>15319</v>
      </c>
      <c r="F3601" s="7" t="s">
        <v>304</v>
      </c>
      <c r="G3601" s="7" t="n">
        <v>2</v>
      </c>
      <c r="H3601" s="7" t="n">
        <v>0</v>
      </c>
    </row>
    <row r="3602" spans="1:8">
      <c r="A3602" t="s">
        <v>4</v>
      </c>
      <c r="B3602" s="4" t="s">
        <v>5</v>
      </c>
    </row>
    <row r="3603" spans="1:8">
      <c r="A3603" t="n">
        <v>29809</v>
      </c>
      <c r="B3603" s="34" t="n">
        <v>28</v>
      </c>
    </row>
    <row r="3604" spans="1:8">
      <c r="A3604" t="s">
        <v>4</v>
      </c>
      <c r="B3604" s="4" t="s">
        <v>5</v>
      </c>
      <c r="C3604" s="4" t="s">
        <v>13</v>
      </c>
      <c r="D3604" s="4" t="s">
        <v>10</v>
      </c>
      <c r="E3604" s="4" t="s">
        <v>10</v>
      </c>
      <c r="F3604" s="4" t="s">
        <v>13</v>
      </c>
    </row>
    <row r="3605" spans="1:8">
      <c r="A3605" t="n">
        <v>29810</v>
      </c>
      <c r="B3605" s="32" t="n">
        <v>25</v>
      </c>
      <c r="C3605" s="7" t="n">
        <v>1</v>
      </c>
      <c r="D3605" s="7" t="n">
        <v>30</v>
      </c>
      <c r="E3605" s="7" t="n">
        <v>150</v>
      </c>
      <c r="F3605" s="7" t="n">
        <v>5</v>
      </c>
    </row>
    <row r="3606" spans="1:8">
      <c r="A3606" t="s">
        <v>4</v>
      </c>
      <c r="B3606" s="4" t="s">
        <v>5</v>
      </c>
      <c r="C3606" s="4" t="s">
        <v>13</v>
      </c>
      <c r="D3606" s="4" t="s">
        <v>10</v>
      </c>
      <c r="E3606" s="4" t="s">
        <v>6</v>
      </c>
    </row>
    <row r="3607" spans="1:8">
      <c r="A3607" t="n">
        <v>29817</v>
      </c>
      <c r="B3607" s="61" t="n">
        <v>51</v>
      </c>
      <c r="C3607" s="7" t="n">
        <v>4</v>
      </c>
      <c r="D3607" s="7" t="n">
        <v>0</v>
      </c>
      <c r="E3607" s="7" t="s">
        <v>305</v>
      </c>
    </row>
    <row r="3608" spans="1:8">
      <c r="A3608" t="s">
        <v>4</v>
      </c>
      <c r="B3608" s="4" t="s">
        <v>5</v>
      </c>
      <c r="C3608" s="4" t="s">
        <v>10</v>
      </c>
    </row>
    <row r="3609" spans="1:8">
      <c r="A3609" t="n">
        <v>29831</v>
      </c>
      <c r="B3609" s="31" t="n">
        <v>16</v>
      </c>
      <c r="C3609" s="7" t="n">
        <v>0</v>
      </c>
    </row>
    <row r="3610" spans="1:8">
      <c r="A3610" t="s">
        <v>4</v>
      </c>
      <c r="B3610" s="4" t="s">
        <v>5</v>
      </c>
      <c r="C3610" s="4" t="s">
        <v>10</v>
      </c>
      <c r="D3610" s="4" t="s">
        <v>13</v>
      </c>
      <c r="E3610" s="4" t="s">
        <v>9</v>
      </c>
      <c r="F3610" s="4" t="s">
        <v>55</v>
      </c>
      <c r="G3610" s="4" t="s">
        <v>13</v>
      </c>
      <c r="H3610" s="4" t="s">
        <v>13</v>
      </c>
    </row>
    <row r="3611" spans="1:8">
      <c r="A3611" t="n">
        <v>29834</v>
      </c>
      <c r="B3611" s="62" t="n">
        <v>26</v>
      </c>
      <c r="C3611" s="7" t="n">
        <v>0</v>
      </c>
      <c r="D3611" s="7" t="n">
        <v>17</v>
      </c>
      <c r="E3611" s="7" t="n">
        <v>52536</v>
      </c>
      <c r="F3611" s="7" t="s">
        <v>306</v>
      </c>
      <c r="G3611" s="7" t="n">
        <v>2</v>
      </c>
      <c r="H3611" s="7" t="n">
        <v>0</v>
      </c>
    </row>
    <row r="3612" spans="1:8">
      <c r="A3612" t="s">
        <v>4</v>
      </c>
      <c r="B3612" s="4" t="s">
        <v>5</v>
      </c>
    </row>
    <row r="3613" spans="1:8">
      <c r="A3613" t="n">
        <v>29860</v>
      </c>
      <c r="B3613" s="34" t="n">
        <v>28</v>
      </c>
    </row>
    <row r="3614" spans="1:8">
      <c r="A3614" t="s">
        <v>4</v>
      </c>
      <c r="B3614" s="4" t="s">
        <v>5</v>
      </c>
      <c r="C3614" s="4" t="s">
        <v>10</v>
      </c>
      <c r="D3614" s="4" t="s">
        <v>13</v>
      </c>
    </row>
    <row r="3615" spans="1:8">
      <c r="A3615" t="n">
        <v>29861</v>
      </c>
      <c r="B3615" s="63" t="n">
        <v>89</v>
      </c>
      <c r="C3615" s="7" t="n">
        <v>65533</v>
      </c>
      <c r="D3615" s="7" t="n">
        <v>1</v>
      </c>
    </row>
    <row r="3616" spans="1:8">
      <c r="A3616" t="s">
        <v>4</v>
      </c>
      <c r="B3616" s="4" t="s">
        <v>5</v>
      </c>
      <c r="C3616" s="4" t="s">
        <v>13</v>
      </c>
      <c r="D3616" s="4" t="s">
        <v>10</v>
      </c>
      <c r="E3616" s="4" t="s">
        <v>10</v>
      </c>
      <c r="F3616" s="4" t="s">
        <v>13</v>
      </c>
    </row>
    <row r="3617" spans="1:8">
      <c r="A3617" t="n">
        <v>29865</v>
      </c>
      <c r="B3617" s="32" t="n">
        <v>25</v>
      </c>
      <c r="C3617" s="7" t="n">
        <v>1</v>
      </c>
      <c r="D3617" s="7" t="n">
        <v>65535</v>
      </c>
      <c r="E3617" s="7" t="n">
        <v>65535</v>
      </c>
      <c r="F3617" s="7" t="n">
        <v>0</v>
      </c>
    </row>
    <row r="3618" spans="1:8">
      <c r="A3618" t="s">
        <v>4</v>
      </c>
      <c r="B3618" s="4" t="s">
        <v>5</v>
      </c>
      <c r="C3618" s="4" t="s">
        <v>13</v>
      </c>
      <c r="D3618" s="4" t="s">
        <v>10</v>
      </c>
      <c r="E3618" s="4" t="s">
        <v>25</v>
      </c>
    </row>
    <row r="3619" spans="1:8">
      <c r="A3619" t="n">
        <v>29872</v>
      </c>
      <c r="B3619" s="39" t="n">
        <v>58</v>
      </c>
      <c r="C3619" s="7" t="n">
        <v>101</v>
      </c>
      <c r="D3619" s="7" t="n">
        <v>300</v>
      </c>
      <c r="E3619" s="7" t="n">
        <v>1</v>
      </c>
    </row>
    <row r="3620" spans="1:8">
      <c r="A3620" t="s">
        <v>4</v>
      </c>
      <c r="B3620" s="4" t="s">
        <v>5</v>
      </c>
      <c r="C3620" s="4" t="s">
        <v>13</v>
      </c>
      <c r="D3620" s="4" t="s">
        <v>10</v>
      </c>
    </row>
    <row r="3621" spans="1:8">
      <c r="A3621" t="n">
        <v>29880</v>
      </c>
      <c r="B3621" s="39" t="n">
        <v>58</v>
      </c>
      <c r="C3621" s="7" t="n">
        <v>254</v>
      </c>
      <c r="D3621" s="7" t="n">
        <v>0</v>
      </c>
    </row>
    <row r="3622" spans="1:8">
      <c r="A3622" t="s">
        <v>4</v>
      </c>
      <c r="B3622" s="4" t="s">
        <v>5</v>
      </c>
      <c r="C3622" s="4" t="s">
        <v>10</v>
      </c>
      <c r="D3622" s="4" t="s">
        <v>9</v>
      </c>
    </row>
    <row r="3623" spans="1:8">
      <c r="A3623" t="n">
        <v>29884</v>
      </c>
      <c r="B3623" s="75" t="n">
        <v>44</v>
      </c>
      <c r="C3623" s="7" t="n">
        <v>9</v>
      </c>
      <c r="D3623" s="7" t="n">
        <v>256</v>
      </c>
    </row>
    <row r="3624" spans="1:8">
      <c r="A3624" t="s">
        <v>4</v>
      </c>
      <c r="B3624" s="4" t="s">
        <v>5</v>
      </c>
      <c r="C3624" s="4" t="s">
        <v>10</v>
      </c>
      <c r="D3624" s="4" t="s">
        <v>9</v>
      </c>
    </row>
    <row r="3625" spans="1:8">
      <c r="A3625" t="n">
        <v>29891</v>
      </c>
      <c r="B3625" s="75" t="n">
        <v>44</v>
      </c>
      <c r="C3625" s="7" t="n">
        <v>9</v>
      </c>
      <c r="D3625" s="7" t="n">
        <v>8388608</v>
      </c>
    </row>
    <row r="3626" spans="1:8">
      <c r="A3626" t="s">
        <v>4</v>
      </c>
      <c r="B3626" s="4" t="s">
        <v>5</v>
      </c>
      <c r="C3626" s="4" t="s">
        <v>35</v>
      </c>
    </row>
    <row r="3627" spans="1:8">
      <c r="A3627" t="n">
        <v>29898</v>
      </c>
      <c r="B3627" s="26" t="n">
        <v>3</v>
      </c>
      <c r="C3627" s="16" t="n">
        <f t="normal" ca="1">A3653</f>
        <v>0</v>
      </c>
    </row>
    <row r="3628" spans="1:8">
      <c r="A3628" t="s">
        <v>4</v>
      </c>
      <c r="B3628" s="4" t="s">
        <v>5</v>
      </c>
      <c r="C3628" s="4" t="s">
        <v>13</v>
      </c>
      <c r="D3628" s="4" t="s">
        <v>10</v>
      </c>
      <c r="E3628" s="4" t="s">
        <v>25</v>
      </c>
    </row>
    <row r="3629" spans="1:8">
      <c r="A3629" t="n">
        <v>29903</v>
      </c>
      <c r="B3629" s="39" t="n">
        <v>58</v>
      </c>
      <c r="C3629" s="7" t="n">
        <v>101</v>
      </c>
      <c r="D3629" s="7" t="n">
        <v>300</v>
      </c>
      <c r="E3629" s="7" t="n">
        <v>1</v>
      </c>
    </row>
    <row r="3630" spans="1:8">
      <c r="A3630" t="s">
        <v>4</v>
      </c>
      <c r="B3630" s="4" t="s">
        <v>5</v>
      </c>
      <c r="C3630" s="4" t="s">
        <v>13</v>
      </c>
      <c r="D3630" s="4" t="s">
        <v>10</v>
      </c>
    </row>
    <row r="3631" spans="1:8">
      <c r="A3631" t="n">
        <v>29911</v>
      </c>
      <c r="B3631" s="39" t="n">
        <v>58</v>
      </c>
      <c r="C3631" s="7" t="n">
        <v>254</v>
      </c>
      <c r="D3631" s="7" t="n">
        <v>0</v>
      </c>
    </row>
    <row r="3632" spans="1:8">
      <c r="A3632" t="s">
        <v>4</v>
      </c>
      <c r="B3632" s="4" t="s">
        <v>5</v>
      </c>
      <c r="C3632" s="4" t="s">
        <v>10</v>
      </c>
      <c r="D3632" s="4" t="s">
        <v>9</v>
      </c>
    </row>
    <row r="3633" spans="1:6">
      <c r="A3633" t="n">
        <v>29915</v>
      </c>
      <c r="B3633" s="75" t="n">
        <v>44</v>
      </c>
      <c r="C3633" s="7" t="n">
        <v>9</v>
      </c>
      <c r="D3633" s="7" t="n">
        <v>256</v>
      </c>
    </row>
    <row r="3634" spans="1:6">
      <c r="A3634" t="s">
        <v>4</v>
      </c>
      <c r="B3634" s="4" t="s">
        <v>5</v>
      </c>
      <c r="C3634" s="4" t="s">
        <v>10</v>
      </c>
      <c r="D3634" s="4" t="s">
        <v>25</v>
      </c>
      <c r="E3634" s="4" t="s">
        <v>25</v>
      </c>
      <c r="F3634" s="4" t="s">
        <v>25</v>
      </c>
      <c r="G3634" s="4" t="s">
        <v>25</v>
      </c>
    </row>
    <row r="3635" spans="1:6">
      <c r="A3635" t="n">
        <v>29922</v>
      </c>
      <c r="B3635" s="50" t="n">
        <v>46</v>
      </c>
      <c r="C3635" s="7" t="n">
        <v>61489</v>
      </c>
      <c r="D3635" s="7" t="n">
        <v>117.389999389648</v>
      </c>
      <c r="E3635" s="7" t="n">
        <v>21.4899997711182</v>
      </c>
      <c r="F3635" s="7" t="n">
        <v>101.26000213623</v>
      </c>
      <c r="G3635" s="7" t="n">
        <v>163.100006103516</v>
      </c>
    </row>
    <row r="3636" spans="1:6">
      <c r="A3636" t="s">
        <v>4</v>
      </c>
      <c r="B3636" s="4" t="s">
        <v>5</v>
      </c>
      <c r="C3636" s="4" t="s">
        <v>10</v>
      </c>
      <c r="D3636" s="4" t="s">
        <v>25</v>
      </c>
      <c r="E3636" s="4" t="s">
        <v>25</v>
      </c>
      <c r="F3636" s="4" t="s">
        <v>25</v>
      </c>
      <c r="G3636" s="4" t="s">
        <v>25</v>
      </c>
    </row>
    <row r="3637" spans="1:6">
      <c r="A3637" t="n">
        <v>29941</v>
      </c>
      <c r="B3637" s="50" t="n">
        <v>46</v>
      </c>
      <c r="C3637" s="7" t="n">
        <v>61490</v>
      </c>
      <c r="D3637" s="7" t="n">
        <v>119.129997253418</v>
      </c>
      <c r="E3637" s="7" t="n">
        <v>21.4699993133545</v>
      </c>
      <c r="F3637" s="7" t="n">
        <v>101.319999694824</v>
      </c>
      <c r="G3637" s="7" t="n">
        <v>191.800003051758</v>
      </c>
    </row>
    <row r="3638" spans="1:6">
      <c r="A3638" t="s">
        <v>4</v>
      </c>
      <c r="B3638" s="4" t="s">
        <v>5</v>
      </c>
      <c r="C3638" s="4" t="s">
        <v>10</v>
      </c>
      <c r="D3638" s="4" t="s">
        <v>25</v>
      </c>
      <c r="E3638" s="4" t="s">
        <v>25</v>
      </c>
      <c r="F3638" s="4" t="s">
        <v>25</v>
      </c>
      <c r="G3638" s="4" t="s">
        <v>25</v>
      </c>
    </row>
    <row r="3639" spans="1:6">
      <c r="A3639" t="n">
        <v>29960</v>
      </c>
      <c r="B3639" s="50" t="n">
        <v>46</v>
      </c>
      <c r="C3639" s="7" t="n">
        <v>8</v>
      </c>
      <c r="D3639" s="7" t="n">
        <v>118.26000213623</v>
      </c>
      <c r="E3639" s="7" t="n">
        <v>21.5400009155273</v>
      </c>
      <c r="F3639" s="7" t="n">
        <v>101.279998779297</v>
      </c>
      <c r="G3639" s="7" t="n">
        <v>184.899993896484</v>
      </c>
    </row>
    <row r="3640" spans="1:6">
      <c r="A3640" t="s">
        <v>4</v>
      </c>
      <c r="B3640" s="4" t="s">
        <v>5</v>
      </c>
      <c r="C3640" s="4" t="s">
        <v>10</v>
      </c>
      <c r="D3640" s="4" t="s">
        <v>25</v>
      </c>
      <c r="E3640" s="4" t="s">
        <v>25</v>
      </c>
      <c r="F3640" s="4" t="s">
        <v>25</v>
      </c>
      <c r="G3640" s="4" t="s">
        <v>25</v>
      </c>
    </row>
    <row r="3641" spans="1:6">
      <c r="A3641" t="n">
        <v>29979</v>
      </c>
      <c r="B3641" s="50" t="n">
        <v>46</v>
      </c>
      <c r="C3641" s="7" t="n">
        <v>1</v>
      </c>
      <c r="D3641" s="7" t="n">
        <v>116.589996337891</v>
      </c>
      <c r="E3641" s="7" t="n">
        <v>21.6200008392334</v>
      </c>
      <c r="F3641" s="7" t="n">
        <v>100.279998779297</v>
      </c>
      <c r="G3641" s="7" t="n">
        <v>94.0999984741211</v>
      </c>
    </row>
    <row r="3642" spans="1:6">
      <c r="A3642" t="s">
        <v>4</v>
      </c>
      <c r="B3642" s="4" t="s">
        <v>5</v>
      </c>
      <c r="C3642" s="4" t="s">
        <v>10</v>
      </c>
      <c r="D3642" s="4" t="s">
        <v>25</v>
      </c>
      <c r="E3642" s="4" t="s">
        <v>25</v>
      </c>
      <c r="F3642" s="4" t="s">
        <v>25</v>
      </c>
      <c r="G3642" s="4" t="s">
        <v>25</v>
      </c>
    </row>
    <row r="3643" spans="1:6">
      <c r="A3643" t="n">
        <v>29998</v>
      </c>
      <c r="B3643" s="50" t="n">
        <v>46</v>
      </c>
      <c r="C3643" s="7" t="n">
        <v>0</v>
      </c>
      <c r="D3643" s="7" t="n">
        <v>118.870002746582</v>
      </c>
      <c r="E3643" s="7" t="n">
        <v>21.5799999237061</v>
      </c>
      <c r="F3643" s="7" t="n">
        <v>100.069999694824</v>
      </c>
      <c r="G3643" s="7" t="n">
        <v>182.800003051758</v>
      </c>
    </row>
    <row r="3644" spans="1:6">
      <c r="A3644" t="s">
        <v>4</v>
      </c>
      <c r="B3644" s="4" t="s">
        <v>5</v>
      </c>
      <c r="C3644" s="4" t="s">
        <v>13</v>
      </c>
      <c r="D3644" s="4" t="s">
        <v>10</v>
      </c>
      <c r="E3644" s="4" t="s">
        <v>6</v>
      </c>
      <c r="F3644" s="4" t="s">
        <v>6</v>
      </c>
      <c r="G3644" s="4" t="s">
        <v>6</v>
      </c>
      <c r="H3644" s="4" t="s">
        <v>6</v>
      </c>
    </row>
    <row r="3645" spans="1:6">
      <c r="A3645" t="n">
        <v>30017</v>
      </c>
      <c r="B3645" s="61" t="n">
        <v>51</v>
      </c>
      <c r="C3645" s="7" t="n">
        <v>3</v>
      </c>
      <c r="D3645" s="7" t="n">
        <v>61489</v>
      </c>
      <c r="E3645" s="7" t="s">
        <v>144</v>
      </c>
      <c r="F3645" s="7" t="s">
        <v>166</v>
      </c>
      <c r="G3645" s="7" t="s">
        <v>143</v>
      </c>
      <c r="H3645" s="7" t="s">
        <v>144</v>
      </c>
    </row>
    <row r="3646" spans="1:6">
      <c r="A3646" t="s">
        <v>4</v>
      </c>
      <c r="B3646" s="4" t="s">
        <v>5</v>
      </c>
      <c r="C3646" s="4" t="s">
        <v>13</v>
      </c>
      <c r="D3646" s="4" t="s">
        <v>10</v>
      </c>
      <c r="E3646" s="4" t="s">
        <v>6</v>
      </c>
      <c r="F3646" s="4" t="s">
        <v>6</v>
      </c>
      <c r="G3646" s="4" t="s">
        <v>6</v>
      </c>
      <c r="H3646" s="4" t="s">
        <v>6</v>
      </c>
    </row>
    <row r="3647" spans="1:6">
      <c r="A3647" t="n">
        <v>30030</v>
      </c>
      <c r="B3647" s="61" t="n">
        <v>51</v>
      </c>
      <c r="C3647" s="7" t="n">
        <v>3</v>
      </c>
      <c r="D3647" s="7" t="n">
        <v>61490</v>
      </c>
      <c r="E3647" s="7" t="s">
        <v>144</v>
      </c>
      <c r="F3647" s="7" t="s">
        <v>166</v>
      </c>
      <c r="G3647" s="7" t="s">
        <v>143</v>
      </c>
      <c r="H3647" s="7" t="s">
        <v>144</v>
      </c>
    </row>
    <row r="3648" spans="1:6">
      <c r="A3648" t="s">
        <v>4</v>
      </c>
      <c r="B3648" s="4" t="s">
        <v>5</v>
      </c>
      <c r="C3648" s="4" t="s">
        <v>13</v>
      </c>
      <c r="D3648" s="4" t="s">
        <v>10</v>
      </c>
      <c r="E3648" s="4" t="s">
        <v>6</v>
      </c>
      <c r="F3648" s="4" t="s">
        <v>6</v>
      </c>
      <c r="G3648" s="4" t="s">
        <v>6</v>
      </c>
      <c r="H3648" s="4" t="s">
        <v>6</v>
      </c>
    </row>
    <row r="3649" spans="1:8">
      <c r="A3649" t="n">
        <v>30043</v>
      </c>
      <c r="B3649" s="61" t="n">
        <v>51</v>
      </c>
      <c r="C3649" s="7" t="n">
        <v>3</v>
      </c>
      <c r="D3649" s="7" t="n">
        <v>61490</v>
      </c>
      <c r="E3649" s="7" t="s">
        <v>144</v>
      </c>
      <c r="F3649" s="7" t="s">
        <v>166</v>
      </c>
      <c r="G3649" s="7" t="s">
        <v>143</v>
      </c>
      <c r="H3649" s="7" t="s">
        <v>144</v>
      </c>
    </row>
    <row r="3650" spans="1:8">
      <c r="A3650" t="s">
        <v>4</v>
      </c>
      <c r="B3650" s="4" t="s">
        <v>5</v>
      </c>
      <c r="C3650" s="4" t="s">
        <v>13</v>
      </c>
      <c r="D3650" s="4" t="s">
        <v>10</v>
      </c>
      <c r="E3650" s="4" t="s">
        <v>13</v>
      </c>
    </row>
    <row r="3651" spans="1:8">
      <c r="A3651" t="n">
        <v>30056</v>
      </c>
      <c r="B3651" s="17" t="n">
        <v>49</v>
      </c>
      <c r="C3651" s="7" t="n">
        <v>1</v>
      </c>
      <c r="D3651" s="7" t="n">
        <v>4000</v>
      </c>
      <c r="E3651" s="7" t="n">
        <v>0</v>
      </c>
    </row>
    <row r="3652" spans="1:8">
      <c r="A3652" t="s">
        <v>4</v>
      </c>
      <c r="B3652" s="4" t="s">
        <v>5</v>
      </c>
      <c r="C3652" s="4" t="s">
        <v>13</v>
      </c>
    </row>
    <row r="3653" spans="1:8">
      <c r="A3653" t="n">
        <v>30061</v>
      </c>
      <c r="B3653" s="58" t="n">
        <v>116</v>
      </c>
      <c r="C3653" s="7" t="n">
        <v>0</v>
      </c>
    </row>
    <row r="3654" spans="1:8">
      <c r="A3654" t="s">
        <v>4</v>
      </c>
      <c r="B3654" s="4" t="s">
        <v>5</v>
      </c>
      <c r="C3654" s="4" t="s">
        <v>13</v>
      </c>
      <c r="D3654" s="4" t="s">
        <v>10</v>
      </c>
    </row>
    <row r="3655" spans="1:8">
      <c r="A3655" t="n">
        <v>30063</v>
      </c>
      <c r="B3655" s="58" t="n">
        <v>116</v>
      </c>
      <c r="C3655" s="7" t="n">
        <v>2</v>
      </c>
      <c r="D3655" s="7" t="n">
        <v>1</v>
      </c>
    </row>
    <row r="3656" spans="1:8">
      <c r="A3656" t="s">
        <v>4</v>
      </c>
      <c r="B3656" s="4" t="s">
        <v>5</v>
      </c>
      <c r="C3656" s="4" t="s">
        <v>13</v>
      </c>
      <c r="D3656" s="4" t="s">
        <v>9</v>
      </c>
    </row>
    <row r="3657" spans="1:8">
      <c r="A3657" t="n">
        <v>30067</v>
      </c>
      <c r="B3657" s="58" t="n">
        <v>116</v>
      </c>
      <c r="C3657" s="7" t="n">
        <v>5</v>
      </c>
      <c r="D3657" s="7" t="n">
        <v>1092616192</v>
      </c>
    </row>
    <row r="3658" spans="1:8">
      <c r="A3658" t="s">
        <v>4</v>
      </c>
      <c r="B3658" s="4" t="s">
        <v>5</v>
      </c>
      <c r="C3658" s="4" t="s">
        <v>13</v>
      </c>
      <c r="D3658" s="4" t="s">
        <v>10</v>
      </c>
    </row>
    <row r="3659" spans="1:8">
      <c r="A3659" t="n">
        <v>30073</v>
      </c>
      <c r="B3659" s="58" t="n">
        <v>116</v>
      </c>
      <c r="C3659" s="7" t="n">
        <v>6</v>
      </c>
      <c r="D3659" s="7" t="n">
        <v>1</v>
      </c>
    </row>
    <row r="3660" spans="1:8">
      <c r="A3660" t="s">
        <v>4</v>
      </c>
      <c r="B3660" s="4" t="s">
        <v>5</v>
      </c>
      <c r="C3660" s="4" t="s">
        <v>13</v>
      </c>
      <c r="D3660" s="4" t="s">
        <v>13</v>
      </c>
      <c r="E3660" s="4" t="s">
        <v>25</v>
      </c>
      <c r="F3660" s="4" t="s">
        <v>25</v>
      </c>
      <c r="G3660" s="4" t="s">
        <v>25</v>
      </c>
      <c r="H3660" s="4" t="s">
        <v>10</v>
      </c>
    </row>
    <row r="3661" spans="1:8">
      <c r="A3661" t="n">
        <v>30077</v>
      </c>
      <c r="B3661" s="45" t="n">
        <v>45</v>
      </c>
      <c r="C3661" s="7" t="n">
        <v>2</v>
      </c>
      <c r="D3661" s="7" t="n">
        <v>3</v>
      </c>
      <c r="E3661" s="7" t="n">
        <v>118.889999389648</v>
      </c>
      <c r="F3661" s="7" t="n">
        <v>23.0799999237061</v>
      </c>
      <c r="G3661" s="7" t="n">
        <v>100.069999694824</v>
      </c>
      <c r="H3661" s="7" t="n">
        <v>0</v>
      </c>
    </row>
    <row r="3662" spans="1:8">
      <c r="A3662" t="s">
        <v>4</v>
      </c>
      <c r="B3662" s="4" t="s">
        <v>5</v>
      </c>
      <c r="C3662" s="4" t="s">
        <v>13</v>
      </c>
      <c r="D3662" s="4" t="s">
        <v>13</v>
      </c>
      <c r="E3662" s="4" t="s">
        <v>25</v>
      </c>
      <c r="F3662" s="4" t="s">
        <v>25</v>
      </c>
      <c r="G3662" s="4" t="s">
        <v>25</v>
      </c>
      <c r="H3662" s="4" t="s">
        <v>10</v>
      </c>
      <c r="I3662" s="4" t="s">
        <v>13</v>
      </c>
    </row>
    <row r="3663" spans="1:8">
      <c r="A3663" t="n">
        <v>30094</v>
      </c>
      <c r="B3663" s="45" t="n">
        <v>45</v>
      </c>
      <c r="C3663" s="7" t="n">
        <v>4</v>
      </c>
      <c r="D3663" s="7" t="n">
        <v>3</v>
      </c>
      <c r="E3663" s="7" t="n">
        <v>19.6299991607666</v>
      </c>
      <c r="F3663" s="7" t="n">
        <v>164.009994506836</v>
      </c>
      <c r="G3663" s="7" t="n">
        <v>0</v>
      </c>
      <c r="H3663" s="7" t="n">
        <v>0</v>
      </c>
      <c r="I3663" s="7" t="n">
        <v>0</v>
      </c>
    </row>
    <row r="3664" spans="1:8">
      <c r="A3664" t="s">
        <v>4</v>
      </c>
      <c r="B3664" s="4" t="s">
        <v>5</v>
      </c>
      <c r="C3664" s="4" t="s">
        <v>13</v>
      </c>
      <c r="D3664" s="4" t="s">
        <v>13</v>
      </c>
      <c r="E3664" s="4" t="s">
        <v>25</v>
      </c>
      <c r="F3664" s="4" t="s">
        <v>10</v>
      </c>
    </row>
    <row r="3665" spans="1:9">
      <c r="A3665" t="n">
        <v>30112</v>
      </c>
      <c r="B3665" s="45" t="n">
        <v>45</v>
      </c>
      <c r="C3665" s="7" t="n">
        <v>5</v>
      </c>
      <c r="D3665" s="7" t="n">
        <v>3</v>
      </c>
      <c r="E3665" s="7" t="n">
        <v>1</v>
      </c>
      <c r="F3665" s="7" t="n">
        <v>0</v>
      </c>
    </row>
    <row r="3666" spans="1:9">
      <c r="A3666" t="s">
        <v>4</v>
      </c>
      <c r="B3666" s="4" t="s">
        <v>5</v>
      </c>
      <c r="C3666" s="4" t="s">
        <v>13</v>
      </c>
      <c r="D3666" s="4" t="s">
        <v>13</v>
      </c>
      <c r="E3666" s="4" t="s">
        <v>25</v>
      </c>
      <c r="F3666" s="4" t="s">
        <v>10</v>
      </c>
    </row>
    <row r="3667" spans="1:9">
      <c r="A3667" t="n">
        <v>30121</v>
      </c>
      <c r="B3667" s="45" t="n">
        <v>45</v>
      </c>
      <c r="C3667" s="7" t="n">
        <v>11</v>
      </c>
      <c r="D3667" s="7" t="n">
        <v>3</v>
      </c>
      <c r="E3667" s="7" t="n">
        <v>43</v>
      </c>
      <c r="F3667" s="7" t="n">
        <v>0</v>
      </c>
    </row>
    <row r="3668" spans="1:9">
      <c r="A3668" t="s">
        <v>4</v>
      </c>
      <c r="B3668" s="4" t="s">
        <v>5</v>
      </c>
      <c r="C3668" s="4" t="s">
        <v>10</v>
      </c>
      <c r="D3668" s="4" t="s">
        <v>25</v>
      </c>
      <c r="E3668" s="4" t="s">
        <v>25</v>
      </c>
      <c r="F3668" s="4" t="s">
        <v>25</v>
      </c>
      <c r="G3668" s="4" t="s">
        <v>25</v>
      </c>
    </row>
    <row r="3669" spans="1:9">
      <c r="A3669" t="n">
        <v>30130</v>
      </c>
      <c r="B3669" s="50" t="n">
        <v>46</v>
      </c>
      <c r="C3669" s="7" t="n">
        <v>8</v>
      </c>
      <c r="D3669" s="7" t="n">
        <v>118.26000213623</v>
      </c>
      <c r="E3669" s="7" t="n">
        <v>21.5400009155273</v>
      </c>
      <c r="F3669" s="7" t="n">
        <v>101.279998779297</v>
      </c>
      <c r="G3669" s="7" t="n">
        <v>184.899993896484</v>
      </c>
    </row>
    <row r="3670" spans="1:9">
      <c r="A3670" t="s">
        <v>4</v>
      </c>
      <c r="B3670" s="4" t="s">
        <v>5</v>
      </c>
      <c r="C3670" s="4" t="s">
        <v>10</v>
      </c>
      <c r="D3670" s="4" t="s">
        <v>25</v>
      </c>
      <c r="E3670" s="4" t="s">
        <v>25</v>
      </c>
      <c r="F3670" s="4" t="s">
        <v>25</v>
      </c>
      <c r="G3670" s="4" t="s">
        <v>25</v>
      </c>
    </row>
    <row r="3671" spans="1:9">
      <c r="A3671" t="n">
        <v>30149</v>
      </c>
      <c r="B3671" s="50" t="n">
        <v>46</v>
      </c>
      <c r="C3671" s="7" t="n">
        <v>1</v>
      </c>
      <c r="D3671" s="7" t="n">
        <v>114.059997558594</v>
      </c>
      <c r="E3671" s="7" t="n">
        <v>21.5799999237061</v>
      </c>
      <c r="F3671" s="7" t="n">
        <v>100.51000213623</v>
      </c>
      <c r="G3671" s="7" t="n">
        <v>95.3000030517578</v>
      </c>
    </row>
    <row r="3672" spans="1:9">
      <c r="A3672" t="s">
        <v>4</v>
      </c>
      <c r="B3672" s="4" t="s">
        <v>5</v>
      </c>
      <c r="C3672" s="4" t="s">
        <v>10</v>
      </c>
      <c r="D3672" s="4" t="s">
        <v>25</v>
      </c>
      <c r="E3672" s="4" t="s">
        <v>25</v>
      </c>
      <c r="F3672" s="4" t="s">
        <v>25</v>
      </c>
      <c r="G3672" s="4" t="s">
        <v>10</v>
      </c>
      <c r="H3672" s="4" t="s">
        <v>10</v>
      </c>
    </row>
    <row r="3673" spans="1:9">
      <c r="A3673" t="n">
        <v>30168</v>
      </c>
      <c r="B3673" s="41" t="n">
        <v>60</v>
      </c>
      <c r="C3673" s="7" t="n">
        <v>1</v>
      </c>
      <c r="D3673" s="7" t="n">
        <v>0</v>
      </c>
      <c r="E3673" s="7" t="n">
        <v>0</v>
      </c>
      <c r="F3673" s="7" t="n">
        <v>0</v>
      </c>
      <c r="G3673" s="7" t="n">
        <v>0</v>
      </c>
      <c r="H3673" s="7" t="n">
        <v>1</v>
      </c>
    </row>
    <row r="3674" spans="1:9">
      <c r="A3674" t="s">
        <v>4</v>
      </c>
      <c r="B3674" s="4" t="s">
        <v>5</v>
      </c>
      <c r="C3674" s="4" t="s">
        <v>10</v>
      </c>
      <c r="D3674" s="4" t="s">
        <v>25</v>
      </c>
      <c r="E3674" s="4" t="s">
        <v>25</v>
      </c>
      <c r="F3674" s="4" t="s">
        <v>25</v>
      </c>
      <c r="G3674" s="4" t="s">
        <v>10</v>
      </c>
      <c r="H3674" s="4" t="s">
        <v>10</v>
      </c>
    </row>
    <row r="3675" spans="1:9">
      <c r="A3675" t="n">
        <v>30187</v>
      </c>
      <c r="B3675" s="41" t="n">
        <v>60</v>
      </c>
      <c r="C3675" s="7" t="n">
        <v>1</v>
      </c>
      <c r="D3675" s="7" t="n">
        <v>0</v>
      </c>
      <c r="E3675" s="7" t="n">
        <v>0</v>
      </c>
      <c r="F3675" s="7" t="n">
        <v>0</v>
      </c>
      <c r="G3675" s="7" t="n">
        <v>0</v>
      </c>
      <c r="H3675" s="7" t="n">
        <v>0</v>
      </c>
    </row>
    <row r="3676" spans="1:9">
      <c r="A3676" t="s">
        <v>4</v>
      </c>
      <c r="B3676" s="4" t="s">
        <v>5</v>
      </c>
      <c r="C3676" s="4" t="s">
        <v>10</v>
      </c>
      <c r="D3676" s="4" t="s">
        <v>10</v>
      </c>
      <c r="E3676" s="4" t="s">
        <v>10</v>
      </c>
    </row>
    <row r="3677" spans="1:9">
      <c r="A3677" t="n">
        <v>30206</v>
      </c>
      <c r="B3677" s="42" t="n">
        <v>61</v>
      </c>
      <c r="C3677" s="7" t="n">
        <v>1</v>
      </c>
      <c r="D3677" s="7" t="n">
        <v>65533</v>
      </c>
      <c r="E3677" s="7" t="n">
        <v>0</v>
      </c>
    </row>
    <row r="3678" spans="1:9">
      <c r="A3678" t="s">
        <v>4</v>
      </c>
      <c r="B3678" s="4" t="s">
        <v>5</v>
      </c>
      <c r="C3678" s="4" t="s">
        <v>10</v>
      </c>
      <c r="D3678" s="4" t="s">
        <v>10</v>
      </c>
      <c r="E3678" s="4" t="s">
        <v>10</v>
      </c>
    </row>
    <row r="3679" spans="1:9">
      <c r="A3679" t="n">
        <v>30213</v>
      </c>
      <c r="B3679" s="42" t="n">
        <v>61</v>
      </c>
      <c r="C3679" s="7" t="n">
        <v>1</v>
      </c>
      <c r="D3679" s="7" t="n">
        <v>0</v>
      </c>
      <c r="E3679" s="7" t="n">
        <v>0</v>
      </c>
    </row>
    <row r="3680" spans="1:9">
      <c r="A3680" t="s">
        <v>4</v>
      </c>
      <c r="B3680" s="4" t="s">
        <v>5</v>
      </c>
      <c r="C3680" s="4" t="s">
        <v>13</v>
      </c>
      <c r="D3680" s="4" t="s">
        <v>10</v>
      </c>
      <c r="E3680" s="4" t="s">
        <v>6</v>
      </c>
      <c r="F3680" s="4" t="s">
        <v>6</v>
      </c>
      <c r="G3680" s="4" t="s">
        <v>6</v>
      </c>
      <c r="H3680" s="4" t="s">
        <v>6</v>
      </c>
    </row>
    <row r="3681" spans="1:8">
      <c r="A3681" t="n">
        <v>30220</v>
      </c>
      <c r="B3681" s="61" t="n">
        <v>51</v>
      </c>
      <c r="C3681" s="7" t="n">
        <v>3</v>
      </c>
      <c r="D3681" s="7" t="n">
        <v>0</v>
      </c>
      <c r="E3681" s="7" t="s">
        <v>307</v>
      </c>
      <c r="F3681" s="7" t="s">
        <v>144</v>
      </c>
      <c r="G3681" s="7" t="s">
        <v>143</v>
      </c>
      <c r="H3681" s="7" t="s">
        <v>144</v>
      </c>
    </row>
    <row r="3682" spans="1:8">
      <c r="A3682" t="s">
        <v>4</v>
      </c>
      <c r="B3682" s="4" t="s">
        <v>5</v>
      </c>
      <c r="C3682" s="4" t="s">
        <v>13</v>
      </c>
      <c r="D3682" s="4" t="s">
        <v>10</v>
      </c>
    </row>
    <row r="3683" spans="1:8">
      <c r="A3683" t="n">
        <v>30233</v>
      </c>
      <c r="B3683" s="39" t="n">
        <v>58</v>
      </c>
      <c r="C3683" s="7" t="n">
        <v>255</v>
      </c>
      <c r="D3683" s="7" t="n">
        <v>0</v>
      </c>
    </row>
    <row r="3684" spans="1:8">
      <c r="A3684" t="s">
        <v>4</v>
      </c>
      <c r="B3684" s="4" t="s">
        <v>5</v>
      </c>
      <c r="C3684" s="4" t="s">
        <v>13</v>
      </c>
      <c r="D3684" s="4" t="s">
        <v>10</v>
      </c>
      <c r="E3684" s="4" t="s">
        <v>10</v>
      </c>
      <c r="F3684" s="4" t="s">
        <v>13</v>
      </c>
    </row>
    <row r="3685" spans="1:8">
      <c r="A3685" t="n">
        <v>30237</v>
      </c>
      <c r="B3685" s="32" t="n">
        <v>25</v>
      </c>
      <c r="C3685" s="7" t="n">
        <v>1</v>
      </c>
      <c r="D3685" s="7" t="n">
        <v>60</v>
      </c>
      <c r="E3685" s="7" t="n">
        <v>500</v>
      </c>
      <c r="F3685" s="7" t="n">
        <v>2</v>
      </c>
    </row>
    <row r="3686" spans="1:8">
      <c r="A3686" t="s">
        <v>4</v>
      </c>
      <c r="B3686" s="4" t="s">
        <v>5</v>
      </c>
      <c r="C3686" s="4" t="s">
        <v>13</v>
      </c>
      <c r="D3686" s="4" t="s">
        <v>10</v>
      </c>
      <c r="E3686" s="4" t="s">
        <v>6</v>
      </c>
    </row>
    <row r="3687" spans="1:8">
      <c r="A3687" t="n">
        <v>30244</v>
      </c>
      <c r="B3687" s="61" t="n">
        <v>51</v>
      </c>
      <c r="C3687" s="7" t="n">
        <v>4</v>
      </c>
      <c r="D3687" s="7" t="n">
        <v>1</v>
      </c>
      <c r="E3687" s="7" t="s">
        <v>308</v>
      </c>
    </row>
    <row r="3688" spans="1:8">
      <c r="A3688" t="s">
        <v>4</v>
      </c>
      <c r="B3688" s="4" t="s">
        <v>5</v>
      </c>
      <c r="C3688" s="4" t="s">
        <v>10</v>
      </c>
    </row>
    <row r="3689" spans="1:8">
      <c r="A3689" t="n">
        <v>30262</v>
      </c>
      <c r="B3689" s="31" t="n">
        <v>16</v>
      </c>
      <c r="C3689" s="7" t="n">
        <v>0</v>
      </c>
    </row>
    <row r="3690" spans="1:8">
      <c r="A3690" t="s">
        <v>4</v>
      </c>
      <c r="B3690" s="4" t="s">
        <v>5</v>
      </c>
      <c r="C3690" s="4" t="s">
        <v>10</v>
      </c>
      <c r="D3690" s="4" t="s">
        <v>13</v>
      </c>
      <c r="E3690" s="4" t="s">
        <v>9</v>
      </c>
      <c r="F3690" s="4" t="s">
        <v>55</v>
      </c>
      <c r="G3690" s="4" t="s">
        <v>13</v>
      </c>
      <c r="H3690" s="4" t="s">
        <v>13</v>
      </c>
    </row>
    <row r="3691" spans="1:8">
      <c r="A3691" t="n">
        <v>30265</v>
      </c>
      <c r="B3691" s="62" t="n">
        <v>26</v>
      </c>
      <c r="C3691" s="7" t="n">
        <v>1</v>
      </c>
      <c r="D3691" s="7" t="n">
        <v>17</v>
      </c>
      <c r="E3691" s="7" t="n">
        <v>1524</v>
      </c>
      <c r="F3691" s="7" t="s">
        <v>309</v>
      </c>
      <c r="G3691" s="7" t="n">
        <v>2</v>
      </c>
      <c r="H3691" s="7" t="n">
        <v>0</v>
      </c>
    </row>
    <row r="3692" spans="1:8">
      <c r="A3692" t="s">
        <v>4</v>
      </c>
      <c r="B3692" s="4" t="s">
        <v>5</v>
      </c>
    </row>
    <row r="3693" spans="1:8">
      <c r="A3693" t="n">
        <v>30283</v>
      </c>
      <c r="B3693" s="34" t="n">
        <v>28</v>
      </c>
    </row>
    <row r="3694" spans="1:8">
      <c r="A3694" t="s">
        <v>4</v>
      </c>
      <c r="B3694" s="4" t="s">
        <v>5</v>
      </c>
      <c r="C3694" s="4" t="s">
        <v>13</v>
      </c>
      <c r="D3694" s="4" t="s">
        <v>10</v>
      </c>
      <c r="E3694" s="4" t="s">
        <v>10</v>
      </c>
      <c r="F3694" s="4" t="s">
        <v>13</v>
      </c>
    </row>
    <row r="3695" spans="1:8">
      <c r="A3695" t="n">
        <v>30284</v>
      </c>
      <c r="B3695" s="32" t="n">
        <v>25</v>
      </c>
      <c r="C3695" s="7" t="n">
        <v>1</v>
      </c>
      <c r="D3695" s="7" t="n">
        <v>65535</v>
      </c>
      <c r="E3695" s="7" t="n">
        <v>65535</v>
      </c>
      <c r="F3695" s="7" t="n">
        <v>0</v>
      </c>
    </row>
    <row r="3696" spans="1:8">
      <c r="A3696" t="s">
        <v>4</v>
      </c>
      <c r="B3696" s="4" t="s">
        <v>5</v>
      </c>
      <c r="C3696" s="4" t="s">
        <v>13</v>
      </c>
      <c r="D3696" s="4" t="s">
        <v>10</v>
      </c>
      <c r="E3696" s="4" t="s">
        <v>6</v>
      </c>
      <c r="F3696" s="4" t="s">
        <v>6</v>
      </c>
      <c r="G3696" s="4" t="s">
        <v>6</v>
      </c>
      <c r="H3696" s="4" t="s">
        <v>6</v>
      </c>
    </row>
    <row r="3697" spans="1:8">
      <c r="A3697" t="n">
        <v>30291</v>
      </c>
      <c r="B3697" s="61" t="n">
        <v>51</v>
      </c>
      <c r="C3697" s="7" t="n">
        <v>3</v>
      </c>
      <c r="D3697" s="7" t="n">
        <v>0</v>
      </c>
      <c r="E3697" s="7" t="s">
        <v>180</v>
      </c>
      <c r="F3697" s="7" t="s">
        <v>181</v>
      </c>
      <c r="G3697" s="7" t="s">
        <v>143</v>
      </c>
      <c r="H3697" s="7" t="s">
        <v>144</v>
      </c>
    </row>
    <row r="3698" spans="1:8">
      <c r="A3698" t="s">
        <v>4</v>
      </c>
      <c r="B3698" s="4" t="s">
        <v>5</v>
      </c>
      <c r="C3698" s="4" t="s">
        <v>10</v>
      </c>
      <c r="D3698" s="4" t="s">
        <v>13</v>
      </c>
      <c r="E3698" s="4" t="s">
        <v>25</v>
      </c>
      <c r="F3698" s="4" t="s">
        <v>10</v>
      </c>
    </row>
    <row r="3699" spans="1:8">
      <c r="A3699" t="n">
        <v>30304</v>
      </c>
      <c r="B3699" s="74" t="n">
        <v>59</v>
      </c>
      <c r="C3699" s="7" t="n">
        <v>0</v>
      </c>
      <c r="D3699" s="7" t="n">
        <v>13</v>
      </c>
      <c r="E3699" s="7" t="n">
        <v>0.150000005960464</v>
      </c>
      <c r="F3699" s="7" t="n">
        <v>0</v>
      </c>
    </row>
    <row r="3700" spans="1:8">
      <c r="A3700" t="s">
        <v>4</v>
      </c>
      <c r="B3700" s="4" t="s">
        <v>5</v>
      </c>
      <c r="C3700" s="4" t="s">
        <v>10</v>
      </c>
    </row>
    <row r="3701" spans="1:8">
      <c r="A3701" t="n">
        <v>30314</v>
      </c>
      <c r="B3701" s="31" t="n">
        <v>16</v>
      </c>
      <c r="C3701" s="7" t="n">
        <v>1300</v>
      </c>
    </row>
    <row r="3702" spans="1:8">
      <c r="A3702" t="s">
        <v>4</v>
      </c>
      <c r="B3702" s="4" t="s">
        <v>5</v>
      </c>
      <c r="C3702" s="4" t="s">
        <v>13</v>
      </c>
      <c r="D3702" s="4" t="s">
        <v>10</v>
      </c>
      <c r="E3702" s="4" t="s">
        <v>6</v>
      </c>
      <c r="F3702" s="4" t="s">
        <v>6</v>
      </c>
      <c r="G3702" s="4" t="s">
        <v>6</v>
      </c>
      <c r="H3702" s="4" t="s">
        <v>6</v>
      </c>
    </row>
    <row r="3703" spans="1:8">
      <c r="A3703" t="n">
        <v>30317</v>
      </c>
      <c r="B3703" s="61" t="n">
        <v>51</v>
      </c>
      <c r="C3703" s="7" t="n">
        <v>3</v>
      </c>
      <c r="D3703" s="7" t="n">
        <v>0</v>
      </c>
      <c r="E3703" s="7" t="s">
        <v>310</v>
      </c>
      <c r="F3703" s="7" t="s">
        <v>181</v>
      </c>
      <c r="G3703" s="7" t="s">
        <v>143</v>
      </c>
      <c r="H3703" s="7" t="s">
        <v>144</v>
      </c>
    </row>
    <row r="3704" spans="1:8">
      <c r="A3704" t="s">
        <v>4</v>
      </c>
      <c r="B3704" s="4" t="s">
        <v>5</v>
      </c>
      <c r="C3704" s="4" t="s">
        <v>13</v>
      </c>
      <c r="D3704" s="4" t="s">
        <v>10</v>
      </c>
      <c r="E3704" s="4" t="s">
        <v>10</v>
      </c>
      <c r="F3704" s="4" t="s">
        <v>9</v>
      </c>
    </row>
    <row r="3705" spans="1:8">
      <c r="A3705" t="n">
        <v>30330</v>
      </c>
      <c r="B3705" s="73" t="n">
        <v>84</v>
      </c>
      <c r="C3705" s="7" t="n">
        <v>0</v>
      </c>
      <c r="D3705" s="7" t="n">
        <v>0</v>
      </c>
      <c r="E3705" s="7" t="n">
        <v>0</v>
      </c>
      <c r="F3705" s="7" t="n">
        <v>1045220557</v>
      </c>
    </row>
    <row r="3706" spans="1:8">
      <c r="A3706" t="s">
        <v>4</v>
      </c>
      <c r="B3706" s="4" t="s">
        <v>5</v>
      </c>
      <c r="C3706" s="4" t="s">
        <v>10</v>
      </c>
      <c r="D3706" s="4" t="s">
        <v>10</v>
      </c>
      <c r="E3706" s="4" t="s">
        <v>10</v>
      </c>
    </row>
    <row r="3707" spans="1:8">
      <c r="A3707" t="n">
        <v>30340</v>
      </c>
      <c r="B3707" s="42" t="n">
        <v>61</v>
      </c>
      <c r="C3707" s="7" t="n">
        <v>0</v>
      </c>
      <c r="D3707" s="7" t="n">
        <v>1</v>
      </c>
      <c r="E3707" s="7" t="n">
        <v>1000</v>
      </c>
    </row>
    <row r="3708" spans="1:8">
      <c r="A3708" t="s">
        <v>4</v>
      </c>
      <c r="B3708" s="4" t="s">
        <v>5</v>
      </c>
      <c r="C3708" s="4" t="s">
        <v>10</v>
      </c>
    </row>
    <row r="3709" spans="1:8">
      <c r="A3709" t="n">
        <v>30347</v>
      </c>
      <c r="B3709" s="31" t="n">
        <v>16</v>
      </c>
      <c r="C3709" s="7" t="n">
        <v>300</v>
      </c>
    </row>
    <row r="3710" spans="1:8">
      <c r="A3710" t="s">
        <v>4</v>
      </c>
      <c r="B3710" s="4" t="s">
        <v>5</v>
      </c>
      <c r="C3710" s="4" t="s">
        <v>10</v>
      </c>
      <c r="D3710" s="4" t="s">
        <v>25</v>
      </c>
      <c r="E3710" s="4" t="s">
        <v>25</v>
      </c>
      <c r="F3710" s="4" t="s">
        <v>25</v>
      </c>
      <c r="G3710" s="4" t="s">
        <v>10</v>
      </c>
      <c r="H3710" s="4" t="s">
        <v>10</v>
      </c>
    </row>
    <row r="3711" spans="1:8">
      <c r="A3711" t="n">
        <v>30350</v>
      </c>
      <c r="B3711" s="41" t="n">
        <v>60</v>
      </c>
      <c r="C3711" s="7" t="n">
        <v>1</v>
      </c>
      <c r="D3711" s="7" t="n">
        <v>0</v>
      </c>
      <c r="E3711" s="7" t="n">
        <v>0</v>
      </c>
      <c r="F3711" s="7" t="n">
        <v>0</v>
      </c>
      <c r="G3711" s="7" t="n">
        <v>0</v>
      </c>
      <c r="H3711" s="7" t="n">
        <v>1</v>
      </c>
    </row>
    <row r="3712" spans="1:8">
      <c r="A3712" t="s">
        <v>4</v>
      </c>
      <c r="B3712" s="4" t="s">
        <v>5</v>
      </c>
      <c r="C3712" s="4" t="s">
        <v>10</v>
      </c>
      <c r="D3712" s="4" t="s">
        <v>25</v>
      </c>
      <c r="E3712" s="4" t="s">
        <v>25</v>
      </c>
      <c r="F3712" s="4" t="s">
        <v>25</v>
      </c>
      <c r="G3712" s="4" t="s">
        <v>10</v>
      </c>
      <c r="H3712" s="4" t="s">
        <v>10</v>
      </c>
    </row>
    <row r="3713" spans="1:8">
      <c r="A3713" t="n">
        <v>30369</v>
      </c>
      <c r="B3713" s="41" t="n">
        <v>60</v>
      </c>
      <c r="C3713" s="7" t="n">
        <v>1</v>
      </c>
      <c r="D3713" s="7" t="n">
        <v>0</v>
      </c>
      <c r="E3713" s="7" t="n">
        <v>0</v>
      </c>
      <c r="F3713" s="7" t="n">
        <v>0</v>
      </c>
      <c r="G3713" s="7" t="n">
        <v>0</v>
      </c>
      <c r="H3713" s="7" t="n">
        <v>0</v>
      </c>
    </row>
    <row r="3714" spans="1:8">
      <c r="A3714" t="s">
        <v>4</v>
      </c>
      <c r="B3714" s="4" t="s">
        <v>5</v>
      </c>
      <c r="C3714" s="4" t="s">
        <v>10</v>
      </c>
      <c r="D3714" s="4" t="s">
        <v>10</v>
      </c>
      <c r="E3714" s="4" t="s">
        <v>10</v>
      </c>
    </row>
    <row r="3715" spans="1:8">
      <c r="A3715" t="n">
        <v>30388</v>
      </c>
      <c r="B3715" s="42" t="n">
        <v>61</v>
      </c>
      <c r="C3715" s="7" t="n">
        <v>1</v>
      </c>
      <c r="D3715" s="7" t="n">
        <v>65533</v>
      </c>
      <c r="E3715" s="7" t="n">
        <v>0</v>
      </c>
    </row>
    <row r="3716" spans="1:8">
      <c r="A3716" t="s">
        <v>4</v>
      </c>
      <c r="B3716" s="4" t="s">
        <v>5</v>
      </c>
      <c r="C3716" s="4" t="s">
        <v>10</v>
      </c>
      <c r="D3716" s="4" t="s">
        <v>10</v>
      </c>
      <c r="E3716" s="4" t="s">
        <v>10</v>
      </c>
    </row>
    <row r="3717" spans="1:8">
      <c r="A3717" t="n">
        <v>30395</v>
      </c>
      <c r="B3717" s="42" t="n">
        <v>61</v>
      </c>
      <c r="C3717" s="7" t="n">
        <v>61489</v>
      </c>
      <c r="D3717" s="7" t="n">
        <v>1</v>
      </c>
      <c r="E3717" s="7" t="n">
        <v>1000</v>
      </c>
    </row>
    <row r="3718" spans="1:8">
      <c r="A3718" t="s">
        <v>4</v>
      </c>
      <c r="B3718" s="4" t="s">
        <v>5</v>
      </c>
      <c r="C3718" s="4" t="s">
        <v>10</v>
      </c>
      <c r="D3718" s="4" t="s">
        <v>10</v>
      </c>
      <c r="E3718" s="4" t="s">
        <v>10</v>
      </c>
    </row>
    <row r="3719" spans="1:8">
      <c r="A3719" t="n">
        <v>30402</v>
      </c>
      <c r="B3719" s="42" t="n">
        <v>61</v>
      </c>
      <c r="C3719" s="7" t="n">
        <v>61490</v>
      </c>
      <c r="D3719" s="7" t="n">
        <v>1</v>
      </c>
      <c r="E3719" s="7" t="n">
        <v>1000</v>
      </c>
    </row>
    <row r="3720" spans="1:8">
      <c r="A3720" t="s">
        <v>4</v>
      </c>
      <c r="B3720" s="4" t="s">
        <v>5</v>
      </c>
      <c r="C3720" s="4" t="s">
        <v>10</v>
      </c>
      <c r="D3720" s="4" t="s">
        <v>10</v>
      </c>
      <c r="E3720" s="4" t="s">
        <v>10</v>
      </c>
    </row>
    <row r="3721" spans="1:8">
      <c r="A3721" t="n">
        <v>30409</v>
      </c>
      <c r="B3721" s="42" t="n">
        <v>61</v>
      </c>
      <c r="C3721" s="7" t="n">
        <v>61488</v>
      </c>
      <c r="D3721" s="7" t="n">
        <v>1</v>
      </c>
      <c r="E3721" s="7" t="n">
        <v>1000</v>
      </c>
    </row>
    <row r="3722" spans="1:8">
      <c r="A3722" t="s">
        <v>4</v>
      </c>
      <c r="B3722" s="4" t="s">
        <v>5</v>
      </c>
      <c r="C3722" s="4" t="s">
        <v>10</v>
      </c>
      <c r="D3722" s="4" t="s">
        <v>10</v>
      </c>
      <c r="E3722" s="4" t="s">
        <v>10</v>
      </c>
    </row>
    <row r="3723" spans="1:8">
      <c r="A3723" t="n">
        <v>30416</v>
      </c>
      <c r="B3723" s="42" t="n">
        <v>61</v>
      </c>
      <c r="C3723" s="7" t="n">
        <v>9</v>
      </c>
      <c r="D3723" s="7" t="n">
        <v>1</v>
      </c>
      <c r="E3723" s="7" t="n">
        <v>1000</v>
      </c>
    </row>
    <row r="3724" spans="1:8">
      <c r="A3724" t="s">
        <v>4</v>
      </c>
      <c r="B3724" s="4" t="s">
        <v>5</v>
      </c>
      <c r="C3724" s="4" t="s">
        <v>10</v>
      </c>
      <c r="D3724" s="4" t="s">
        <v>10</v>
      </c>
      <c r="E3724" s="4" t="s">
        <v>10</v>
      </c>
    </row>
    <row r="3725" spans="1:8">
      <c r="A3725" t="n">
        <v>30423</v>
      </c>
      <c r="B3725" s="42" t="n">
        <v>61</v>
      </c>
      <c r="C3725" s="7" t="n">
        <v>7020</v>
      </c>
      <c r="D3725" s="7" t="n">
        <v>1</v>
      </c>
      <c r="E3725" s="7" t="n">
        <v>1000</v>
      </c>
    </row>
    <row r="3726" spans="1:8">
      <c r="A3726" t="s">
        <v>4</v>
      </c>
      <c r="B3726" s="4" t="s">
        <v>5</v>
      </c>
      <c r="C3726" s="4" t="s">
        <v>10</v>
      </c>
      <c r="D3726" s="4" t="s">
        <v>10</v>
      </c>
      <c r="E3726" s="4" t="s">
        <v>10</v>
      </c>
    </row>
    <row r="3727" spans="1:8">
      <c r="A3727" t="n">
        <v>30430</v>
      </c>
      <c r="B3727" s="42" t="n">
        <v>61</v>
      </c>
      <c r="C3727" s="7" t="n">
        <v>8</v>
      </c>
      <c r="D3727" s="7" t="n">
        <v>1</v>
      </c>
      <c r="E3727" s="7" t="n">
        <v>1000</v>
      </c>
    </row>
    <row r="3728" spans="1:8">
      <c r="A3728" t="s">
        <v>4</v>
      </c>
      <c r="B3728" s="4" t="s">
        <v>5</v>
      </c>
      <c r="C3728" s="4" t="s">
        <v>10</v>
      </c>
      <c r="D3728" s="4" t="s">
        <v>10</v>
      </c>
      <c r="E3728" s="4" t="s">
        <v>10</v>
      </c>
    </row>
    <row r="3729" spans="1:8">
      <c r="A3729" t="n">
        <v>30437</v>
      </c>
      <c r="B3729" s="42" t="n">
        <v>61</v>
      </c>
      <c r="C3729" s="7" t="n">
        <v>7032</v>
      </c>
      <c r="D3729" s="7" t="n">
        <v>1</v>
      </c>
      <c r="E3729" s="7" t="n">
        <v>1000</v>
      </c>
    </row>
    <row r="3730" spans="1:8">
      <c r="A3730" t="s">
        <v>4</v>
      </c>
      <c r="B3730" s="4" t="s">
        <v>5</v>
      </c>
      <c r="C3730" s="4" t="s">
        <v>13</v>
      </c>
      <c r="D3730" s="4" t="s">
        <v>13</v>
      </c>
      <c r="E3730" s="4" t="s">
        <v>25</v>
      </c>
      <c r="F3730" s="4" t="s">
        <v>25</v>
      </c>
      <c r="G3730" s="4" t="s">
        <v>25</v>
      </c>
      <c r="H3730" s="4" t="s">
        <v>10</v>
      </c>
    </row>
    <row r="3731" spans="1:8">
      <c r="A3731" t="n">
        <v>30444</v>
      </c>
      <c r="B3731" s="45" t="n">
        <v>45</v>
      </c>
      <c r="C3731" s="7" t="n">
        <v>2</v>
      </c>
      <c r="D3731" s="7" t="n">
        <v>3</v>
      </c>
      <c r="E3731" s="7" t="n">
        <v>118.809997558594</v>
      </c>
      <c r="F3731" s="7" t="n">
        <v>22.9599990844727</v>
      </c>
      <c r="G3731" s="7" t="n">
        <v>100.080001831055</v>
      </c>
      <c r="H3731" s="7" t="n">
        <v>2000</v>
      </c>
    </row>
    <row r="3732" spans="1:8">
      <c r="A3732" t="s">
        <v>4</v>
      </c>
      <c r="B3732" s="4" t="s">
        <v>5</v>
      </c>
      <c r="C3732" s="4" t="s">
        <v>13</v>
      </c>
      <c r="D3732" s="4" t="s">
        <v>13</v>
      </c>
      <c r="E3732" s="4" t="s">
        <v>25</v>
      </c>
      <c r="F3732" s="4" t="s">
        <v>25</v>
      </c>
      <c r="G3732" s="4" t="s">
        <v>25</v>
      </c>
      <c r="H3732" s="4" t="s">
        <v>10</v>
      </c>
      <c r="I3732" s="4" t="s">
        <v>13</v>
      </c>
    </row>
    <row r="3733" spans="1:8">
      <c r="A3733" t="n">
        <v>30461</v>
      </c>
      <c r="B3733" s="45" t="n">
        <v>45</v>
      </c>
      <c r="C3733" s="7" t="n">
        <v>4</v>
      </c>
      <c r="D3733" s="7" t="n">
        <v>3</v>
      </c>
      <c r="E3733" s="7" t="n">
        <v>19.6299991607666</v>
      </c>
      <c r="F3733" s="7" t="n">
        <v>134.679992675781</v>
      </c>
      <c r="G3733" s="7" t="n">
        <v>0</v>
      </c>
      <c r="H3733" s="7" t="n">
        <v>2000</v>
      </c>
      <c r="I3733" s="7" t="n">
        <v>1</v>
      </c>
    </row>
    <row r="3734" spans="1:8">
      <c r="A3734" t="s">
        <v>4</v>
      </c>
      <c r="B3734" s="4" t="s">
        <v>5</v>
      </c>
      <c r="C3734" s="4" t="s">
        <v>13</v>
      </c>
      <c r="D3734" s="4" t="s">
        <v>13</v>
      </c>
      <c r="E3734" s="4" t="s">
        <v>25</v>
      </c>
      <c r="F3734" s="4" t="s">
        <v>10</v>
      </c>
    </row>
    <row r="3735" spans="1:8">
      <c r="A3735" t="n">
        <v>30479</v>
      </c>
      <c r="B3735" s="45" t="n">
        <v>45</v>
      </c>
      <c r="C3735" s="7" t="n">
        <v>5</v>
      </c>
      <c r="D3735" s="7" t="n">
        <v>3</v>
      </c>
      <c r="E3735" s="7" t="n">
        <v>1</v>
      </c>
      <c r="F3735" s="7" t="n">
        <v>2000</v>
      </c>
    </row>
    <row r="3736" spans="1:8">
      <c r="A3736" t="s">
        <v>4</v>
      </c>
      <c r="B3736" s="4" t="s">
        <v>5</v>
      </c>
      <c r="C3736" s="4" t="s">
        <v>13</v>
      </c>
      <c r="D3736" s="4" t="s">
        <v>13</v>
      </c>
      <c r="E3736" s="4" t="s">
        <v>25</v>
      </c>
      <c r="F3736" s="4" t="s">
        <v>10</v>
      </c>
    </row>
    <row r="3737" spans="1:8">
      <c r="A3737" t="n">
        <v>30488</v>
      </c>
      <c r="B3737" s="45" t="n">
        <v>45</v>
      </c>
      <c r="C3737" s="7" t="n">
        <v>11</v>
      </c>
      <c r="D3737" s="7" t="n">
        <v>3</v>
      </c>
      <c r="E3737" s="7" t="n">
        <v>43</v>
      </c>
      <c r="F3737" s="7" t="n">
        <v>2000</v>
      </c>
    </row>
    <row r="3738" spans="1:8">
      <c r="A3738" t="s">
        <v>4</v>
      </c>
      <c r="B3738" s="4" t="s">
        <v>5</v>
      </c>
      <c r="C3738" s="4" t="s">
        <v>10</v>
      </c>
      <c r="D3738" s="4" t="s">
        <v>10</v>
      </c>
      <c r="E3738" s="4" t="s">
        <v>10</v>
      </c>
    </row>
    <row r="3739" spans="1:8">
      <c r="A3739" t="n">
        <v>30497</v>
      </c>
      <c r="B3739" s="42" t="n">
        <v>61</v>
      </c>
      <c r="C3739" s="7" t="n">
        <v>0</v>
      </c>
      <c r="D3739" s="7" t="n">
        <v>1</v>
      </c>
      <c r="E3739" s="7" t="n">
        <v>1000</v>
      </c>
    </row>
    <row r="3740" spans="1:8">
      <c r="A3740" t="s">
        <v>4</v>
      </c>
      <c r="B3740" s="4" t="s">
        <v>5</v>
      </c>
      <c r="C3740" s="4" t="s">
        <v>10</v>
      </c>
    </row>
    <row r="3741" spans="1:8">
      <c r="A3741" t="n">
        <v>30504</v>
      </c>
      <c r="B3741" s="31" t="n">
        <v>16</v>
      </c>
      <c r="C3741" s="7" t="n">
        <v>300</v>
      </c>
    </row>
    <row r="3742" spans="1:8">
      <c r="A3742" t="s">
        <v>4</v>
      </c>
      <c r="B3742" s="4" t="s">
        <v>5</v>
      </c>
      <c r="C3742" s="4" t="s">
        <v>13</v>
      </c>
      <c r="D3742" s="4" t="s">
        <v>10</v>
      </c>
      <c r="E3742" s="4" t="s">
        <v>6</v>
      </c>
      <c r="F3742" s="4" t="s">
        <v>6</v>
      </c>
      <c r="G3742" s="4" t="s">
        <v>6</v>
      </c>
      <c r="H3742" s="4" t="s">
        <v>6</v>
      </c>
    </row>
    <row r="3743" spans="1:8">
      <c r="A3743" t="n">
        <v>30507</v>
      </c>
      <c r="B3743" s="61" t="n">
        <v>51</v>
      </c>
      <c r="C3743" s="7" t="n">
        <v>3</v>
      </c>
      <c r="D3743" s="7" t="n">
        <v>1</v>
      </c>
      <c r="E3743" s="7" t="s">
        <v>311</v>
      </c>
      <c r="F3743" s="7" t="s">
        <v>181</v>
      </c>
      <c r="G3743" s="7" t="s">
        <v>143</v>
      </c>
      <c r="H3743" s="7" t="s">
        <v>144</v>
      </c>
    </row>
    <row r="3744" spans="1:8">
      <c r="A3744" t="s">
        <v>4</v>
      </c>
      <c r="B3744" s="4" t="s">
        <v>5</v>
      </c>
      <c r="C3744" s="4" t="s">
        <v>10</v>
      </c>
      <c r="D3744" s="4" t="s">
        <v>10</v>
      </c>
      <c r="E3744" s="4" t="s">
        <v>25</v>
      </c>
      <c r="F3744" s="4" t="s">
        <v>25</v>
      </c>
      <c r="G3744" s="4" t="s">
        <v>25</v>
      </c>
      <c r="H3744" s="4" t="s">
        <v>25</v>
      </c>
      <c r="I3744" s="4" t="s">
        <v>13</v>
      </c>
      <c r="J3744" s="4" t="s">
        <v>10</v>
      </c>
    </row>
    <row r="3745" spans="1:10">
      <c r="A3745" t="n">
        <v>30520</v>
      </c>
      <c r="B3745" s="59" t="n">
        <v>55</v>
      </c>
      <c r="C3745" s="7" t="n">
        <v>1</v>
      </c>
      <c r="D3745" s="7" t="n">
        <v>65533</v>
      </c>
      <c r="E3745" s="7" t="n">
        <v>117.889999389648</v>
      </c>
      <c r="F3745" s="7" t="n">
        <v>21.5799999237061</v>
      </c>
      <c r="G3745" s="7" t="n">
        <v>100.160003662109</v>
      </c>
      <c r="H3745" s="7" t="n">
        <v>2.79999995231628</v>
      </c>
      <c r="I3745" s="7" t="n">
        <v>2</v>
      </c>
      <c r="J3745" s="7" t="n">
        <v>0</v>
      </c>
    </row>
    <row r="3746" spans="1:10">
      <c r="A3746" t="s">
        <v>4</v>
      </c>
      <c r="B3746" s="4" t="s">
        <v>5</v>
      </c>
      <c r="C3746" s="4" t="s">
        <v>10</v>
      </c>
      <c r="D3746" s="4" t="s">
        <v>10</v>
      </c>
      <c r="E3746" s="4" t="s">
        <v>25</v>
      </c>
      <c r="F3746" s="4" t="s">
        <v>13</v>
      </c>
    </row>
    <row r="3747" spans="1:10">
      <c r="A3747" t="n">
        <v>30544</v>
      </c>
      <c r="B3747" s="91" t="n">
        <v>53</v>
      </c>
      <c r="C3747" s="7" t="n">
        <v>0</v>
      </c>
      <c r="D3747" s="7" t="n">
        <v>1</v>
      </c>
      <c r="E3747" s="7" t="n">
        <v>5</v>
      </c>
      <c r="F3747" s="7" t="n">
        <v>0</v>
      </c>
    </row>
    <row r="3748" spans="1:10">
      <c r="A3748" t="s">
        <v>4</v>
      </c>
      <c r="B3748" s="4" t="s">
        <v>5</v>
      </c>
      <c r="C3748" s="4" t="s">
        <v>10</v>
      </c>
    </row>
    <row r="3749" spans="1:10">
      <c r="A3749" t="n">
        <v>30554</v>
      </c>
      <c r="B3749" s="44" t="n">
        <v>54</v>
      </c>
      <c r="C3749" s="7" t="n">
        <v>0</v>
      </c>
    </row>
    <row r="3750" spans="1:10">
      <c r="A3750" t="s">
        <v>4</v>
      </c>
      <c r="B3750" s="4" t="s">
        <v>5</v>
      </c>
      <c r="C3750" s="4" t="s">
        <v>10</v>
      </c>
      <c r="D3750" s="4" t="s">
        <v>10</v>
      </c>
      <c r="E3750" s="4" t="s">
        <v>10</v>
      </c>
    </row>
    <row r="3751" spans="1:10">
      <c r="A3751" t="n">
        <v>30557</v>
      </c>
      <c r="B3751" s="42" t="n">
        <v>61</v>
      </c>
      <c r="C3751" s="7" t="n">
        <v>0</v>
      </c>
      <c r="D3751" s="7" t="n">
        <v>65533</v>
      </c>
      <c r="E3751" s="7" t="n">
        <v>1000</v>
      </c>
    </row>
    <row r="3752" spans="1:10">
      <c r="A3752" t="s">
        <v>4</v>
      </c>
      <c r="B3752" s="4" t="s">
        <v>5</v>
      </c>
      <c r="C3752" s="4" t="s">
        <v>10</v>
      </c>
      <c r="D3752" s="4" t="s">
        <v>10</v>
      </c>
      <c r="E3752" s="4" t="s">
        <v>25</v>
      </c>
      <c r="F3752" s="4" t="s">
        <v>13</v>
      </c>
    </row>
    <row r="3753" spans="1:10">
      <c r="A3753" t="n">
        <v>30564</v>
      </c>
      <c r="B3753" s="91" t="n">
        <v>53</v>
      </c>
      <c r="C3753" s="7" t="n">
        <v>8</v>
      </c>
      <c r="D3753" s="7" t="n">
        <v>0</v>
      </c>
      <c r="E3753" s="7" t="n">
        <v>5</v>
      </c>
      <c r="F3753" s="7" t="n">
        <v>0</v>
      </c>
    </row>
    <row r="3754" spans="1:10">
      <c r="A3754" t="s">
        <v>4</v>
      </c>
      <c r="B3754" s="4" t="s">
        <v>5</v>
      </c>
      <c r="C3754" s="4" t="s">
        <v>10</v>
      </c>
      <c r="D3754" s="4" t="s">
        <v>10</v>
      </c>
      <c r="E3754" s="4" t="s">
        <v>25</v>
      </c>
      <c r="F3754" s="4" t="s">
        <v>13</v>
      </c>
    </row>
    <row r="3755" spans="1:10">
      <c r="A3755" t="n">
        <v>30574</v>
      </c>
      <c r="B3755" s="91" t="n">
        <v>53</v>
      </c>
      <c r="C3755" s="7" t="n">
        <v>9</v>
      </c>
      <c r="D3755" s="7" t="n">
        <v>0</v>
      </c>
      <c r="E3755" s="7" t="n">
        <v>5</v>
      </c>
      <c r="F3755" s="7" t="n">
        <v>0</v>
      </c>
    </row>
    <row r="3756" spans="1:10">
      <c r="A3756" t="s">
        <v>4</v>
      </c>
      <c r="B3756" s="4" t="s">
        <v>5</v>
      </c>
      <c r="C3756" s="4" t="s">
        <v>10</v>
      </c>
      <c r="D3756" s="4" t="s">
        <v>10</v>
      </c>
      <c r="E3756" s="4" t="s">
        <v>25</v>
      </c>
      <c r="F3756" s="4" t="s">
        <v>13</v>
      </c>
    </row>
    <row r="3757" spans="1:10">
      <c r="A3757" t="n">
        <v>30584</v>
      </c>
      <c r="B3757" s="91" t="n">
        <v>53</v>
      </c>
      <c r="C3757" s="7" t="n">
        <v>61490</v>
      </c>
      <c r="D3757" s="7" t="n">
        <v>0</v>
      </c>
      <c r="E3757" s="7" t="n">
        <v>5</v>
      </c>
      <c r="F3757" s="7" t="n">
        <v>0</v>
      </c>
    </row>
    <row r="3758" spans="1:10">
      <c r="A3758" t="s">
        <v>4</v>
      </c>
      <c r="B3758" s="4" t="s">
        <v>5</v>
      </c>
      <c r="C3758" s="4" t="s">
        <v>10</v>
      </c>
      <c r="D3758" s="4" t="s">
        <v>10</v>
      </c>
      <c r="E3758" s="4" t="s">
        <v>25</v>
      </c>
      <c r="F3758" s="4" t="s">
        <v>13</v>
      </c>
    </row>
    <row r="3759" spans="1:10">
      <c r="A3759" t="n">
        <v>30594</v>
      </c>
      <c r="B3759" s="91" t="n">
        <v>53</v>
      </c>
      <c r="C3759" s="7" t="n">
        <v>61489</v>
      </c>
      <c r="D3759" s="7" t="n">
        <v>0</v>
      </c>
      <c r="E3759" s="7" t="n">
        <v>5</v>
      </c>
      <c r="F3759" s="7" t="n">
        <v>0</v>
      </c>
    </row>
    <row r="3760" spans="1:10">
      <c r="A3760" t="s">
        <v>4</v>
      </c>
      <c r="B3760" s="4" t="s">
        <v>5</v>
      </c>
      <c r="C3760" s="4" t="s">
        <v>10</v>
      </c>
      <c r="D3760" s="4" t="s">
        <v>10</v>
      </c>
      <c r="E3760" s="4" t="s">
        <v>25</v>
      </c>
      <c r="F3760" s="4" t="s">
        <v>13</v>
      </c>
    </row>
    <row r="3761" spans="1:10">
      <c r="A3761" t="n">
        <v>30604</v>
      </c>
      <c r="B3761" s="91" t="n">
        <v>53</v>
      </c>
      <c r="C3761" s="7" t="n">
        <v>61488</v>
      </c>
      <c r="D3761" s="7" t="n">
        <v>0</v>
      </c>
      <c r="E3761" s="7" t="n">
        <v>5</v>
      </c>
      <c r="F3761" s="7" t="n">
        <v>0</v>
      </c>
    </row>
    <row r="3762" spans="1:10">
      <c r="A3762" t="s">
        <v>4</v>
      </c>
      <c r="B3762" s="4" t="s">
        <v>5</v>
      </c>
      <c r="C3762" s="4" t="s">
        <v>10</v>
      </c>
    </row>
    <row r="3763" spans="1:10">
      <c r="A3763" t="n">
        <v>30614</v>
      </c>
      <c r="B3763" s="31" t="n">
        <v>16</v>
      </c>
      <c r="C3763" s="7" t="n">
        <v>100</v>
      </c>
    </row>
    <row r="3764" spans="1:10">
      <c r="A3764" t="s">
        <v>4</v>
      </c>
      <c r="B3764" s="4" t="s">
        <v>5</v>
      </c>
      <c r="C3764" s="4" t="s">
        <v>10</v>
      </c>
      <c r="D3764" s="4" t="s">
        <v>13</v>
      </c>
    </row>
    <row r="3765" spans="1:10">
      <c r="A3765" t="n">
        <v>30617</v>
      </c>
      <c r="B3765" s="60" t="n">
        <v>56</v>
      </c>
      <c r="C3765" s="7" t="n">
        <v>1</v>
      </c>
      <c r="D3765" s="7" t="n">
        <v>0</v>
      </c>
    </row>
    <row r="3766" spans="1:10">
      <c r="A3766" t="s">
        <v>4</v>
      </c>
      <c r="B3766" s="4" t="s">
        <v>5</v>
      </c>
      <c r="C3766" s="4" t="s">
        <v>10</v>
      </c>
      <c r="D3766" s="4" t="s">
        <v>13</v>
      </c>
      <c r="E3766" s="4" t="s">
        <v>6</v>
      </c>
      <c r="F3766" s="4" t="s">
        <v>25</v>
      </c>
      <c r="G3766" s="4" t="s">
        <v>25</v>
      </c>
      <c r="H3766" s="4" t="s">
        <v>25</v>
      </c>
    </row>
    <row r="3767" spans="1:10">
      <c r="A3767" t="n">
        <v>30621</v>
      </c>
      <c r="B3767" s="52" t="n">
        <v>48</v>
      </c>
      <c r="C3767" s="7" t="n">
        <v>0</v>
      </c>
      <c r="D3767" s="7" t="n">
        <v>0</v>
      </c>
      <c r="E3767" s="7" t="s">
        <v>259</v>
      </c>
      <c r="F3767" s="7" t="n">
        <v>-1</v>
      </c>
      <c r="G3767" s="7" t="n">
        <v>1</v>
      </c>
      <c r="H3767" s="7" t="n">
        <v>0</v>
      </c>
    </row>
    <row r="3768" spans="1:10">
      <c r="A3768" t="s">
        <v>4</v>
      </c>
      <c r="B3768" s="4" t="s">
        <v>5</v>
      </c>
      <c r="C3768" s="4" t="s">
        <v>13</v>
      </c>
      <c r="D3768" s="4" t="s">
        <v>10</v>
      </c>
      <c r="E3768" s="4" t="s">
        <v>6</v>
      </c>
      <c r="F3768" s="4" t="s">
        <v>6</v>
      </c>
      <c r="G3768" s="4" t="s">
        <v>6</v>
      </c>
      <c r="H3768" s="4" t="s">
        <v>6</v>
      </c>
    </row>
    <row r="3769" spans="1:10">
      <c r="A3769" t="n">
        <v>30647</v>
      </c>
      <c r="B3769" s="61" t="n">
        <v>51</v>
      </c>
      <c r="C3769" s="7" t="n">
        <v>3</v>
      </c>
      <c r="D3769" s="7" t="n">
        <v>1</v>
      </c>
      <c r="E3769" s="7" t="s">
        <v>312</v>
      </c>
      <c r="F3769" s="7" t="s">
        <v>166</v>
      </c>
      <c r="G3769" s="7" t="s">
        <v>143</v>
      </c>
      <c r="H3769" s="7" t="s">
        <v>144</v>
      </c>
    </row>
    <row r="3770" spans="1:10">
      <c r="A3770" t="s">
        <v>4</v>
      </c>
      <c r="B3770" s="4" t="s">
        <v>5</v>
      </c>
      <c r="C3770" s="4" t="s">
        <v>10</v>
      </c>
      <c r="D3770" s="4" t="s">
        <v>13</v>
      </c>
      <c r="E3770" s="4" t="s">
        <v>6</v>
      </c>
      <c r="F3770" s="4" t="s">
        <v>25</v>
      </c>
      <c r="G3770" s="4" t="s">
        <v>25</v>
      </c>
      <c r="H3770" s="4" t="s">
        <v>25</v>
      </c>
    </row>
    <row r="3771" spans="1:10">
      <c r="A3771" t="n">
        <v>30660</v>
      </c>
      <c r="B3771" s="52" t="n">
        <v>48</v>
      </c>
      <c r="C3771" s="7" t="n">
        <v>1</v>
      </c>
      <c r="D3771" s="7" t="n">
        <v>0</v>
      </c>
      <c r="E3771" s="7" t="s">
        <v>259</v>
      </c>
      <c r="F3771" s="7" t="n">
        <v>0</v>
      </c>
      <c r="G3771" s="7" t="n">
        <v>1</v>
      </c>
      <c r="H3771" s="7" t="n">
        <v>0</v>
      </c>
    </row>
    <row r="3772" spans="1:10">
      <c r="A3772" t="s">
        <v>4</v>
      </c>
      <c r="B3772" s="4" t="s">
        <v>5</v>
      </c>
      <c r="C3772" s="4" t="s">
        <v>10</v>
      </c>
    </row>
    <row r="3773" spans="1:10">
      <c r="A3773" t="n">
        <v>30686</v>
      </c>
      <c r="B3773" s="31" t="n">
        <v>16</v>
      </c>
      <c r="C3773" s="7" t="n">
        <v>200</v>
      </c>
    </row>
    <row r="3774" spans="1:10">
      <c r="A3774" t="s">
        <v>4</v>
      </c>
      <c r="B3774" s="4" t="s">
        <v>5</v>
      </c>
      <c r="C3774" s="4" t="s">
        <v>13</v>
      </c>
      <c r="D3774" s="4" t="s">
        <v>10</v>
      </c>
      <c r="E3774" s="4" t="s">
        <v>25</v>
      </c>
      <c r="F3774" s="4" t="s">
        <v>10</v>
      </c>
      <c r="G3774" s="4" t="s">
        <v>9</v>
      </c>
      <c r="H3774" s="4" t="s">
        <v>9</v>
      </c>
      <c r="I3774" s="4" t="s">
        <v>10</v>
      </c>
      <c r="J3774" s="4" t="s">
        <v>10</v>
      </c>
      <c r="K3774" s="4" t="s">
        <v>9</v>
      </c>
      <c r="L3774" s="4" t="s">
        <v>9</v>
      </c>
      <c r="M3774" s="4" t="s">
        <v>9</v>
      </c>
      <c r="N3774" s="4" t="s">
        <v>9</v>
      </c>
      <c r="O3774" s="4" t="s">
        <v>6</v>
      </c>
    </row>
    <row r="3775" spans="1:10">
      <c r="A3775" t="n">
        <v>30689</v>
      </c>
      <c r="B3775" s="14" t="n">
        <v>50</v>
      </c>
      <c r="C3775" s="7" t="n">
        <v>0</v>
      </c>
      <c r="D3775" s="7" t="n">
        <v>2004</v>
      </c>
      <c r="E3775" s="7" t="n">
        <v>1</v>
      </c>
      <c r="F3775" s="7" t="n">
        <v>0</v>
      </c>
      <c r="G3775" s="7" t="n">
        <v>0</v>
      </c>
      <c r="H3775" s="7" t="n">
        <v>0</v>
      </c>
      <c r="I3775" s="7" t="n">
        <v>0</v>
      </c>
      <c r="J3775" s="7" t="n">
        <v>65533</v>
      </c>
      <c r="K3775" s="7" t="n">
        <v>0</v>
      </c>
      <c r="L3775" s="7" t="n">
        <v>0</v>
      </c>
      <c r="M3775" s="7" t="n">
        <v>0</v>
      </c>
      <c r="N3775" s="7" t="n">
        <v>0</v>
      </c>
      <c r="O3775" s="7" t="s">
        <v>12</v>
      </c>
    </row>
    <row r="3776" spans="1:10">
      <c r="A3776" t="s">
        <v>4</v>
      </c>
      <c r="B3776" s="4" t="s">
        <v>5</v>
      </c>
      <c r="C3776" s="4" t="s">
        <v>10</v>
      </c>
      <c r="D3776" s="4" t="s">
        <v>10</v>
      </c>
      <c r="E3776" s="4" t="s">
        <v>10</v>
      </c>
    </row>
    <row r="3777" spans="1:15">
      <c r="A3777" t="n">
        <v>30728</v>
      </c>
      <c r="B3777" s="42" t="n">
        <v>61</v>
      </c>
      <c r="C3777" s="7" t="n">
        <v>1</v>
      </c>
      <c r="D3777" s="7" t="n">
        <v>65533</v>
      </c>
      <c r="E3777" s="7" t="n">
        <v>1000</v>
      </c>
    </row>
    <row r="3778" spans="1:15">
      <c r="A3778" t="s">
        <v>4</v>
      </c>
      <c r="B3778" s="4" t="s">
        <v>5</v>
      </c>
      <c r="C3778" s="4" t="s">
        <v>13</v>
      </c>
      <c r="D3778" s="4" t="s">
        <v>10</v>
      </c>
      <c r="E3778" s="4" t="s">
        <v>6</v>
      </c>
      <c r="F3778" s="4" t="s">
        <v>6</v>
      </c>
      <c r="G3778" s="4" t="s">
        <v>6</v>
      </c>
      <c r="H3778" s="4" t="s">
        <v>6</v>
      </c>
    </row>
    <row r="3779" spans="1:15">
      <c r="A3779" t="n">
        <v>30735</v>
      </c>
      <c r="B3779" s="61" t="n">
        <v>51</v>
      </c>
      <c r="C3779" s="7" t="n">
        <v>3</v>
      </c>
      <c r="D3779" s="7" t="n">
        <v>1</v>
      </c>
      <c r="E3779" s="7" t="s">
        <v>221</v>
      </c>
      <c r="F3779" s="7" t="s">
        <v>307</v>
      </c>
      <c r="G3779" s="7" t="s">
        <v>12</v>
      </c>
      <c r="H3779" s="7" t="s">
        <v>165</v>
      </c>
    </row>
    <row r="3780" spans="1:15">
      <c r="A3780" t="s">
        <v>4</v>
      </c>
      <c r="B3780" s="4" t="s">
        <v>5</v>
      </c>
      <c r="C3780" s="4" t="s">
        <v>13</v>
      </c>
      <c r="D3780" s="4" t="s">
        <v>10</v>
      </c>
      <c r="E3780" s="4" t="s">
        <v>6</v>
      </c>
      <c r="F3780" s="4" t="s">
        <v>6</v>
      </c>
      <c r="G3780" s="4" t="s">
        <v>6</v>
      </c>
      <c r="H3780" s="4" t="s">
        <v>6</v>
      </c>
    </row>
    <row r="3781" spans="1:15">
      <c r="A3781" t="n">
        <v>30746</v>
      </c>
      <c r="B3781" s="61" t="n">
        <v>51</v>
      </c>
      <c r="C3781" s="7" t="n">
        <v>3</v>
      </c>
      <c r="D3781" s="7" t="n">
        <v>0</v>
      </c>
      <c r="E3781" s="7" t="s">
        <v>180</v>
      </c>
      <c r="F3781" s="7" t="s">
        <v>144</v>
      </c>
      <c r="G3781" s="7" t="s">
        <v>143</v>
      </c>
      <c r="H3781" s="7" t="s">
        <v>144</v>
      </c>
    </row>
    <row r="3782" spans="1:15">
      <c r="A3782" t="s">
        <v>4</v>
      </c>
      <c r="B3782" s="4" t="s">
        <v>5</v>
      </c>
      <c r="C3782" s="4" t="s">
        <v>13</v>
      </c>
      <c r="D3782" s="4" t="s">
        <v>10</v>
      </c>
      <c r="E3782" s="4" t="s">
        <v>6</v>
      </c>
      <c r="F3782" s="4" t="s">
        <v>6</v>
      </c>
      <c r="G3782" s="4" t="s">
        <v>6</v>
      </c>
      <c r="H3782" s="4" t="s">
        <v>6</v>
      </c>
    </row>
    <row r="3783" spans="1:15">
      <c r="A3783" t="n">
        <v>30759</v>
      </c>
      <c r="B3783" s="61" t="n">
        <v>51</v>
      </c>
      <c r="C3783" s="7" t="n">
        <v>3</v>
      </c>
      <c r="D3783" s="7" t="n">
        <v>61489</v>
      </c>
      <c r="E3783" s="7" t="s">
        <v>180</v>
      </c>
      <c r="F3783" s="7" t="s">
        <v>181</v>
      </c>
      <c r="G3783" s="7" t="s">
        <v>143</v>
      </c>
      <c r="H3783" s="7" t="s">
        <v>144</v>
      </c>
    </row>
    <row r="3784" spans="1:15">
      <c r="A3784" t="s">
        <v>4</v>
      </c>
      <c r="B3784" s="4" t="s">
        <v>5</v>
      </c>
      <c r="C3784" s="4" t="s">
        <v>13</v>
      </c>
      <c r="D3784" s="4" t="s">
        <v>10</v>
      </c>
      <c r="E3784" s="4" t="s">
        <v>6</v>
      </c>
      <c r="F3784" s="4" t="s">
        <v>6</v>
      </c>
      <c r="G3784" s="4" t="s">
        <v>6</v>
      </c>
      <c r="H3784" s="4" t="s">
        <v>6</v>
      </c>
    </row>
    <row r="3785" spans="1:15">
      <c r="A3785" t="n">
        <v>30772</v>
      </c>
      <c r="B3785" s="61" t="n">
        <v>51</v>
      </c>
      <c r="C3785" s="7" t="n">
        <v>3</v>
      </c>
      <c r="D3785" s="7" t="n">
        <v>61490</v>
      </c>
      <c r="E3785" s="7" t="s">
        <v>180</v>
      </c>
      <c r="F3785" s="7" t="s">
        <v>181</v>
      </c>
      <c r="G3785" s="7" t="s">
        <v>143</v>
      </c>
      <c r="H3785" s="7" t="s">
        <v>144</v>
      </c>
    </row>
    <row r="3786" spans="1:15">
      <c r="A3786" t="s">
        <v>4</v>
      </c>
      <c r="B3786" s="4" t="s">
        <v>5</v>
      </c>
      <c r="C3786" s="4" t="s">
        <v>13</v>
      </c>
      <c r="D3786" s="4" t="s">
        <v>10</v>
      </c>
      <c r="E3786" s="4" t="s">
        <v>6</v>
      </c>
      <c r="F3786" s="4" t="s">
        <v>6</v>
      </c>
      <c r="G3786" s="4" t="s">
        <v>6</v>
      </c>
      <c r="H3786" s="4" t="s">
        <v>6</v>
      </c>
    </row>
    <row r="3787" spans="1:15">
      <c r="A3787" t="n">
        <v>30785</v>
      </c>
      <c r="B3787" s="61" t="n">
        <v>51</v>
      </c>
      <c r="C3787" s="7" t="n">
        <v>3</v>
      </c>
      <c r="D3787" s="7" t="n">
        <v>61488</v>
      </c>
      <c r="E3787" s="7" t="s">
        <v>180</v>
      </c>
      <c r="F3787" s="7" t="s">
        <v>144</v>
      </c>
      <c r="G3787" s="7" t="s">
        <v>143</v>
      </c>
      <c r="H3787" s="7" t="s">
        <v>144</v>
      </c>
    </row>
    <row r="3788" spans="1:15">
      <c r="A3788" t="s">
        <v>4</v>
      </c>
      <c r="B3788" s="4" t="s">
        <v>5</v>
      </c>
      <c r="C3788" s="4" t="s">
        <v>13</v>
      </c>
      <c r="D3788" s="4" t="s">
        <v>10</v>
      </c>
      <c r="E3788" s="4" t="s">
        <v>6</v>
      </c>
      <c r="F3788" s="4" t="s">
        <v>6</v>
      </c>
      <c r="G3788" s="4" t="s">
        <v>6</v>
      </c>
      <c r="H3788" s="4" t="s">
        <v>6</v>
      </c>
    </row>
    <row r="3789" spans="1:15">
      <c r="A3789" t="n">
        <v>30798</v>
      </c>
      <c r="B3789" s="61" t="n">
        <v>51</v>
      </c>
      <c r="C3789" s="7" t="n">
        <v>3</v>
      </c>
      <c r="D3789" s="7" t="n">
        <v>7032</v>
      </c>
      <c r="E3789" s="7" t="s">
        <v>180</v>
      </c>
      <c r="F3789" s="7" t="s">
        <v>144</v>
      </c>
      <c r="G3789" s="7" t="s">
        <v>143</v>
      </c>
      <c r="H3789" s="7" t="s">
        <v>144</v>
      </c>
    </row>
    <row r="3790" spans="1:15">
      <c r="A3790" t="s">
        <v>4</v>
      </c>
      <c r="B3790" s="4" t="s">
        <v>5</v>
      </c>
      <c r="C3790" s="4" t="s">
        <v>13</v>
      </c>
      <c r="D3790" s="4" t="s">
        <v>10</v>
      </c>
      <c r="E3790" s="4" t="s">
        <v>6</v>
      </c>
      <c r="F3790" s="4" t="s">
        <v>6</v>
      </c>
      <c r="G3790" s="4" t="s">
        <v>6</v>
      </c>
      <c r="H3790" s="4" t="s">
        <v>6</v>
      </c>
    </row>
    <row r="3791" spans="1:15">
      <c r="A3791" t="n">
        <v>30811</v>
      </c>
      <c r="B3791" s="61" t="n">
        <v>51</v>
      </c>
      <c r="C3791" s="7" t="n">
        <v>3</v>
      </c>
      <c r="D3791" s="7" t="n">
        <v>8</v>
      </c>
      <c r="E3791" s="7" t="s">
        <v>180</v>
      </c>
      <c r="F3791" s="7" t="s">
        <v>144</v>
      </c>
      <c r="G3791" s="7" t="s">
        <v>143</v>
      </c>
      <c r="H3791" s="7" t="s">
        <v>144</v>
      </c>
    </row>
    <row r="3792" spans="1:15">
      <c r="A3792" t="s">
        <v>4</v>
      </c>
      <c r="B3792" s="4" t="s">
        <v>5</v>
      </c>
      <c r="C3792" s="4" t="s">
        <v>13</v>
      </c>
      <c r="D3792" s="4" t="s">
        <v>10</v>
      </c>
      <c r="E3792" s="4" t="s">
        <v>6</v>
      </c>
      <c r="F3792" s="4" t="s">
        <v>6</v>
      </c>
      <c r="G3792" s="4" t="s">
        <v>6</v>
      </c>
      <c r="H3792" s="4" t="s">
        <v>6</v>
      </c>
    </row>
    <row r="3793" spans="1:8">
      <c r="A3793" t="n">
        <v>30824</v>
      </c>
      <c r="B3793" s="61" t="n">
        <v>51</v>
      </c>
      <c r="C3793" s="7" t="n">
        <v>3</v>
      </c>
      <c r="D3793" s="7" t="n">
        <v>9</v>
      </c>
      <c r="E3793" s="7" t="s">
        <v>180</v>
      </c>
      <c r="F3793" s="7" t="s">
        <v>144</v>
      </c>
      <c r="G3793" s="7" t="s">
        <v>143</v>
      </c>
      <c r="H3793" s="7" t="s">
        <v>144</v>
      </c>
    </row>
    <row r="3794" spans="1:8">
      <c r="A3794" t="s">
        <v>4</v>
      </c>
      <c r="B3794" s="4" t="s">
        <v>5</v>
      </c>
      <c r="C3794" s="4" t="s">
        <v>13</v>
      </c>
      <c r="D3794" s="4" t="s">
        <v>10</v>
      </c>
    </row>
    <row r="3795" spans="1:8">
      <c r="A3795" t="n">
        <v>30837</v>
      </c>
      <c r="B3795" s="45" t="n">
        <v>45</v>
      </c>
      <c r="C3795" s="7" t="n">
        <v>7</v>
      </c>
      <c r="D3795" s="7" t="n">
        <v>255</v>
      </c>
    </row>
    <row r="3796" spans="1:8">
      <c r="A3796" t="s">
        <v>4</v>
      </c>
      <c r="B3796" s="4" t="s">
        <v>5</v>
      </c>
      <c r="C3796" s="4" t="s">
        <v>10</v>
      </c>
    </row>
    <row r="3797" spans="1:8">
      <c r="A3797" t="n">
        <v>30841</v>
      </c>
      <c r="B3797" s="44" t="n">
        <v>54</v>
      </c>
      <c r="C3797" s="7" t="n">
        <v>8</v>
      </c>
    </row>
    <row r="3798" spans="1:8">
      <c r="A3798" t="s">
        <v>4</v>
      </c>
      <c r="B3798" s="4" t="s">
        <v>5</v>
      </c>
      <c r="C3798" s="4" t="s">
        <v>10</v>
      </c>
    </row>
    <row r="3799" spans="1:8">
      <c r="A3799" t="n">
        <v>30844</v>
      </c>
      <c r="B3799" s="44" t="n">
        <v>54</v>
      </c>
      <c r="C3799" s="7" t="n">
        <v>9</v>
      </c>
    </row>
    <row r="3800" spans="1:8">
      <c r="A3800" t="s">
        <v>4</v>
      </c>
      <c r="B3800" s="4" t="s">
        <v>5</v>
      </c>
      <c r="C3800" s="4" t="s">
        <v>10</v>
      </c>
    </row>
    <row r="3801" spans="1:8">
      <c r="A3801" t="n">
        <v>30847</v>
      </c>
      <c r="B3801" s="44" t="n">
        <v>54</v>
      </c>
      <c r="C3801" s="7" t="n">
        <v>61490</v>
      </c>
    </row>
    <row r="3802" spans="1:8">
      <c r="A3802" t="s">
        <v>4</v>
      </c>
      <c r="B3802" s="4" t="s">
        <v>5</v>
      </c>
      <c r="C3802" s="4" t="s">
        <v>10</v>
      </c>
    </row>
    <row r="3803" spans="1:8">
      <c r="A3803" t="n">
        <v>30850</v>
      </c>
      <c r="B3803" s="44" t="n">
        <v>54</v>
      </c>
      <c r="C3803" s="7" t="n">
        <v>61489</v>
      </c>
    </row>
    <row r="3804" spans="1:8">
      <c r="A3804" t="s">
        <v>4</v>
      </c>
      <c r="B3804" s="4" t="s">
        <v>5</v>
      </c>
      <c r="C3804" s="4" t="s">
        <v>10</v>
      </c>
    </row>
    <row r="3805" spans="1:8">
      <c r="A3805" t="n">
        <v>30853</v>
      </c>
      <c r="B3805" s="44" t="n">
        <v>54</v>
      </c>
      <c r="C3805" s="7" t="n">
        <v>1</v>
      </c>
    </row>
    <row r="3806" spans="1:8">
      <c r="A3806" t="s">
        <v>4</v>
      </c>
      <c r="B3806" s="4" t="s">
        <v>5</v>
      </c>
      <c r="C3806" s="4" t="s">
        <v>10</v>
      </c>
    </row>
    <row r="3807" spans="1:8">
      <c r="A3807" t="n">
        <v>30856</v>
      </c>
      <c r="B3807" s="44" t="n">
        <v>54</v>
      </c>
      <c r="C3807" s="7" t="n">
        <v>61488</v>
      </c>
    </row>
    <row r="3808" spans="1:8">
      <c r="A3808" t="s">
        <v>4</v>
      </c>
      <c r="B3808" s="4" t="s">
        <v>5</v>
      </c>
      <c r="C3808" s="4" t="s">
        <v>13</v>
      </c>
      <c r="D3808" s="4" t="s">
        <v>10</v>
      </c>
      <c r="E3808" s="4" t="s">
        <v>10</v>
      </c>
      <c r="F3808" s="4" t="s">
        <v>9</v>
      </c>
    </row>
    <row r="3809" spans="1:8">
      <c r="A3809" t="n">
        <v>30859</v>
      </c>
      <c r="B3809" s="73" t="n">
        <v>84</v>
      </c>
      <c r="C3809" s="7" t="n">
        <v>1</v>
      </c>
      <c r="D3809" s="7" t="n">
        <v>0</v>
      </c>
      <c r="E3809" s="7" t="n">
        <v>500</v>
      </c>
      <c r="F3809" s="7" t="n">
        <v>0</v>
      </c>
    </row>
    <row r="3810" spans="1:8">
      <c r="A3810" t="s">
        <v>4</v>
      </c>
      <c r="B3810" s="4" t="s">
        <v>5</v>
      </c>
      <c r="C3810" s="4" t="s">
        <v>13</v>
      </c>
      <c r="D3810" s="4" t="s">
        <v>10</v>
      </c>
      <c r="E3810" s="4" t="s">
        <v>6</v>
      </c>
    </row>
    <row r="3811" spans="1:8">
      <c r="A3811" t="n">
        <v>30869</v>
      </c>
      <c r="B3811" s="61" t="n">
        <v>51</v>
      </c>
      <c r="C3811" s="7" t="n">
        <v>4</v>
      </c>
      <c r="D3811" s="7" t="n">
        <v>0</v>
      </c>
      <c r="E3811" s="7" t="s">
        <v>313</v>
      </c>
    </row>
    <row r="3812" spans="1:8">
      <c r="A3812" t="s">
        <v>4</v>
      </c>
      <c r="B3812" s="4" t="s">
        <v>5</v>
      </c>
      <c r="C3812" s="4" t="s">
        <v>10</v>
      </c>
    </row>
    <row r="3813" spans="1:8">
      <c r="A3813" t="n">
        <v>30884</v>
      </c>
      <c r="B3813" s="31" t="n">
        <v>16</v>
      </c>
      <c r="C3813" s="7" t="n">
        <v>0</v>
      </c>
    </row>
    <row r="3814" spans="1:8">
      <c r="A3814" t="s">
        <v>4</v>
      </c>
      <c r="B3814" s="4" t="s">
        <v>5</v>
      </c>
      <c r="C3814" s="4" t="s">
        <v>10</v>
      </c>
      <c r="D3814" s="4" t="s">
        <v>13</v>
      </c>
      <c r="E3814" s="4" t="s">
        <v>9</v>
      </c>
      <c r="F3814" s="4" t="s">
        <v>55</v>
      </c>
      <c r="G3814" s="4" t="s">
        <v>13</v>
      </c>
      <c r="H3814" s="4" t="s">
        <v>13</v>
      </c>
    </row>
    <row r="3815" spans="1:8">
      <c r="A3815" t="n">
        <v>30887</v>
      </c>
      <c r="B3815" s="62" t="n">
        <v>26</v>
      </c>
      <c r="C3815" s="7" t="n">
        <v>0</v>
      </c>
      <c r="D3815" s="7" t="n">
        <v>17</v>
      </c>
      <c r="E3815" s="7" t="n">
        <v>52537</v>
      </c>
      <c r="F3815" s="7" t="s">
        <v>314</v>
      </c>
      <c r="G3815" s="7" t="n">
        <v>2</v>
      </c>
      <c r="H3815" s="7" t="n">
        <v>0</v>
      </c>
    </row>
    <row r="3816" spans="1:8">
      <c r="A3816" t="s">
        <v>4</v>
      </c>
      <c r="B3816" s="4" t="s">
        <v>5</v>
      </c>
    </row>
    <row r="3817" spans="1:8">
      <c r="A3817" t="n">
        <v>30904</v>
      </c>
      <c r="B3817" s="34" t="n">
        <v>28</v>
      </c>
    </row>
    <row r="3818" spans="1:8">
      <c r="A3818" t="s">
        <v>4</v>
      </c>
      <c r="B3818" s="4" t="s">
        <v>5</v>
      </c>
      <c r="C3818" s="4" t="s">
        <v>10</v>
      </c>
      <c r="D3818" s="4" t="s">
        <v>13</v>
      </c>
    </row>
    <row r="3819" spans="1:8">
      <c r="A3819" t="n">
        <v>30905</v>
      </c>
      <c r="B3819" s="63" t="n">
        <v>89</v>
      </c>
      <c r="C3819" s="7" t="n">
        <v>65533</v>
      </c>
      <c r="D3819" s="7" t="n">
        <v>1</v>
      </c>
    </row>
    <row r="3820" spans="1:8">
      <c r="A3820" t="s">
        <v>4</v>
      </c>
      <c r="B3820" s="4" t="s">
        <v>5</v>
      </c>
      <c r="C3820" s="4" t="s">
        <v>13</v>
      </c>
      <c r="D3820" s="20" t="s">
        <v>45</v>
      </c>
      <c r="E3820" s="4" t="s">
        <v>5</v>
      </c>
      <c r="F3820" s="4" t="s">
        <v>13</v>
      </c>
      <c r="G3820" s="4" t="s">
        <v>10</v>
      </c>
      <c r="H3820" s="20" t="s">
        <v>46</v>
      </c>
      <c r="I3820" s="4" t="s">
        <v>13</v>
      </c>
      <c r="J3820" s="4" t="s">
        <v>13</v>
      </c>
      <c r="K3820" s="4" t="s">
        <v>35</v>
      </c>
    </row>
    <row r="3821" spans="1:8">
      <c r="A3821" t="n">
        <v>30909</v>
      </c>
      <c r="B3821" s="15" t="n">
        <v>5</v>
      </c>
      <c r="C3821" s="7" t="n">
        <v>28</v>
      </c>
      <c r="D3821" s="20" t="s">
        <v>3</v>
      </c>
      <c r="E3821" s="40" t="n">
        <v>64</v>
      </c>
      <c r="F3821" s="7" t="n">
        <v>5</v>
      </c>
      <c r="G3821" s="7" t="n">
        <v>15</v>
      </c>
      <c r="H3821" s="20" t="s">
        <v>3</v>
      </c>
      <c r="I3821" s="7" t="n">
        <v>8</v>
      </c>
      <c r="J3821" s="7" t="n">
        <v>1</v>
      </c>
      <c r="K3821" s="16" t="n">
        <f t="normal" ca="1">A3827</f>
        <v>0</v>
      </c>
    </row>
    <row r="3822" spans="1:8">
      <c r="A3822" t="s">
        <v>4</v>
      </c>
      <c r="B3822" s="4" t="s">
        <v>5</v>
      </c>
      <c r="C3822" s="4" t="s">
        <v>13</v>
      </c>
      <c r="D3822" s="4" t="s">
        <v>13</v>
      </c>
    </row>
    <row r="3823" spans="1:8">
      <c r="A3823" t="n">
        <v>30921</v>
      </c>
      <c r="B3823" s="17" t="n">
        <v>49</v>
      </c>
      <c r="C3823" s="7" t="n">
        <v>2</v>
      </c>
      <c r="D3823" s="7" t="n">
        <v>0</v>
      </c>
    </row>
    <row r="3824" spans="1:8">
      <c r="A3824" t="s">
        <v>4</v>
      </c>
      <c r="B3824" s="4" t="s">
        <v>5</v>
      </c>
      <c r="C3824" s="4" t="s">
        <v>13</v>
      </c>
      <c r="D3824" s="4" t="s">
        <v>10</v>
      </c>
      <c r="E3824" s="4" t="s">
        <v>9</v>
      </c>
      <c r="F3824" s="4" t="s">
        <v>10</v>
      </c>
      <c r="G3824" s="4" t="s">
        <v>9</v>
      </c>
      <c r="H3824" s="4" t="s">
        <v>13</v>
      </c>
    </row>
    <row r="3825" spans="1:11">
      <c r="A3825" t="n">
        <v>30924</v>
      </c>
      <c r="B3825" s="17" t="n">
        <v>49</v>
      </c>
      <c r="C3825" s="7" t="n">
        <v>0</v>
      </c>
      <c r="D3825" s="7" t="n">
        <v>550</v>
      </c>
      <c r="E3825" s="7" t="n">
        <v>1060320051</v>
      </c>
      <c r="F3825" s="7" t="n">
        <v>0</v>
      </c>
      <c r="G3825" s="7" t="n">
        <v>0</v>
      </c>
      <c r="H3825" s="7" t="n">
        <v>0</v>
      </c>
    </row>
    <row r="3826" spans="1:11">
      <c r="A3826" t="s">
        <v>4</v>
      </c>
      <c r="B3826" s="4" t="s">
        <v>5</v>
      </c>
      <c r="C3826" s="4" t="s">
        <v>13</v>
      </c>
      <c r="D3826" s="4" t="s">
        <v>10</v>
      </c>
      <c r="E3826" s="4" t="s">
        <v>25</v>
      </c>
    </row>
    <row r="3827" spans="1:11">
      <c r="A3827" t="n">
        <v>30939</v>
      </c>
      <c r="B3827" s="39" t="n">
        <v>58</v>
      </c>
      <c r="C3827" s="7" t="n">
        <v>101</v>
      </c>
      <c r="D3827" s="7" t="n">
        <v>500</v>
      </c>
      <c r="E3827" s="7" t="n">
        <v>1</v>
      </c>
    </row>
    <row r="3828" spans="1:11">
      <c r="A3828" t="s">
        <v>4</v>
      </c>
      <c r="B3828" s="4" t="s">
        <v>5</v>
      </c>
      <c r="C3828" s="4" t="s">
        <v>13</v>
      </c>
      <c r="D3828" s="4" t="s">
        <v>10</v>
      </c>
    </row>
    <row r="3829" spans="1:11">
      <c r="A3829" t="n">
        <v>30947</v>
      </c>
      <c r="B3829" s="39" t="n">
        <v>58</v>
      </c>
      <c r="C3829" s="7" t="n">
        <v>254</v>
      </c>
      <c r="D3829" s="7" t="n">
        <v>0</v>
      </c>
    </row>
    <row r="3830" spans="1:11">
      <c r="A3830" t="s">
        <v>4</v>
      </c>
      <c r="B3830" s="4" t="s">
        <v>5</v>
      </c>
      <c r="C3830" s="4" t="s">
        <v>10</v>
      </c>
      <c r="D3830" s="4" t="s">
        <v>25</v>
      </c>
      <c r="E3830" s="4" t="s">
        <v>25</v>
      </c>
      <c r="F3830" s="4" t="s">
        <v>25</v>
      </c>
      <c r="G3830" s="4" t="s">
        <v>10</v>
      </c>
      <c r="H3830" s="4" t="s">
        <v>10</v>
      </c>
    </row>
    <row r="3831" spans="1:11">
      <c r="A3831" t="n">
        <v>30951</v>
      </c>
      <c r="B3831" s="41" t="n">
        <v>60</v>
      </c>
      <c r="C3831" s="7" t="n">
        <v>0</v>
      </c>
      <c r="D3831" s="7" t="n">
        <v>0</v>
      </c>
      <c r="E3831" s="7" t="n">
        <v>0</v>
      </c>
      <c r="F3831" s="7" t="n">
        <v>0</v>
      </c>
      <c r="G3831" s="7" t="n">
        <v>0</v>
      </c>
      <c r="H3831" s="7" t="n">
        <v>1</v>
      </c>
    </row>
    <row r="3832" spans="1:11">
      <c r="A3832" t="s">
        <v>4</v>
      </c>
      <c r="B3832" s="4" t="s">
        <v>5</v>
      </c>
      <c r="C3832" s="4" t="s">
        <v>10</v>
      </c>
      <c r="D3832" s="4" t="s">
        <v>25</v>
      </c>
      <c r="E3832" s="4" t="s">
        <v>25</v>
      </c>
      <c r="F3832" s="4" t="s">
        <v>25</v>
      </c>
      <c r="G3832" s="4" t="s">
        <v>10</v>
      </c>
      <c r="H3832" s="4" t="s">
        <v>10</v>
      </c>
    </row>
    <row r="3833" spans="1:11">
      <c r="A3833" t="n">
        <v>30970</v>
      </c>
      <c r="B3833" s="41" t="n">
        <v>60</v>
      </c>
      <c r="C3833" s="7" t="n">
        <v>0</v>
      </c>
      <c r="D3833" s="7" t="n">
        <v>0</v>
      </c>
      <c r="E3833" s="7" t="n">
        <v>0</v>
      </c>
      <c r="F3833" s="7" t="n">
        <v>0</v>
      </c>
      <c r="G3833" s="7" t="n">
        <v>0</v>
      </c>
      <c r="H3833" s="7" t="n">
        <v>0</v>
      </c>
    </row>
    <row r="3834" spans="1:11">
      <c r="A3834" t="s">
        <v>4</v>
      </c>
      <c r="B3834" s="4" t="s">
        <v>5</v>
      </c>
      <c r="C3834" s="4" t="s">
        <v>10</v>
      </c>
      <c r="D3834" s="4" t="s">
        <v>10</v>
      </c>
      <c r="E3834" s="4" t="s">
        <v>10</v>
      </c>
    </row>
    <row r="3835" spans="1:11">
      <c r="A3835" t="n">
        <v>30989</v>
      </c>
      <c r="B3835" s="42" t="n">
        <v>61</v>
      </c>
      <c r="C3835" s="7" t="n">
        <v>0</v>
      </c>
      <c r="D3835" s="7" t="n">
        <v>65533</v>
      </c>
      <c r="E3835" s="7" t="n">
        <v>0</v>
      </c>
    </row>
    <row r="3836" spans="1:11">
      <c r="A3836" t="s">
        <v>4</v>
      </c>
      <c r="B3836" s="4" t="s">
        <v>5</v>
      </c>
      <c r="C3836" s="4" t="s">
        <v>10</v>
      </c>
      <c r="D3836" s="4" t="s">
        <v>25</v>
      </c>
      <c r="E3836" s="4" t="s">
        <v>25</v>
      </c>
      <c r="F3836" s="4" t="s">
        <v>25</v>
      </c>
      <c r="G3836" s="4" t="s">
        <v>10</v>
      </c>
      <c r="H3836" s="4" t="s">
        <v>10</v>
      </c>
    </row>
    <row r="3837" spans="1:11">
      <c r="A3837" t="n">
        <v>30996</v>
      </c>
      <c r="B3837" s="41" t="n">
        <v>60</v>
      </c>
      <c r="C3837" s="7" t="n">
        <v>1</v>
      </c>
      <c r="D3837" s="7" t="n">
        <v>0</v>
      </c>
      <c r="E3837" s="7" t="n">
        <v>0</v>
      </c>
      <c r="F3837" s="7" t="n">
        <v>0</v>
      </c>
      <c r="G3837" s="7" t="n">
        <v>0</v>
      </c>
      <c r="H3837" s="7" t="n">
        <v>1</v>
      </c>
    </row>
    <row r="3838" spans="1:11">
      <c r="A3838" t="s">
        <v>4</v>
      </c>
      <c r="B3838" s="4" t="s">
        <v>5</v>
      </c>
      <c r="C3838" s="4" t="s">
        <v>10</v>
      </c>
      <c r="D3838" s="4" t="s">
        <v>25</v>
      </c>
      <c r="E3838" s="4" t="s">
        <v>25</v>
      </c>
      <c r="F3838" s="4" t="s">
        <v>25</v>
      </c>
      <c r="G3838" s="4" t="s">
        <v>10</v>
      </c>
      <c r="H3838" s="4" t="s">
        <v>10</v>
      </c>
    </row>
    <row r="3839" spans="1:11">
      <c r="A3839" t="n">
        <v>31015</v>
      </c>
      <c r="B3839" s="41" t="n">
        <v>60</v>
      </c>
      <c r="C3839" s="7" t="n">
        <v>1</v>
      </c>
      <c r="D3839" s="7" t="n">
        <v>0</v>
      </c>
      <c r="E3839" s="7" t="n">
        <v>0</v>
      </c>
      <c r="F3839" s="7" t="n">
        <v>0</v>
      </c>
      <c r="G3839" s="7" t="n">
        <v>0</v>
      </c>
      <c r="H3839" s="7" t="n">
        <v>0</v>
      </c>
    </row>
    <row r="3840" spans="1:11">
      <c r="A3840" t="s">
        <v>4</v>
      </c>
      <c r="B3840" s="4" t="s">
        <v>5</v>
      </c>
      <c r="C3840" s="4" t="s">
        <v>10</v>
      </c>
      <c r="D3840" s="4" t="s">
        <v>10</v>
      </c>
      <c r="E3840" s="4" t="s">
        <v>10</v>
      </c>
    </row>
    <row r="3841" spans="1:8">
      <c r="A3841" t="n">
        <v>31034</v>
      </c>
      <c r="B3841" s="42" t="n">
        <v>61</v>
      </c>
      <c r="C3841" s="7" t="n">
        <v>1</v>
      </c>
      <c r="D3841" s="7" t="n">
        <v>65533</v>
      </c>
      <c r="E3841" s="7" t="n">
        <v>0</v>
      </c>
    </row>
    <row r="3842" spans="1:8">
      <c r="A3842" t="s">
        <v>4</v>
      </c>
      <c r="B3842" s="4" t="s">
        <v>5</v>
      </c>
      <c r="C3842" s="4" t="s">
        <v>13</v>
      </c>
      <c r="D3842" s="4" t="s">
        <v>10</v>
      </c>
      <c r="E3842" s="4" t="s">
        <v>6</v>
      </c>
      <c r="F3842" s="4" t="s">
        <v>6</v>
      </c>
      <c r="G3842" s="4" t="s">
        <v>6</v>
      </c>
      <c r="H3842" s="4" t="s">
        <v>6</v>
      </c>
    </row>
    <row r="3843" spans="1:8">
      <c r="A3843" t="n">
        <v>31041</v>
      </c>
      <c r="B3843" s="61" t="n">
        <v>51</v>
      </c>
      <c r="C3843" s="7" t="n">
        <v>3</v>
      </c>
      <c r="D3843" s="7" t="n">
        <v>1</v>
      </c>
      <c r="E3843" s="7" t="s">
        <v>312</v>
      </c>
      <c r="F3843" s="7" t="s">
        <v>166</v>
      </c>
      <c r="G3843" s="7" t="s">
        <v>12</v>
      </c>
      <c r="H3843" s="7" t="s">
        <v>165</v>
      </c>
    </row>
    <row r="3844" spans="1:8">
      <c r="A3844" t="s">
        <v>4</v>
      </c>
      <c r="B3844" s="4" t="s">
        <v>5</v>
      </c>
      <c r="C3844" s="4" t="s">
        <v>10</v>
      </c>
      <c r="D3844" s="4" t="s">
        <v>9</v>
      </c>
    </row>
    <row r="3845" spans="1:8">
      <c r="A3845" t="n">
        <v>31052</v>
      </c>
      <c r="B3845" s="75" t="n">
        <v>44</v>
      </c>
      <c r="C3845" s="7" t="n">
        <v>61489</v>
      </c>
      <c r="D3845" s="7" t="n">
        <v>128</v>
      </c>
    </row>
    <row r="3846" spans="1:8">
      <c r="A3846" t="s">
        <v>4</v>
      </c>
      <c r="B3846" s="4" t="s">
        <v>5</v>
      </c>
      <c r="C3846" s="4" t="s">
        <v>10</v>
      </c>
      <c r="D3846" s="4" t="s">
        <v>9</v>
      </c>
    </row>
    <row r="3847" spans="1:8">
      <c r="A3847" t="n">
        <v>31059</v>
      </c>
      <c r="B3847" s="75" t="n">
        <v>44</v>
      </c>
      <c r="C3847" s="7" t="n">
        <v>61490</v>
      </c>
      <c r="D3847" s="7" t="n">
        <v>128</v>
      </c>
    </row>
    <row r="3848" spans="1:8">
      <c r="A3848" t="s">
        <v>4</v>
      </c>
      <c r="B3848" s="4" t="s">
        <v>5</v>
      </c>
      <c r="C3848" s="4" t="s">
        <v>10</v>
      </c>
      <c r="D3848" s="4" t="s">
        <v>9</v>
      </c>
    </row>
    <row r="3849" spans="1:8">
      <c r="A3849" t="n">
        <v>31066</v>
      </c>
      <c r="B3849" s="75" t="n">
        <v>44</v>
      </c>
      <c r="C3849" s="7" t="n">
        <v>8</v>
      </c>
      <c r="D3849" s="7" t="n">
        <v>128</v>
      </c>
    </row>
    <row r="3850" spans="1:8">
      <c r="A3850" t="s">
        <v>4</v>
      </c>
      <c r="B3850" s="4" t="s">
        <v>5</v>
      </c>
      <c r="C3850" s="4" t="s">
        <v>10</v>
      </c>
      <c r="D3850" s="4" t="s">
        <v>25</v>
      </c>
      <c r="E3850" s="4" t="s">
        <v>25</v>
      </c>
      <c r="F3850" s="4" t="s">
        <v>13</v>
      </c>
    </row>
    <row r="3851" spans="1:8">
      <c r="A3851" t="n">
        <v>31073</v>
      </c>
      <c r="B3851" s="77" t="n">
        <v>52</v>
      </c>
      <c r="C3851" s="7" t="n">
        <v>61490</v>
      </c>
      <c r="D3851" s="7" t="n">
        <v>233.199996948242</v>
      </c>
      <c r="E3851" s="7" t="n">
        <v>0</v>
      </c>
      <c r="F3851" s="7" t="n">
        <v>0</v>
      </c>
    </row>
    <row r="3852" spans="1:8">
      <c r="A3852" t="s">
        <v>4</v>
      </c>
      <c r="B3852" s="4" t="s">
        <v>5</v>
      </c>
      <c r="C3852" s="4" t="s">
        <v>10</v>
      </c>
      <c r="D3852" s="4" t="s">
        <v>25</v>
      </c>
      <c r="E3852" s="4" t="s">
        <v>25</v>
      </c>
      <c r="F3852" s="4" t="s">
        <v>25</v>
      </c>
      <c r="G3852" s="4" t="s">
        <v>25</v>
      </c>
    </row>
    <row r="3853" spans="1:8">
      <c r="A3853" t="n">
        <v>31085</v>
      </c>
      <c r="B3853" s="50" t="n">
        <v>46</v>
      </c>
      <c r="C3853" s="7" t="n">
        <v>1</v>
      </c>
      <c r="D3853" s="7" t="n">
        <v>117.870002746582</v>
      </c>
      <c r="E3853" s="7" t="n">
        <v>21.5799999237061</v>
      </c>
      <c r="F3853" s="7" t="n">
        <v>100.139999389648</v>
      </c>
      <c r="G3853" s="7" t="n">
        <v>95.3000030517578</v>
      </c>
    </row>
    <row r="3854" spans="1:8">
      <c r="A3854" t="s">
        <v>4</v>
      </c>
      <c r="B3854" s="4" t="s">
        <v>5</v>
      </c>
      <c r="C3854" s="4" t="s">
        <v>13</v>
      </c>
      <c r="D3854" s="4" t="s">
        <v>13</v>
      </c>
      <c r="E3854" s="4" t="s">
        <v>25</v>
      </c>
      <c r="F3854" s="4" t="s">
        <v>25</v>
      </c>
      <c r="G3854" s="4" t="s">
        <v>25</v>
      </c>
      <c r="H3854" s="4" t="s">
        <v>10</v>
      </c>
    </row>
    <row r="3855" spans="1:8">
      <c r="A3855" t="n">
        <v>31104</v>
      </c>
      <c r="B3855" s="45" t="n">
        <v>45</v>
      </c>
      <c r="C3855" s="7" t="n">
        <v>2</v>
      </c>
      <c r="D3855" s="7" t="n">
        <v>3</v>
      </c>
      <c r="E3855" s="7" t="n">
        <v>118.849998474121</v>
      </c>
      <c r="F3855" s="7" t="n">
        <v>22.6599998474121</v>
      </c>
      <c r="G3855" s="7" t="n">
        <v>99.9000015258789</v>
      </c>
      <c r="H3855" s="7" t="n">
        <v>0</v>
      </c>
    </row>
    <row r="3856" spans="1:8">
      <c r="A3856" t="s">
        <v>4</v>
      </c>
      <c r="B3856" s="4" t="s">
        <v>5</v>
      </c>
      <c r="C3856" s="4" t="s">
        <v>13</v>
      </c>
      <c r="D3856" s="4" t="s">
        <v>13</v>
      </c>
      <c r="E3856" s="4" t="s">
        <v>25</v>
      </c>
      <c r="F3856" s="4" t="s">
        <v>25</v>
      </c>
      <c r="G3856" s="4" t="s">
        <v>25</v>
      </c>
      <c r="H3856" s="4" t="s">
        <v>10</v>
      </c>
      <c r="I3856" s="4" t="s">
        <v>13</v>
      </c>
    </row>
    <row r="3857" spans="1:9">
      <c r="A3857" t="n">
        <v>31121</v>
      </c>
      <c r="B3857" s="45" t="n">
        <v>45</v>
      </c>
      <c r="C3857" s="7" t="n">
        <v>4</v>
      </c>
      <c r="D3857" s="7" t="n">
        <v>3</v>
      </c>
      <c r="E3857" s="7" t="n">
        <v>2.44000005722046</v>
      </c>
      <c r="F3857" s="7" t="n">
        <v>181.509994506836</v>
      </c>
      <c r="G3857" s="7" t="n">
        <v>0</v>
      </c>
      <c r="H3857" s="7" t="n">
        <v>0</v>
      </c>
      <c r="I3857" s="7" t="n">
        <v>0</v>
      </c>
    </row>
    <row r="3858" spans="1:9">
      <c r="A3858" t="s">
        <v>4</v>
      </c>
      <c r="B3858" s="4" t="s">
        <v>5</v>
      </c>
      <c r="C3858" s="4" t="s">
        <v>13</v>
      </c>
      <c r="D3858" s="4" t="s">
        <v>13</v>
      </c>
      <c r="E3858" s="4" t="s">
        <v>25</v>
      </c>
      <c r="F3858" s="4" t="s">
        <v>10</v>
      </c>
    </row>
    <row r="3859" spans="1:9">
      <c r="A3859" t="n">
        <v>31139</v>
      </c>
      <c r="B3859" s="45" t="n">
        <v>45</v>
      </c>
      <c r="C3859" s="7" t="n">
        <v>5</v>
      </c>
      <c r="D3859" s="7" t="n">
        <v>3</v>
      </c>
      <c r="E3859" s="7" t="n">
        <v>0.800000011920929</v>
      </c>
      <c r="F3859" s="7" t="n">
        <v>0</v>
      </c>
    </row>
    <row r="3860" spans="1:9">
      <c r="A3860" t="s">
        <v>4</v>
      </c>
      <c r="B3860" s="4" t="s">
        <v>5</v>
      </c>
      <c r="C3860" s="4" t="s">
        <v>13</v>
      </c>
      <c r="D3860" s="4" t="s">
        <v>13</v>
      </c>
      <c r="E3860" s="4" t="s">
        <v>25</v>
      </c>
      <c r="F3860" s="4" t="s">
        <v>10</v>
      </c>
    </row>
    <row r="3861" spans="1:9">
      <c r="A3861" t="n">
        <v>31148</v>
      </c>
      <c r="B3861" s="45" t="n">
        <v>45</v>
      </c>
      <c r="C3861" s="7" t="n">
        <v>11</v>
      </c>
      <c r="D3861" s="7" t="n">
        <v>3</v>
      </c>
      <c r="E3861" s="7" t="n">
        <v>43</v>
      </c>
      <c r="F3861" s="7" t="n">
        <v>0</v>
      </c>
    </row>
    <row r="3862" spans="1:9">
      <c r="A3862" t="s">
        <v>4</v>
      </c>
      <c r="B3862" s="4" t="s">
        <v>5</v>
      </c>
      <c r="C3862" s="4" t="s">
        <v>13</v>
      </c>
      <c r="D3862" s="4" t="s">
        <v>13</v>
      </c>
      <c r="E3862" s="4" t="s">
        <v>25</v>
      </c>
      <c r="F3862" s="4" t="s">
        <v>25</v>
      </c>
      <c r="G3862" s="4" t="s">
        <v>25</v>
      </c>
      <c r="H3862" s="4" t="s">
        <v>10</v>
      </c>
    </row>
    <row r="3863" spans="1:9">
      <c r="A3863" t="n">
        <v>31157</v>
      </c>
      <c r="B3863" s="45" t="n">
        <v>45</v>
      </c>
      <c r="C3863" s="7" t="n">
        <v>2</v>
      </c>
      <c r="D3863" s="7" t="n">
        <v>3</v>
      </c>
      <c r="E3863" s="7" t="n">
        <v>118.849998474121</v>
      </c>
      <c r="F3863" s="7" t="n">
        <v>22.9200000762939</v>
      </c>
      <c r="G3863" s="7" t="n">
        <v>99.9000015258789</v>
      </c>
      <c r="H3863" s="7" t="n">
        <v>6000</v>
      </c>
    </row>
    <row r="3864" spans="1:9">
      <c r="A3864" t="s">
        <v>4</v>
      </c>
      <c r="B3864" s="4" t="s">
        <v>5</v>
      </c>
      <c r="C3864" s="4" t="s">
        <v>13</v>
      </c>
      <c r="D3864" s="4" t="s">
        <v>13</v>
      </c>
      <c r="E3864" s="4" t="s">
        <v>25</v>
      </c>
      <c r="F3864" s="4" t="s">
        <v>25</v>
      </c>
      <c r="G3864" s="4" t="s">
        <v>25</v>
      </c>
      <c r="H3864" s="4" t="s">
        <v>10</v>
      </c>
      <c r="I3864" s="4" t="s">
        <v>13</v>
      </c>
    </row>
    <row r="3865" spans="1:9">
      <c r="A3865" t="n">
        <v>31174</v>
      </c>
      <c r="B3865" s="45" t="n">
        <v>45</v>
      </c>
      <c r="C3865" s="7" t="n">
        <v>4</v>
      </c>
      <c r="D3865" s="7" t="n">
        <v>3</v>
      </c>
      <c r="E3865" s="7" t="n">
        <v>355.010009765625</v>
      </c>
      <c r="F3865" s="7" t="n">
        <v>161.75</v>
      </c>
      <c r="G3865" s="7" t="n">
        <v>0</v>
      </c>
      <c r="H3865" s="7" t="n">
        <v>6000</v>
      </c>
      <c r="I3865" s="7" t="n">
        <v>1</v>
      </c>
    </row>
    <row r="3866" spans="1:9">
      <c r="A3866" t="s">
        <v>4</v>
      </c>
      <c r="B3866" s="4" t="s">
        <v>5</v>
      </c>
      <c r="C3866" s="4" t="s">
        <v>13</v>
      </c>
      <c r="D3866" s="4" t="s">
        <v>13</v>
      </c>
      <c r="E3866" s="4" t="s">
        <v>25</v>
      </c>
      <c r="F3866" s="4" t="s">
        <v>10</v>
      </c>
    </row>
    <row r="3867" spans="1:9">
      <c r="A3867" t="n">
        <v>31192</v>
      </c>
      <c r="B3867" s="45" t="n">
        <v>45</v>
      </c>
      <c r="C3867" s="7" t="n">
        <v>5</v>
      </c>
      <c r="D3867" s="7" t="n">
        <v>3</v>
      </c>
      <c r="E3867" s="7" t="n">
        <v>0.699999988079071</v>
      </c>
      <c r="F3867" s="7" t="n">
        <v>6000</v>
      </c>
    </row>
    <row r="3868" spans="1:9">
      <c r="A3868" t="s">
        <v>4</v>
      </c>
      <c r="B3868" s="4" t="s">
        <v>5</v>
      </c>
      <c r="C3868" s="4" t="s">
        <v>13</v>
      </c>
      <c r="D3868" s="4" t="s">
        <v>13</v>
      </c>
      <c r="E3868" s="4" t="s">
        <v>25</v>
      </c>
      <c r="F3868" s="4" t="s">
        <v>10</v>
      </c>
    </row>
    <row r="3869" spans="1:9">
      <c r="A3869" t="n">
        <v>31201</v>
      </c>
      <c r="B3869" s="45" t="n">
        <v>45</v>
      </c>
      <c r="C3869" s="7" t="n">
        <v>11</v>
      </c>
      <c r="D3869" s="7" t="n">
        <v>3</v>
      </c>
      <c r="E3869" s="7" t="n">
        <v>43</v>
      </c>
      <c r="F3869" s="7" t="n">
        <v>6000</v>
      </c>
    </row>
    <row r="3870" spans="1:9">
      <c r="A3870" t="s">
        <v>4</v>
      </c>
      <c r="B3870" s="4" t="s">
        <v>5</v>
      </c>
      <c r="C3870" s="4" t="s">
        <v>13</v>
      </c>
    </row>
    <row r="3871" spans="1:9">
      <c r="A3871" t="n">
        <v>31210</v>
      </c>
      <c r="B3871" s="58" t="n">
        <v>116</v>
      </c>
      <c r="C3871" s="7" t="n">
        <v>0</v>
      </c>
    </row>
    <row r="3872" spans="1:9">
      <c r="A3872" t="s">
        <v>4</v>
      </c>
      <c r="B3872" s="4" t="s">
        <v>5</v>
      </c>
      <c r="C3872" s="4" t="s">
        <v>13</v>
      </c>
      <c r="D3872" s="4" t="s">
        <v>10</v>
      </c>
    </row>
    <row r="3873" spans="1:9">
      <c r="A3873" t="n">
        <v>31212</v>
      </c>
      <c r="B3873" s="58" t="n">
        <v>116</v>
      </c>
      <c r="C3873" s="7" t="n">
        <v>2</v>
      </c>
      <c r="D3873" s="7" t="n">
        <v>1</v>
      </c>
    </row>
    <row r="3874" spans="1:9">
      <c r="A3874" t="s">
        <v>4</v>
      </c>
      <c r="B3874" s="4" t="s">
        <v>5</v>
      </c>
      <c r="C3874" s="4" t="s">
        <v>13</v>
      </c>
      <c r="D3874" s="4" t="s">
        <v>9</v>
      </c>
    </row>
    <row r="3875" spans="1:9">
      <c r="A3875" t="n">
        <v>31216</v>
      </c>
      <c r="B3875" s="58" t="n">
        <v>116</v>
      </c>
      <c r="C3875" s="7" t="n">
        <v>5</v>
      </c>
      <c r="D3875" s="7" t="n">
        <v>1077936128</v>
      </c>
    </row>
    <row r="3876" spans="1:9">
      <c r="A3876" t="s">
        <v>4</v>
      </c>
      <c r="B3876" s="4" t="s">
        <v>5</v>
      </c>
      <c r="C3876" s="4" t="s">
        <v>13</v>
      </c>
      <c r="D3876" s="4" t="s">
        <v>10</v>
      </c>
    </row>
    <row r="3877" spans="1:9">
      <c r="A3877" t="n">
        <v>31222</v>
      </c>
      <c r="B3877" s="58" t="n">
        <v>116</v>
      </c>
      <c r="C3877" s="7" t="n">
        <v>6</v>
      </c>
      <c r="D3877" s="7" t="n">
        <v>1</v>
      </c>
    </row>
    <row r="3878" spans="1:9">
      <c r="A3878" t="s">
        <v>4</v>
      </c>
      <c r="B3878" s="4" t="s">
        <v>5</v>
      </c>
      <c r="C3878" s="4" t="s">
        <v>13</v>
      </c>
      <c r="D3878" s="4" t="s">
        <v>10</v>
      </c>
      <c r="E3878" s="4" t="s">
        <v>6</v>
      </c>
      <c r="F3878" s="4" t="s">
        <v>6</v>
      </c>
      <c r="G3878" s="4" t="s">
        <v>6</v>
      </c>
      <c r="H3878" s="4" t="s">
        <v>6</v>
      </c>
    </row>
    <row r="3879" spans="1:9">
      <c r="A3879" t="n">
        <v>31226</v>
      </c>
      <c r="B3879" s="61" t="n">
        <v>51</v>
      </c>
      <c r="C3879" s="7" t="n">
        <v>3</v>
      </c>
      <c r="D3879" s="7" t="n">
        <v>61489</v>
      </c>
      <c r="E3879" s="7" t="s">
        <v>181</v>
      </c>
      <c r="F3879" s="7" t="s">
        <v>221</v>
      </c>
      <c r="G3879" s="7" t="s">
        <v>143</v>
      </c>
      <c r="H3879" s="7" t="s">
        <v>144</v>
      </c>
    </row>
    <row r="3880" spans="1:9">
      <c r="A3880" t="s">
        <v>4</v>
      </c>
      <c r="B3880" s="4" t="s">
        <v>5</v>
      </c>
      <c r="C3880" s="4" t="s">
        <v>13</v>
      </c>
      <c r="D3880" s="4" t="s">
        <v>10</v>
      </c>
      <c r="E3880" s="4" t="s">
        <v>6</v>
      </c>
      <c r="F3880" s="4" t="s">
        <v>6</v>
      </c>
      <c r="G3880" s="4" t="s">
        <v>6</v>
      </c>
      <c r="H3880" s="4" t="s">
        <v>6</v>
      </c>
    </row>
    <row r="3881" spans="1:9">
      <c r="A3881" t="n">
        <v>31239</v>
      </c>
      <c r="B3881" s="61" t="n">
        <v>51</v>
      </c>
      <c r="C3881" s="7" t="n">
        <v>3</v>
      </c>
      <c r="D3881" s="7" t="n">
        <v>61490</v>
      </c>
      <c r="E3881" s="7" t="s">
        <v>181</v>
      </c>
      <c r="F3881" s="7" t="s">
        <v>221</v>
      </c>
      <c r="G3881" s="7" t="s">
        <v>143</v>
      </c>
      <c r="H3881" s="7" t="s">
        <v>144</v>
      </c>
    </row>
    <row r="3882" spans="1:9">
      <c r="A3882" t="s">
        <v>4</v>
      </c>
      <c r="B3882" s="4" t="s">
        <v>5</v>
      </c>
      <c r="C3882" s="4" t="s">
        <v>13</v>
      </c>
      <c r="D3882" s="4" t="s">
        <v>10</v>
      </c>
      <c r="E3882" s="4" t="s">
        <v>6</v>
      </c>
      <c r="F3882" s="4" t="s">
        <v>6</v>
      </c>
      <c r="G3882" s="4" t="s">
        <v>6</v>
      </c>
      <c r="H3882" s="4" t="s">
        <v>6</v>
      </c>
    </row>
    <row r="3883" spans="1:9">
      <c r="A3883" t="n">
        <v>31252</v>
      </c>
      <c r="B3883" s="61" t="n">
        <v>51</v>
      </c>
      <c r="C3883" s="7" t="n">
        <v>3</v>
      </c>
      <c r="D3883" s="7" t="n">
        <v>8</v>
      </c>
      <c r="E3883" s="7" t="s">
        <v>276</v>
      </c>
      <c r="F3883" s="7" t="s">
        <v>276</v>
      </c>
      <c r="G3883" s="7" t="s">
        <v>143</v>
      </c>
      <c r="H3883" s="7" t="s">
        <v>144</v>
      </c>
    </row>
    <row r="3884" spans="1:9">
      <c r="A3884" t="s">
        <v>4</v>
      </c>
      <c r="B3884" s="4" t="s">
        <v>5</v>
      </c>
      <c r="C3884" s="4" t="s">
        <v>13</v>
      </c>
      <c r="D3884" s="4" t="s">
        <v>10</v>
      </c>
    </row>
    <row r="3885" spans="1:9">
      <c r="A3885" t="n">
        <v>31265</v>
      </c>
      <c r="B3885" s="39" t="n">
        <v>58</v>
      </c>
      <c r="C3885" s="7" t="n">
        <v>255</v>
      </c>
      <c r="D3885" s="7" t="n">
        <v>0</v>
      </c>
    </row>
    <row r="3886" spans="1:9">
      <c r="A3886" t="s">
        <v>4</v>
      </c>
      <c r="B3886" s="4" t="s">
        <v>5</v>
      </c>
      <c r="C3886" s="4" t="s">
        <v>10</v>
      </c>
    </row>
    <row r="3887" spans="1:9">
      <c r="A3887" t="n">
        <v>31269</v>
      </c>
      <c r="B3887" s="31" t="n">
        <v>16</v>
      </c>
      <c r="C3887" s="7" t="n">
        <v>2000</v>
      </c>
    </row>
    <row r="3888" spans="1:9">
      <c r="A3888" t="s">
        <v>4</v>
      </c>
      <c r="B3888" s="4" t="s">
        <v>5</v>
      </c>
      <c r="C3888" s="4" t="s">
        <v>10</v>
      </c>
      <c r="D3888" s="4" t="s">
        <v>10</v>
      </c>
      <c r="E3888" s="4" t="s">
        <v>6</v>
      </c>
      <c r="F3888" s="4" t="s">
        <v>13</v>
      </c>
      <c r="G3888" s="4" t="s">
        <v>10</v>
      </c>
    </row>
    <row r="3889" spans="1:8">
      <c r="A3889" t="n">
        <v>31272</v>
      </c>
      <c r="B3889" s="76" t="n">
        <v>80</v>
      </c>
      <c r="C3889" s="7" t="n">
        <v>744</v>
      </c>
      <c r="D3889" s="7" t="n">
        <v>508</v>
      </c>
      <c r="E3889" s="7" t="s">
        <v>315</v>
      </c>
      <c r="F3889" s="7" t="n">
        <v>1</v>
      </c>
      <c r="G3889" s="7" t="n">
        <v>0</v>
      </c>
    </row>
    <row r="3890" spans="1:8">
      <c r="A3890" t="s">
        <v>4</v>
      </c>
      <c r="B3890" s="4" t="s">
        <v>5</v>
      </c>
      <c r="C3890" s="4" t="s">
        <v>10</v>
      </c>
    </row>
    <row r="3891" spans="1:8">
      <c r="A3891" t="n">
        <v>31290</v>
      </c>
      <c r="B3891" s="31" t="n">
        <v>16</v>
      </c>
      <c r="C3891" s="7" t="n">
        <v>4000</v>
      </c>
    </row>
    <row r="3892" spans="1:8">
      <c r="A3892" t="s">
        <v>4</v>
      </c>
      <c r="B3892" s="4" t="s">
        <v>5</v>
      </c>
      <c r="C3892" s="4" t="s">
        <v>13</v>
      </c>
      <c r="D3892" s="4" t="s">
        <v>10</v>
      </c>
    </row>
    <row r="3893" spans="1:8">
      <c r="A3893" t="n">
        <v>31293</v>
      </c>
      <c r="B3893" s="45" t="n">
        <v>45</v>
      </c>
      <c r="C3893" s="7" t="n">
        <v>7</v>
      </c>
      <c r="D3893" s="7" t="n">
        <v>255</v>
      </c>
    </row>
    <row r="3894" spans="1:8">
      <c r="A3894" t="s">
        <v>4</v>
      </c>
      <c r="B3894" s="4" t="s">
        <v>5</v>
      </c>
      <c r="C3894" s="4" t="s">
        <v>6</v>
      </c>
      <c r="D3894" s="4" t="s">
        <v>10</v>
      </c>
    </row>
    <row r="3895" spans="1:8">
      <c r="A3895" t="n">
        <v>31297</v>
      </c>
      <c r="B3895" s="68" t="n">
        <v>29</v>
      </c>
      <c r="C3895" s="7" t="s">
        <v>127</v>
      </c>
      <c r="D3895" s="7" t="n">
        <v>1</v>
      </c>
    </row>
    <row r="3896" spans="1:8">
      <c r="A3896" t="s">
        <v>4</v>
      </c>
      <c r="B3896" s="4" t="s">
        <v>5</v>
      </c>
      <c r="C3896" s="4" t="s">
        <v>10</v>
      </c>
      <c r="D3896" s="4" t="s">
        <v>25</v>
      </c>
      <c r="E3896" s="4" t="s">
        <v>25</v>
      </c>
      <c r="F3896" s="4" t="s">
        <v>25</v>
      </c>
      <c r="G3896" s="4" t="s">
        <v>10</v>
      </c>
      <c r="H3896" s="4" t="s">
        <v>10</v>
      </c>
    </row>
    <row r="3897" spans="1:8">
      <c r="A3897" t="n">
        <v>31306</v>
      </c>
      <c r="B3897" s="41" t="n">
        <v>60</v>
      </c>
      <c r="C3897" s="7" t="n">
        <v>1</v>
      </c>
      <c r="D3897" s="7" t="n">
        <v>0</v>
      </c>
      <c r="E3897" s="7" t="n">
        <v>-5</v>
      </c>
      <c r="F3897" s="7" t="n">
        <v>0</v>
      </c>
      <c r="G3897" s="7" t="n">
        <v>1000</v>
      </c>
      <c r="H3897" s="7" t="n">
        <v>0</v>
      </c>
    </row>
    <row r="3898" spans="1:8">
      <c r="A3898" t="s">
        <v>4</v>
      </c>
      <c r="B3898" s="4" t="s">
        <v>5</v>
      </c>
      <c r="C3898" s="4" t="s">
        <v>13</v>
      </c>
      <c r="D3898" s="4" t="s">
        <v>10</v>
      </c>
      <c r="E3898" s="4" t="s">
        <v>6</v>
      </c>
    </row>
    <row r="3899" spans="1:8">
      <c r="A3899" t="n">
        <v>31325</v>
      </c>
      <c r="B3899" s="61" t="n">
        <v>51</v>
      </c>
      <c r="C3899" s="7" t="n">
        <v>4</v>
      </c>
      <c r="D3899" s="7" t="n">
        <v>1</v>
      </c>
      <c r="E3899" s="7" t="s">
        <v>316</v>
      </c>
    </row>
    <row r="3900" spans="1:8">
      <c r="A3900" t="s">
        <v>4</v>
      </c>
      <c r="B3900" s="4" t="s">
        <v>5</v>
      </c>
      <c r="C3900" s="4" t="s">
        <v>10</v>
      </c>
    </row>
    <row r="3901" spans="1:8">
      <c r="A3901" t="n">
        <v>31339</v>
      </c>
      <c r="B3901" s="31" t="n">
        <v>16</v>
      </c>
      <c r="C3901" s="7" t="n">
        <v>0</v>
      </c>
    </row>
    <row r="3902" spans="1:8">
      <c r="A3902" t="s">
        <v>4</v>
      </c>
      <c r="B3902" s="4" t="s">
        <v>5</v>
      </c>
      <c r="C3902" s="4" t="s">
        <v>10</v>
      </c>
      <c r="D3902" s="4" t="s">
        <v>13</v>
      </c>
      <c r="E3902" s="4" t="s">
        <v>9</v>
      </c>
      <c r="F3902" s="4" t="s">
        <v>55</v>
      </c>
      <c r="G3902" s="4" t="s">
        <v>13</v>
      </c>
      <c r="H3902" s="4" t="s">
        <v>13</v>
      </c>
      <c r="I3902" s="4" t="s">
        <v>13</v>
      </c>
      <c r="J3902" s="4" t="s">
        <v>9</v>
      </c>
      <c r="K3902" s="4" t="s">
        <v>55</v>
      </c>
      <c r="L3902" s="4" t="s">
        <v>13</v>
      </c>
      <c r="M3902" s="4" t="s">
        <v>13</v>
      </c>
    </row>
    <row r="3903" spans="1:8">
      <c r="A3903" t="n">
        <v>31342</v>
      </c>
      <c r="B3903" s="62" t="n">
        <v>26</v>
      </c>
      <c r="C3903" s="7" t="n">
        <v>1</v>
      </c>
      <c r="D3903" s="7" t="n">
        <v>17</v>
      </c>
      <c r="E3903" s="7" t="n">
        <v>1307</v>
      </c>
      <c r="F3903" s="7" t="s">
        <v>317</v>
      </c>
      <c r="G3903" s="7" t="n">
        <v>2</v>
      </c>
      <c r="H3903" s="7" t="n">
        <v>3</v>
      </c>
      <c r="I3903" s="7" t="n">
        <v>17</v>
      </c>
      <c r="J3903" s="7" t="n">
        <v>1308</v>
      </c>
      <c r="K3903" s="7" t="s">
        <v>318</v>
      </c>
      <c r="L3903" s="7" t="n">
        <v>2</v>
      </c>
      <c r="M3903" s="7" t="n">
        <v>0</v>
      </c>
    </row>
    <row r="3904" spans="1:8">
      <c r="A3904" t="s">
        <v>4</v>
      </c>
      <c r="B3904" s="4" t="s">
        <v>5</v>
      </c>
    </row>
    <row r="3905" spans="1:13">
      <c r="A3905" t="n">
        <v>31469</v>
      </c>
      <c r="B3905" s="34" t="n">
        <v>28</v>
      </c>
    </row>
    <row r="3906" spans="1:13">
      <c r="A3906" t="s">
        <v>4</v>
      </c>
      <c r="B3906" s="4" t="s">
        <v>5</v>
      </c>
      <c r="C3906" s="4" t="s">
        <v>10</v>
      </c>
      <c r="D3906" s="4" t="s">
        <v>13</v>
      </c>
    </row>
    <row r="3907" spans="1:13">
      <c r="A3907" t="n">
        <v>31470</v>
      </c>
      <c r="B3907" s="63" t="n">
        <v>89</v>
      </c>
      <c r="C3907" s="7" t="n">
        <v>65533</v>
      </c>
      <c r="D3907" s="7" t="n">
        <v>1</v>
      </c>
    </row>
    <row r="3908" spans="1:13">
      <c r="A3908" t="s">
        <v>4</v>
      </c>
      <c r="B3908" s="4" t="s">
        <v>5</v>
      </c>
      <c r="C3908" s="4" t="s">
        <v>13</v>
      </c>
      <c r="D3908" s="4" t="s">
        <v>10</v>
      </c>
      <c r="E3908" s="4" t="s">
        <v>6</v>
      </c>
    </row>
    <row r="3909" spans="1:13">
      <c r="A3909" t="n">
        <v>31474</v>
      </c>
      <c r="B3909" s="61" t="n">
        <v>51</v>
      </c>
      <c r="C3909" s="7" t="n">
        <v>4</v>
      </c>
      <c r="D3909" s="7" t="n">
        <v>0</v>
      </c>
      <c r="E3909" s="7" t="s">
        <v>319</v>
      </c>
    </row>
    <row r="3910" spans="1:13">
      <c r="A3910" t="s">
        <v>4</v>
      </c>
      <c r="B3910" s="4" t="s">
        <v>5</v>
      </c>
      <c r="C3910" s="4" t="s">
        <v>10</v>
      </c>
    </row>
    <row r="3911" spans="1:13">
      <c r="A3911" t="n">
        <v>31487</v>
      </c>
      <c r="B3911" s="31" t="n">
        <v>16</v>
      </c>
      <c r="C3911" s="7" t="n">
        <v>0</v>
      </c>
    </row>
    <row r="3912" spans="1:13">
      <c r="A3912" t="s">
        <v>4</v>
      </c>
      <c r="B3912" s="4" t="s">
        <v>5</v>
      </c>
      <c r="C3912" s="4" t="s">
        <v>10</v>
      </c>
      <c r="D3912" s="4" t="s">
        <v>13</v>
      </c>
      <c r="E3912" s="4" t="s">
        <v>9</v>
      </c>
      <c r="F3912" s="4" t="s">
        <v>55</v>
      </c>
      <c r="G3912" s="4" t="s">
        <v>13</v>
      </c>
      <c r="H3912" s="4" t="s">
        <v>13</v>
      </c>
      <c r="I3912" s="4" t="s">
        <v>13</v>
      </c>
      <c r="J3912" s="4" t="s">
        <v>9</v>
      </c>
      <c r="K3912" s="4" t="s">
        <v>55</v>
      </c>
      <c r="L3912" s="4" t="s">
        <v>13</v>
      </c>
      <c r="M3912" s="4" t="s">
        <v>13</v>
      </c>
      <c r="N3912" s="4" t="s">
        <v>13</v>
      </c>
      <c r="O3912" s="4" t="s">
        <v>9</v>
      </c>
      <c r="P3912" s="4" t="s">
        <v>55</v>
      </c>
      <c r="Q3912" s="4" t="s">
        <v>13</v>
      </c>
      <c r="R3912" s="4" t="s">
        <v>13</v>
      </c>
    </row>
    <row r="3913" spans="1:13">
      <c r="A3913" t="n">
        <v>31490</v>
      </c>
      <c r="B3913" s="62" t="n">
        <v>26</v>
      </c>
      <c r="C3913" s="7" t="n">
        <v>0</v>
      </c>
      <c r="D3913" s="7" t="n">
        <v>17</v>
      </c>
      <c r="E3913" s="7" t="n">
        <v>52538</v>
      </c>
      <c r="F3913" s="7" t="s">
        <v>320</v>
      </c>
      <c r="G3913" s="7" t="n">
        <v>2</v>
      </c>
      <c r="H3913" s="7" t="n">
        <v>3</v>
      </c>
      <c r="I3913" s="7" t="n">
        <v>17</v>
      </c>
      <c r="J3913" s="7" t="n">
        <v>52539</v>
      </c>
      <c r="K3913" s="7" t="s">
        <v>321</v>
      </c>
      <c r="L3913" s="7" t="n">
        <v>2</v>
      </c>
      <c r="M3913" s="7" t="n">
        <v>3</v>
      </c>
      <c r="N3913" s="7" t="n">
        <v>17</v>
      </c>
      <c r="O3913" s="7" t="n">
        <v>52540</v>
      </c>
      <c r="P3913" s="7" t="s">
        <v>322</v>
      </c>
      <c r="Q3913" s="7" t="n">
        <v>2</v>
      </c>
      <c r="R3913" s="7" t="n">
        <v>0</v>
      </c>
    </row>
    <row r="3914" spans="1:13">
      <c r="A3914" t="s">
        <v>4</v>
      </c>
      <c r="B3914" s="4" t="s">
        <v>5</v>
      </c>
    </row>
    <row r="3915" spans="1:13">
      <c r="A3915" t="n">
        <v>31642</v>
      </c>
      <c r="B3915" s="34" t="n">
        <v>28</v>
      </c>
    </row>
    <row r="3916" spans="1:13">
      <c r="A3916" t="s">
        <v>4</v>
      </c>
      <c r="B3916" s="4" t="s">
        <v>5</v>
      </c>
      <c r="C3916" s="4" t="s">
        <v>10</v>
      </c>
      <c r="D3916" s="4" t="s">
        <v>13</v>
      </c>
    </row>
    <row r="3917" spans="1:13">
      <c r="A3917" t="n">
        <v>31643</v>
      </c>
      <c r="B3917" s="63" t="n">
        <v>89</v>
      </c>
      <c r="C3917" s="7" t="n">
        <v>65533</v>
      </c>
      <c r="D3917" s="7" t="n">
        <v>1</v>
      </c>
    </row>
    <row r="3918" spans="1:13">
      <c r="A3918" t="s">
        <v>4</v>
      </c>
      <c r="B3918" s="4" t="s">
        <v>5</v>
      </c>
      <c r="C3918" s="4" t="s">
        <v>10</v>
      </c>
      <c r="D3918" s="4" t="s">
        <v>25</v>
      </c>
      <c r="E3918" s="4" t="s">
        <v>25</v>
      </c>
      <c r="F3918" s="4" t="s">
        <v>25</v>
      </c>
      <c r="G3918" s="4" t="s">
        <v>10</v>
      </c>
      <c r="H3918" s="4" t="s">
        <v>10</v>
      </c>
    </row>
    <row r="3919" spans="1:13">
      <c r="A3919" t="n">
        <v>31647</v>
      </c>
      <c r="B3919" s="41" t="n">
        <v>60</v>
      </c>
      <c r="C3919" s="7" t="n">
        <v>1</v>
      </c>
      <c r="D3919" s="7" t="n">
        <v>0</v>
      </c>
      <c r="E3919" s="7" t="n">
        <v>-10</v>
      </c>
      <c r="F3919" s="7" t="n">
        <v>0</v>
      </c>
      <c r="G3919" s="7" t="n">
        <v>1000</v>
      </c>
      <c r="H3919" s="7" t="n">
        <v>0</v>
      </c>
    </row>
    <row r="3920" spans="1:13">
      <c r="A3920" t="s">
        <v>4</v>
      </c>
      <c r="B3920" s="4" t="s">
        <v>5</v>
      </c>
      <c r="C3920" s="4" t="s">
        <v>13</v>
      </c>
      <c r="D3920" s="4" t="s">
        <v>10</v>
      </c>
      <c r="E3920" s="4" t="s">
        <v>6</v>
      </c>
    </row>
    <row r="3921" spans="1:18">
      <c r="A3921" t="n">
        <v>31666</v>
      </c>
      <c r="B3921" s="61" t="n">
        <v>51</v>
      </c>
      <c r="C3921" s="7" t="n">
        <v>4</v>
      </c>
      <c r="D3921" s="7" t="n">
        <v>1</v>
      </c>
      <c r="E3921" s="7" t="s">
        <v>323</v>
      </c>
    </row>
    <row r="3922" spans="1:18">
      <c r="A3922" t="s">
        <v>4</v>
      </c>
      <c r="B3922" s="4" t="s">
        <v>5</v>
      </c>
      <c r="C3922" s="4" t="s">
        <v>10</v>
      </c>
    </row>
    <row r="3923" spans="1:18">
      <c r="A3923" t="n">
        <v>31727</v>
      </c>
      <c r="B3923" s="31" t="n">
        <v>16</v>
      </c>
      <c r="C3923" s="7" t="n">
        <v>0</v>
      </c>
    </row>
    <row r="3924" spans="1:18">
      <c r="A3924" t="s">
        <v>4</v>
      </c>
      <c r="B3924" s="4" t="s">
        <v>5</v>
      </c>
      <c r="C3924" s="4" t="s">
        <v>10</v>
      </c>
      <c r="D3924" s="4" t="s">
        <v>13</v>
      </c>
      <c r="E3924" s="4" t="s">
        <v>9</v>
      </c>
      <c r="F3924" s="4" t="s">
        <v>55</v>
      </c>
      <c r="G3924" s="4" t="s">
        <v>13</v>
      </c>
      <c r="H3924" s="4" t="s">
        <v>13</v>
      </c>
      <c r="I3924" s="4" t="s">
        <v>13</v>
      </c>
    </row>
    <row r="3925" spans="1:18">
      <c r="A3925" t="n">
        <v>31730</v>
      </c>
      <c r="B3925" s="62" t="n">
        <v>26</v>
      </c>
      <c r="C3925" s="7" t="n">
        <v>1</v>
      </c>
      <c r="D3925" s="7" t="n">
        <v>17</v>
      </c>
      <c r="E3925" s="7" t="n">
        <v>1309</v>
      </c>
      <c r="F3925" s="7" t="s">
        <v>324</v>
      </c>
      <c r="G3925" s="7" t="n">
        <v>8</v>
      </c>
      <c r="H3925" s="7" t="n">
        <v>2</v>
      </c>
      <c r="I3925" s="7" t="n">
        <v>0</v>
      </c>
    </row>
    <row r="3926" spans="1:18">
      <c r="A3926" t="s">
        <v>4</v>
      </c>
      <c r="B3926" s="4" t="s">
        <v>5</v>
      </c>
      <c r="C3926" s="4" t="s">
        <v>10</v>
      </c>
    </row>
    <row r="3927" spans="1:18">
      <c r="A3927" t="n">
        <v>31769</v>
      </c>
      <c r="B3927" s="31" t="n">
        <v>16</v>
      </c>
      <c r="C3927" s="7" t="n">
        <v>1300</v>
      </c>
    </row>
    <row r="3928" spans="1:18">
      <c r="A3928" t="s">
        <v>4</v>
      </c>
      <c r="B3928" s="4" t="s">
        <v>5</v>
      </c>
      <c r="C3928" s="4" t="s">
        <v>13</v>
      </c>
      <c r="D3928" s="4" t="s">
        <v>25</v>
      </c>
      <c r="E3928" s="4" t="s">
        <v>25</v>
      </c>
      <c r="F3928" s="4" t="s">
        <v>25</v>
      </c>
    </row>
    <row r="3929" spans="1:18">
      <c r="A3929" t="n">
        <v>31772</v>
      </c>
      <c r="B3929" s="45" t="n">
        <v>45</v>
      </c>
      <c r="C3929" s="7" t="n">
        <v>9</v>
      </c>
      <c r="D3929" s="7" t="n">
        <v>0.0199999995529652</v>
      </c>
      <c r="E3929" s="7" t="n">
        <v>0.0199999995529652</v>
      </c>
      <c r="F3929" s="7" t="n">
        <v>0.5</v>
      </c>
    </row>
    <row r="3930" spans="1:18">
      <c r="A3930" t="s">
        <v>4</v>
      </c>
      <c r="B3930" s="4" t="s">
        <v>5</v>
      </c>
      <c r="C3930" s="4" t="s">
        <v>10</v>
      </c>
      <c r="D3930" s="4" t="s">
        <v>25</v>
      </c>
      <c r="E3930" s="4" t="s">
        <v>25</v>
      </c>
      <c r="F3930" s="4" t="s">
        <v>25</v>
      </c>
      <c r="G3930" s="4" t="s">
        <v>10</v>
      </c>
      <c r="H3930" s="4" t="s">
        <v>10</v>
      </c>
    </row>
    <row r="3931" spans="1:18">
      <c r="A3931" t="n">
        <v>31786</v>
      </c>
      <c r="B3931" s="41" t="n">
        <v>60</v>
      </c>
      <c r="C3931" s="7" t="n">
        <v>1</v>
      </c>
      <c r="D3931" s="7" t="n">
        <v>-60</v>
      </c>
      <c r="E3931" s="7" t="n">
        <v>20</v>
      </c>
      <c r="F3931" s="7" t="n">
        <v>-15</v>
      </c>
      <c r="G3931" s="7" t="n">
        <v>500</v>
      </c>
      <c r="H3931" s="7" t="n">
        <v>0</v>
      </c>
    </row>
    <row r="3932" spans="1:18">
      <c r="A3932" t="s">
        <v>4</v>
      </c>
      <c r="B3932" s="4" t="s">
        <v>5</v>
      </c>
      <c r="C3932" s="4" t="s">
        <v>10</v>
      </c>
    </row>
    <row r="3933" spans="1:18">
      <c r="A3933" t="n">
        <v>31805</v>
      </c>
      <c r="B3933" s="31" t="n">
        <v>16</v>
      </c>
      <c r="C3933" s="7" t="n">
        <v>1</v>
      </c>
    </row>
    <row r="3934" spans="1:18">
      <c r="A3934" t="s">
        <v>4</v>
      </c>
      <c r="B3934" s="4" t="s">
        <v>5</v>
      </c>
      <c r="C3934" s="4" t="s">
        <v>13</v>
      </c>
      <c r="D3934" s="4" t="s">
        <v>10</v>
      </c>
    </row>
    <row r="3935" spans="1:18">
      <c r="A3935" t="n">
        <v>31808</v>
      </c>
      <c r="B3935" s="14" t="n">
        <v>50</v>
      </c>
      <c r="C3935" s="7" t="n">
        <v>52</v>
      </c>
      <c r="D3935" s="7" t="n">
        <v>1309</v>
      </c>
    </row>
    <row r="3936" spans="1:18">
      <c r="A3936" t="s">
        <v>4</v>
      </c>
      <c r="B3936" s="4" t="s">
        <v>5</v>
      </c>
      <c r="C3936" s="4" t="s">
        <v>10</v>
      </c>
      <c r="D3936" s="4" t="s">
        <v>13</v>
      </c>
    </row>
    <row r="3937" spans="1:9">
      <c r="A3937" t="n">
        <v>31812</v>
      </c>
      <c r="B3937" s="63" t="n">
        <v>89</v>
      </c>
      <c r="C3937" s="7" t="n">
        <v>65533</v>
      </c>
      <c r="D3937" s="7" t="n">
        <v>0</v>
      </c>
    </row>
    <row r="3938" spans="1:9">
      <c r="A3938" t="s">
        <v>4</v>
      </c>
      <c r="B3938" s="4" t="s">
        <v>5</v>
      </c>
      <c r="C3938" s="4" t="s">
        <v>10</v>
      </c>
      <c r="D3938" s="4" t="s">
        <v>13</v>
      </c>
    </row>
    <row r="3939" spans="1:9">
      <c r="A3939" t="n">
        <v>31816</v>
      </c>
      <c r="B3939" s="63" t="n">
        <v>89</v>
      </c>
      <c r="C3939" s="7" t="n">
        <v>65533</v>
      </c>
      <c r="D3939" s="7" t="n">
        <v>1</v>
      </c>
    </row>
    <row r="3940" spans="1:9">
      <c r="A3940" t="s">
        <v>4</v>
      </c>
      <c r="B3940" s="4" t="s">
        <v>5</v>
      </c>
      <c r="C3940" s="4" t="s">
        <v>13</v>
      </c>
      <c r="D3940" s="4" t="s">
        <v>10</v>
      </c>
      <c r="E3940" s="4" t="s">
        <v>25</v>
      </c>
    </row>
    <row r="3941" spans="1:9">
      <c r="A3941" t="n">
        <v>31820</v>
      </c>
      <c r="B3941" s="39" t="n">
        <v>58</v>
      </c>
      <c r="C3941" s="7" t="n">
        <v>101</v>
      </c>
      <c r="D3941" s="7" t="n">
        <v>500</v>
      </c>
      <c r="E3941" s="7" t="n">
        <v>1</v>
      </c>
    </row>
    <row r="3942" spans="1:9">
      <c r="A3942" t="s">
        <v>4</v>
      </c>
      <c r="B3942" s="4" t="s">
        <v>5</v>
      </c>
      <c r="C3942" s="4" t="s">
        <v>13</v>
      </c>
      <c r="D3942" s="4" t="s">
        <v>10</v>
      </c>
    </row>
    <row r="3943" spans="1:9">
      <c r="A3943" t="n">
        <v>31828</v>
      </c>
      <c r="B3943" s="39" t="n">
        <v>58</v>
      </c>
      <c r="C3943" s="7" t="n">
        <v>254</v>
      </c>
      <c r="D3943" s="7" t="n">
        <v>0</v>
      </c>
    </row>
    <row r="3944" spans="1:9">
      <c r="A3944" t="s">
        <v>4</v>
      </c>
      <c r="B3944" s="4" t="s">
        <v>5</v>
      </c>
      <c r="C3944" s="4" t="s">
        <v>13</v>
      </c>
      <c r="D3944" s="4" t="s">
        <v>10</v>
      </c>
      <c r="E3944" s="4" t="s">
        <v>10</v>
      </c>
      <c r="F3944" s="4" t="s">
        <v>9</v>
      </c>
    </row>
    <row r="3945" spans="1:9">
      <c r="A3945" t="n">
        <v>31832</v>
      </c>
      <c r="B3945" s="73" t="n">
        <v>84</v>
      </c>
      <c r="C3945" s="7" t="n">
        <v>1</v>
      </c>
      <c r="D3945" s="7" t="n">
        <v>0</v>
      </c>
      <c r="E3945" s="7" t="n">
        <v>0</v>
      </c>
      <c r="F3945" s="7" t="n">
        <v>0</v>
      </c>
    </row>
    <row r="3946" spans="1:9">
      <c r="A3946" t="s">
        <v>4</v>
      </c>
      <c r="B3946" s="4" t="s">
        <v>5</v>
      </c>
      <c r="C3946" s="4" t="s">
        <v>13</v>
      </c>
    </row>
    <row r="3947" spans="1:9">
      <c r="A3947" t="n">
        <v>31842</v>
      </c>
      <c r="B3947" s="58" t="n">
        <v>116</v>
      </c>
      <c r="C3947" s="7" t="n">
        <v>0</v>
      </c>
    </row>
    <row r="3948" spans="1:9">
      <c r="A3948" t="s">
        <v>4</v>
      </c>
      <c r="B3948" s="4" t="s">
        <v>5</v>
      </c>
      <c r="C3948" s="4" t="s">
        <v>13</v>
      </c>
      <c r="D3948" s="4" t="s">
        <v>10</v>
      </c>
    </row>
    <row r="3949" spans="1:9">
      <c r="A3949" t="n">
        <v>31844</v>
      </c>
      <c r="B3949" s="58" t="n">
        <v>116</v>
      </c>
      <c r="C3949" s="7" t="n">
        <v>2</v>
      </c>
      <c r="D3949" s="7" t="n">
        <v>1</v>
      </c>
    </row>
    <row r="3950" spans="1:9">
      <c r="A3950" t="s">
        <v>4</v>
      </c>
      <c r="B3950" s="4" t="s">
        <v>5</v>
      </c>
      <c r="C3950" s="4" t="s">
        <v>13</v>
      </c>
      <c r="D3950" s="4" t="s">
        <v>9</v>
      </c>
    </row>
    <row r="3951" spans="1:9">
      <c r="A3951" t="n">
        <v>31848</v>
      </c>
      <c r="B3951" s="58" t="n">
        <v>116</v>
      </c>
      <c r="C3951" s="7" t="n">
        <v>5</v>
      </c>
      <c r="D3951" s="7" t="n">
        <v>1077936128</v>
      </c>
    </row>
    <row r="3952" spans="1:9">
      <c r="A3952" t="s">
        <v>4</v>
      </c>
      <c r="B3952" s="4" t="s">
        <v>5</v>
      </c>
      <c r="C3952" s="4" t="s">
        <v>13</v>
      </c>
      <c r="D3952" s="4" t="s">
        <v>10</v>
      </c>
    </row>
    <row r="3953" spans="1:6">
      <c r="A3953" t="n">
        <v>31854</v>
      </c>
      <c r="B3953" s="58" t="n">
        <v>116</v>
      </c>
      <c r="C3953" s="7" t="n">
        <v>6</v>
      </c>
      <c r="D3953" s="7" t="n">
        <v>1</v>
      </c>
    </row>
    <row r="3954" spans="1:6">
      <c r="A3954" t="s">
        <v>4</v>
      </c>
      <c r="B3954" s="4" t="s">
        <v>5</v>
      </c>
      <c r="C3954" s="4" t="s">
        <v>13</v>
      </c>
      <c r="D3954" s="4" t="s">
        <v>13</v>
      </c>
      <c r="E3954" s="4" t="s">
        <v>25</v>
      </c>
      <c r="F3954" s="4" t="s">
        <v>25</v>
      </c>
      <c r="G3954" s="4" t="s">
        <v>25</v>
      </c>
      <c r="H3954" s="4" t="s">
        <v>10</v>
      </c>
    </row>
    <row r="3955" spans="1:6">
      <c r="A3955" t="n">
        <v>31858</v>
      </c>
      <c r="B3955" s="45" t="n">
        <v>45</v>
      </c>
      <c r="C3955" s="7" t="n">
        <v>2</v>
      </c>
      <c r="D3955" s="7" t="n">
        <v>3</v>
      </c>
      <c r="E3955" s="7" t="n">
        <v>118.75</v>
      </c>
      <c r="F3955" s="7" t="n">
        <v>22.9699993133545</v>
      </c>
      <c r="G3955" s="7" t="n">
        <v>100.050003051758</v>
      </c>
      <c r="H3955" s="7" t="n">
        <v>0</v>
      </c>
    </row>
    <row r="3956" spans="1:6">
      <c r="A3956" t="s">
        <v>4</v>
      </c>
      <c r="B3956" s="4" t="s">
        <v>5</v>
      </c>
      <c r="C3956" s="4" t="s">
        <v>13</v>
      </c>
      <c r="D3956" s="4" t="s">
        <v>13</v>
      </c>
      <c r="E3956" s="4" t="s">
        <v>25</v>
      </c>
      <c r="F3956" s="4" t="s">
        <v>25</v>
      </c>
      <c r="G3956" s="4" t="s">
        <v>25</v>
      </c>
      <c r="H3956" s="4" t="s">
        <v>10</v>
      </c>
      <c r="I3956" s="4" t="s">
        <v>13</v>
      </c>
    </row>
    <row r="3957" spans="1:6">
      <c r="A3957" t="n">
        <v>31875</v>
      </c>
      <c r="B3957" s="45" t="n">
        <v>45</v>
      </c>
      <c r="C3957" s="7" t="n">
        <v>4</v>
      </c>
      <c r="D3957" s="7" t="n">
        <v>3</v>
      </c>
      <c r="E3957" s="7" t="n">
        <v>26.8700008392334</v>
      </c>
      <c r="F3957" s="7" t="n">
        <v>122.029998779297</v>
      </c>
      <c r="G3957" s="7" t="n">
        <v>360</v>
      </c>
      <c r="H3957" s="7" t="n">
        <v>0</v>
      </c>
      <c r="I3957" s="7" t="n">
        <v>0</v>
      </c>
    </row>
    <row r="3958" spans="1:6">
      <c r="A3958" t="s">
        <v>4</v>
      </c>
      <c r="B3958" s="4" t="s">
        <v>5</v>
      </c>
      <c r="C3958" s="4" t="s">
        <v>13</v>
      </c>
      <c r="D3958" s="4" t="s">
        <v>13</v>
      </c>
      <c r="E3958" s="4" t="s">
        <v>25</v>
      </c>
      <c r="F3958" s="4" t="s">
        <v>10</v>
      </c>
    </row>
    <row r="3959" spans="1:6">
      <c r="A3959" t="n">
        <v>31893</v>
      </c>
      <c r="B3959" s="45" t="n">
        <v>45</v>
      </c>
      <c r="C3959" s="7" t="n">
        <v>5</v>
      </c>
      <c r="D3959" s="7" t="n">
        <v>3</v>
      </c>
      <c r="E3959" s="7" t="n">
        <v>0.800000011920929</v>
      </c>
      <c r="F3959" s="7" t="n">
        <v>0</v>
      </c>
    </row>
    <row r="3960" spans="1:6">
      <c r="A3960" t="s">
        <v>4</v>
      </c>
      <c r="B3960" s="4" t="s">
        <v>5</v>
      </c>
      <c r="C3960" s="4" t="s">
        <v>13</v>
      </c>
      <c r="D3960" s="4" t="s">
        <v>13</v>
      </c>
      <c r="E3960" s="4" t="s">
        <v>25</v>
      </c>
      <c r="F3960" s="4" t="s">
        <v>10</v>
      </c>
    </row>
    <row r="3961" spans="1:6">
      <c r="A3961" t="n">
        <v>31902</v>
      </c>
      <c r="B3961" s="45" t="n">
        <v>45</v>
      </c>
      <c r="C3961" s="7" t="n">
        <v>11</v>
      </c>
      <c r="D3961" s="7" t="n">
        <v>3</v>
      </c>
      <c r="E3961" s="7" t="n">
        <v>43</v>
      </c>
      <c r="F3961" s="7" t="n">
        <v>0</v>
      </c>
    </row>
    <row r="3962" spans="1:6">
      <c r="A3962" t="s">
        <v>4</v>
      </c>
      <c r="B3962" s="4" t="s">
        <v>5</v>
      </c>
      <c r="C3962" s="4" t="s">
        <v>13</v>
      </c>
      <c r="D3962" s="4" t="s">
        <v>13</v>
      </c>
      <c r="E3962" s="4" t="s">
        <v>25</v>
      </c>
      <c r="F3962" s="4" t="s">
        <v>25</v>
      </c>
      <c r="G3962" s="4" t="s">
        <v>25</v>
      </c>
      <c r="H3962" s="4" t="s">
        <v>10</v>
      </c>
      <c r="I3962" s="4" t="s">
        <v>13</v>
      </c>
    </row>
    <row r="3963" spans="1:6">
      <c r="A3963" t="n">
        <v>31911</v>
      </c>
      <c r="B3963" s="45" t="n">
        <v>45</v>
      </c>
      <c r="C3963" s="7" t="n">
        <v>4</v>
      </c>
      <c r="D3963" s="7" t="n">
        <v>3</v>
      </c>
      <c r="E3963" s="7" t="n">
        <v>24.6299991607666</v>
      </c>
      <c r="F3963" s="7" t="n">
        <v>122.470001220703</v>
      </c>
      <c r="G3963" s="7" t="n">
        <v>360</v>
      </c>
      <c r="H3963" s="7" t="n">
        <v>50000</v>
      </c>
      <c r="I3963" s="7" t="n">
        <v>1</v>
      </c>
    </row>
    <row r="3964" spans="1:6">
      <c r="A3964" t="s">
        <v>4</v>
      </c>
      <c r="B3964" s="4" t="s">
        <v>5</v>
      </c>
      <c r="C3964" s="4" t="s">
        <v>10</v>
      </c>
      <c r="D3964" s="4" t="s">
        <v>25</v>
      </c>
      <c r="E3964" s="4" t="s">
        <v>25</v>
      </c>
      <c r="F3964" s="4" t="s">
        <v>25</v>
      </c>
      <c r="G3964" s="4" t="s">
        <v>10</v>
      </c>
      <c r="H3964" s="4" t="s">
        <v>10</v>
      </c>
    </row>
    <row r="3965" spans="1:6">
      <c r="A3965" t="n">
        <v>31929</v>
      </c>
      <c r="B3965" s="41" t="n">
        <v>60</v>
      </c>
      <c r="C3965" s="7" t="n">
        <v>0</v>
      </c>
      <c r="D3965" s="7" t="n">
        <v>-15</v>
      </c>
      <c r="E3965" s="7" t="n">
        <v>-5</v>
      </c>
      <c r="F3965" s="7" t="n">
        <v>0</v>
      </c>
      <c r="G3965" s="7" t="n">
        <v>0</v>
      </c>
      <c r="H3965" s="7" t="n">
        <v>0</v>
      </c>
    </row>
    <row r="3966" spans="1:6">
      <c r="A3966" t="s">
        <v>4</v>
      </c>
      <c r="B3966" s="4" t="s">
        <v>5</v>
      </c>
      <c r="C3966" s="4" t="s">
        <v>13</v>
      </c>
      <c r="D3966" s="4" t="s">
        <v>10</v>
      </c>
      <c r="E3966" s="4" t="s">
        <v>6</v>
      </c>
      <c r="F3966" s="4" t="s">
        <v>6</v>
      </c>
      <c r="G3966" s="4" t="s">
        <v>6</v>
      </c>
      <c r="H3966" s="4" t="s">
        <v>6</v>
      </c>
    </row>
    <row r="3967" spans="1:6">
      <c r="A3967" t="n">
        <v>31948</v>
      </c>
      <c r="B3967" s="61" t="n">
        <v>51</v>
      </c>
      <c r="C3967" s="7" t="n">
        <v>3</v>
      </c>
      <c r="D3967" s="7" t="n">
        <v>1</v>
      </c>
      <c r="E3967" s="7" t="s">
        <v>312</v>
      </c>
      <c r="F3967" s="7" t="s">
        <v>166</v>
      </c>
      <c r="G3967" s="7" t="s">
        <v>143</v>
      </c>
      <c r="H3967" s="7" t="s">
        <v>144</v>
      </c>
    </row>
    <row r="3968" spans="1:6">
      <c r="A3968" t="s">
        <v>4</v>
      </c>
      <c r="B3968" s="4" t="s">
        <v>5</v>
      </c>
      <c r="C3968" s="4" t="s">
        <v>13</v>
      </c>
      <c r="D3968" s="4" t="s">
        <v>10</v>
      </c>
    </row>
    <row r="3969" spans="1:9">
      <c r="A3969" t="n">
        <v>31961</v>
      </c>
      <c r="B3969" s="39" t="n">
        <v>58</v>
      </c>
      <c r="C3969" s="7" t="n">
        <v>255</v>
      </c>
      <c r="D3969" s="7" t="n">
        <v>0</v>
      </c>
    </row>
    <row r="3970" spans="1:9">
      <c r="A3970" t="s">
        <v>4</v>
      </c>
      <c r="B3970" s="4" t="s">
        <v>5</v>
      </c>
      <c r="C3970" s="4" t="s">
        <v>10</v>
      </c>
    </row>
    <row r="3971" spans="1:9">
      <c r="A3971" t="n">
        <v>31965</v>
      </c>
      <c r="B3971" s="31" t="n">
        <v>16</v>
      </c>
      <c r="C3971" s="7" t="n">
        <v>300</v>
      </c>
    </row>
    <row r="3972" spans="1:9">
      <c r="A3972" t="s">
        <v>4</v>
      </c>
      <c r="B3972" s="4" t="s">
        <v>5</v>
      </c>
      <c r="C3972" s="4" t="s">
        <v>13</v>
      </c>
      <c r="D3972" s="4" t="s">
        <v>10</v>
      </c>
      <c r="E3972" s="4" t="s">
        <v>6</v>
      </c>
    </row>
    <row r="3973" spans="1:9">
      <c r="A3973" t="n">
        <v>31968</v>
      </c>
      <c r="B3973" s="61" t="n">
        <v>51</v>
      </c>
      <c r="C3973" s="7" t="n">
        <v>4</v>
      </c>
      <c r="D3973" s="7" t="n">
        <v>1</v>
      </c>
      <c r="E3973" s="7" t="s">
        <v>325</v>
      </c>
    </row>
    <row r="3974" spans="1:9">
      <c r="A3974" t="s">
        <v>4</v>
      </c>
      <c r="B3974" s="4" t="s">
        <v>5</v>
      </c>
      <c r="C3974" s="4" t="s">
        <v>10</v>
      </c>
    </row>
    <row r="3975" spans="1:9">
      <c r="A3975" t="n">
        <v>31982</v>
      </c>
      <c r="B3975" s="31" t="n">
        <v>16</v>
      </c>
      <c r="C3975" s="7" t="n">
        <v>0</v>
      </c>
    </row>
    <row r="3976" spans="1:9">
      <c r="A3976" t="s">
        <v>4</v>
      </c>
      <c r="B3976" s="4" t="s">
        <v>5</v>
      </c>
      <c r="C3976" s="4" t="s">
        <v>10</v>
      </c>
      <c r="D3976" s="4" t="s">
        <v>13</v>
      </c>
      <c r="E3976" s="4" t="s">
        <v>9</v>
      </c>
      <c r="F3976" s="4" t="s">
        <v>55</v>
      </c>
      <c r="G3976" s="4" t="s">
        <v>13</v>
      </c>
      <c r="H3976" s="4" t="s">
        <v>13</v>
      </c>
      <c r="I3976" s="4" t="s">
        <v>13</v>
      </c>
      <c r="J3976" s="4" t="s">
        <v>9</v>
      </c>
      <c r="K3976" s="4" t="s">
        <v>55</v>
      </c>
      <c r="L3976" s="4" t="s">
        <v>13</v>
      </c>
      <c r="M3976" s="4" t="s">
        <v>13</v>
      </c>
    </row>
    <row r="3977" spans="1:9">
      <c r="A3977" t="n">
        <v>31985</v>
      </c>
      <c r="B3977" s="62" t="n">
        <v>26</v>
      </c>
      <c r="C3977" s="7" t="n">
        <v>1</v>
      </c>
      <c r="D3977" s="7" t="n">
        <v>17</v>
      </c>
      <c r="E3977" s="7" t="n">
        <v>1310</v>
      </c>
      <c r="F3977" s="7" t="s">
        <v>326</v>
      </c>
      <c r="G3977" s="7" t="n">
        <v>2</v>
      </c>
      <c r="H3977" s="7" t="n">
        <v>3</v>
      </c>
      <c r="I3977" s="7" t="n">
        <v>17</v>
      </c>
      <c r="J3977" s="7" t="n">
        <v>1311</v>
      </c>
      <c r="K3977" s="7" t="s">
        <v>327</v>
      </c>
      <c r="L3977" s="7" t="n">
        <v>2</v>
      </c>
      <c r="M3977" s="7" t="n">
        <v>0</v>
      </c>
    </row>
    <row r="3978" spans="1:9">
      <c r="A3978" t="s">
        <v>4</v>
      </c>
      <c r="B3978" s="4" t="s">
        <v>5</v>
      </c>
    </row>
    <row r="3979" spans="1:9">
      <c r="A3979" t="n">
        <v>32168</v>
      </c>
      <c r="B3979" s="34" t="n">
        <v>28</v>
      </c>
    </row>
    <row r="3980" spans="1:9">
      <c r="A3980" t="s">
        <v>4</v>
      </c>
      <c r="B3980" s="4" t="s">
        <v>5</v>
      </c>
      <c r="C3980" s="4" t="s">
        <v>13</v>
      </c>
      <c r="D3980" s="20" t="s">
        <v>45</v>
      </c>
      <c r="E3980" s="4" t="s">
        <v>5</v>
      </c>
      <c r="F3980" s="4" t="s">
        <v>13</v>
      </c>
      <c r="G3980" s="4" t="s">
        <v>10</v>
      </c>
      <c r="H3980" s="20" t="s">
        <v>46</v>
      </c>
      <c r="I3980" s="4" t="s">
        <v>13</v>
      </c>
      <c r="J3980" s="4" t="s">
        <v>35</v>
      </c>
    </row>
    <row r="3981" spans="1:9">
      <c r="A3981" t="n">
        <v>32169</v>
      </c>
      <c r="B3981" s="15" t="n">
        <v>5</v>
      </c>
      <c r="C3981" s="7" t="n">
        <v>28</v>
      </c>
      <c r="D3981" s="20" t="s">
        <v>3</v>
      </c>
      <c r="E3981" s="40" t="n">
        <v>64</v>
      </c>
      <c r="F3981" s="7" t="n">
        <v>5</v>
      </c>
      <c r="G3981" s="7" t="n">
        <v>7</v>
      </c>
      <c r="H3981" s="20" t="s">
        <v>3</v>
      </c>
      <c r="I3981" s="7" t="n">
        <v>1</v>
      </c>
      <c r="J3981" s="16" t="n">
        <f t="normal" ca="1">A3993</f>
        <v>0</v>
      </c>
    </row>
    <row r="3982" spans="1:9">
      <c r="A3982" t="s">
        <v>4</v>
      </c>
      <c r="B3982" s="4" t="s">
        <v>5</v>
      </c>
      <c r="C3982" s="4" t="s">
        <v>13</v>
      </c>
      <c r="D3982" s="4" t="s">
        <v>10</v>
      </c>
      <c r="E3982" s="4" t="s">
        <v>6</v>
      </c>
    </row>
    <row r="3983" spans="1:9">
      <c r="A3983" t="n">
        <v>32180</v>
      </c>
      <c r="B3983" s="61" t="n">
        <v>51</v>
      </c>
      <c r="C3983" s="7" t="n">
        <v>4</v>
      </c>
      <c r="D3983" s="7" t="n">
        <v>1</v>
      </c>
      <c r="E3983" s="7" t="s">
        <v>291</v>
      </c>
    </row>
    <row r="3984" spans="1:9">
      <c r="A3984" t="s">
        <v>4</v>
      </c>
      <c r="B3984" s="4" t="s">
        <v>5</v>
      </c>
      <c r="C3984" s="4" t="s">
        <v>10</v>
      </c>
    </row>
    <row r="3985" spans="1:13">
      <c r="A3985" t="n">
        <v>32193</v>
      </c>
      <c r="B3985" s="31" t="n">
        <v>16</v>
      </c>
      <c r="C3985" s="7" t="n">
        <v>0</v>
      </c>
    </row>
    <row r="3986" spans="1:13">
      <c r="A3986" t="s">
        <v>4</v>
      </c>
      <c r="B3986" s="4" t="s">
        <v>5</v>
      </c>
      <c r="C3986" s="4" t="s">
        <v>10</v>
      </c>
      <c r="D3986" s="4" t="s">
        <v>13</v>
      </c>
      <c r="E3986" s="4" t="s">
        <v>9</v>
      </c>
      <c r="F3986" s="4" t="s">
        <v>55</v>
      </c>
      <c r="G3986" s="4" t="s">
        <v>13</v>
      </c>
      <c r="H3986" s="4" t="s">
        <v>13</v>
      </c>
    </row>
    <row r="3987" spans="1:13">
      <c r="A3987" t="n">
        <v>32196</v>
      </c>
      <c r="B3987" s="62" t="n">
        <v>26</v>
      </c>
      <c r="C3987" s="7" t="n">
        <v>1</v>
      </c>
      <c r="D3987" s="7" t="n">
        <v>17</v>
      </c>
      <c r="E3987" s="7" t="n">
        <v>1312</v>
      </c>
      <c r="F3987" s="7" t="s">
        <v>328</v>
      </c>
      <c r="G3987" s="7" t="n">
        <v>2</v>
      </c>
      <c r="H3987" s="7" t="n">
        <v>0</v>
      </c>
    </row>
    <row r="3988" spans="1:13">
      <c r="A3988" t="s">
        <v>4</v>
      </c>
      <c r="B3988" s="4" t="s">
        <v>5</v>
      </c>
    </row>
    <row r="3989" spans="1:13">
      <c r="A3989" t="n">
        <v>32290</v>
      </c>
      <c r="B3989" s="34" t="n">
        <v>28</v>
      </c>
    </row>
    <row r="3990" spans="1:13">
      <c r="A3990" t="s">
        <v>4</v>
      </c>
      <c r="B3990" s="4" t="s">
        <v>5</v>
      </c>
      <c r="C3990" s="4" t="s">
        <v>35</v>
      </c>
    </row>
    <row r="3991" spans="1:13">
      <c r="A3991" t="n">
        <v>32291</v>
      </c>
      <c r="B3991" s="26" t="n">
        <v>3</v>
      </c>
      <c r="C3991" s="16" t="n">
        <f t="normal" ca="1">A4003</f>
        <v>0</v>
      </c>
    </row>
    <row r="3992" spans="1:13">
      <c r="A3992" t="s">
        <v>4</v>
      </c>
      <c r="B3992" s="4" t="s">
        <v>5</v>
      </c>
      <c r="C3992" s="4" t="s">
        <v>13</v>
      </c>
      <c r="D3992" s="20" t="s">
        <v>45</v>
      </c>
      <c r="E3992" s="4" t="s">
        <v>5</v>
      </c>
      <c r="F3992" s="4" t="s">
        <v>13</v>
      </c>
      <c r="G3992" s="4" t="s">
        <v>10</v>
      </c>
      <c r="H3992" s="20" t="s">
        <v>46</v>
      </c>
      <c r="I3992" s="4" t="s">
        <v>13</v>
      </c>
      <c r="J3992" s="4" t="s">
        <v>35</v>
      </c>
    </row>
    <row r="3993" spans="1:13">
      <c r="A3993" t="n">
        <v>32296</v>
      </c>
      <c r="B3993" s="15" t="n">
        <v>5</v>
      </c>
      <c r="C3993" s="7" t="n">
        <v>28</v>
      </c>
      <c r="D3993" s="20" t="s">
        <v>3</v>
      </c>
      <c r="E3993" s="40" t="n">
        <v>64</v>
      </c>
      <c r="F3993" s="7" t="n">
        <v>5</v>
      </c>
      <c r="G3993" s="7" t="n">
        <v>2</v>
      </c>
      <c r="H3993" s="20" t="s">
        <v>3</v>
      </c>
      <c r="I3993" s="7" t="n">
        <v>1</v>
      </c>
      <c r="J3993" s="16" t="n">
        <f t="normal" ca="1">A4003</f>
        <v>0</v>
      </c>
    </row>
    <row r="3994" spans="1:13">
      <c r="A3994" t="s">
        <v>4</v>
      </c>
      <c r="B3994" s="4" t="s">
        <v>5</v>
      </c>
      <c r="C3994" s="4" t="s">
        <v>13</v>
      </c>
      <c r="D3994" s="4" t="s">
        <v>10</v>
      </c>
      <c r="E3994" s="4" t="s">
        <v>6</v>
      </c>
    </row>
    <row r="3995" spans="1:13">
      <c r="A3995" t="n">
        <v>32307</v>
      </c>
      <c r="B3995" s="61" t="n">
        <v>51</v>
      </c>
      <c r="C3995" s="7" t="n">
        <v>4</v>
      </c>
      <c r="D3995" s="7" t="n">
        <v>1</v>
      </c>
      <c r="E3995" s="7" t="s">
        <v>291</v>
      </c>
    </row>
    <row r="3996" spans="1:13">
      <c r="A3996" t="s">
        <v>4</v>
      </c>
      <c r="B3996" s="4" t="s">
        <v>5</v>
      </c>
      <c r="C3996" s="4" t="s">
        <v>10</v>
      </c>
    </row>
    <row r="3997" spans="1:13">
      <c r="A3997" t="n">
        <v>32320</v>
      </c>
      <c r="B3997" s="31" t="n">
        <v>16</v>
      </c>
      <c r="C3997" s="7" t="n">
        <v>0</v>
      </c>
    </row>
    <row r="3998" spans="1:13">
      <c r="A3998" t="s">
        <v>4</v>
      </c>
      <c r="B3998" s="4" t="s">
        <v>5</v>
      </c>
      <c r="C3998" s="4" t="s">
        <v>10</v>
      </c>
      <c r="D3998" s="4" t="s">
        <v>13</v>
      </c>
      <c r="E3998" s="4" t="s">
        <v>9</v>
      </c>
      <c r="F3998" s="4" t="s">
        <v>55</v>
      </c>
      <c r="G3998" s="4" t="s">
        <v>13</v>
      </c>
      <c r="H3998" s="4" t="s">
        <v>13</v>
      </c>
    </row>
    <row r="3999" spans="1:13">
      <c r="A3999" t="n">
        <v>32323</v>
      </c>
      <c r="B3999" s="62" t="n">
        <v>26</v>
      </c>
      <c r="C3999" s="7" t="n">
        <v>1</v>
      </c>
      <c r="D3999" s="7" t="n">
        <v>17</v>
      </c>
      <c r="E3999" s="7" t="n">
        <v>1313</v>
      </c>
      <c r="F3999" s="7" t="s">
        <v>328</v>
      </c>
      <c r="G3999" s="7" t="n">
        <v>2</v>
      </c>
      <c r="H3999" s="7" t="n">
        <v>0</v>
      </c>
    </row>
    <row r="4000" spans="1:13">
      <c r="A4000" t="s">
        <v>4</v>
      </c>
      <c r="B4000" s="4" t="s">
        <v>5</v>
      </c>
    </row>
    <row r="4001" spans="1:10">
      <c r="A4001" t="n">
        <v>32417</v>
      </c>
      <c r="B4001" s="34" t="n">
        <v>28</v>
      </c>
    </row>
    <row r="4002" spans="1:10">
      <c r="A4002" t="s">
        <v>4</v>
      </c>
      <c r="B4002" s="4" t="s">
        <v>5</v>
      </c>
      <c r="C4002" s="4" t="s">
        <v>10</v>
      </c>
      <c r="D4002" s="4" t="s">
        <v>13</v>
      </c>
    </row>
    <row r="4003" spans="1:10">
      <c r="A4003" t="n">
        <v>32418</v>
      </c>
      <c r="B4003" s="63" t="n">
        <v>89</v>
      </c>
      <c r="C4003" s="7" t="n">
        <v>65533</v>
      </c>
      <c r="D4003" s="7" t="n">
        <v>1</v>
      </c>
    </row>
    <row r="4004" spans="1:10">
      <c r="A4004" t="s">
        <v>4</v>
      </c>
      <c r="B4004" s="4" t="s">
        <v>5</v>
      </c>
      <c r="C4004" s="4" t="s">
        <v>13</v>
      </c>
      <c r="D4004" s="4" t="s">
        <v>10</v>
      </c>
      <c r="E4004" s="4" t="s">
        <v>10</v>
      </c>
      <c r="F4004" s="4" t="s">
        <v>13</v>
      </c>
    </row>
    <row r="4005" spans="1:10">
      <c r="A4005" t="n">
        <v>32422</v>
      </c>
      <c r="B4005" s="32" t="n">
        <v>25</v>
      </c>
      <c r="C4005" s="7" t="n">
        <v>1</v>
      </c>
      <c r="D4005" s="7" t="n">
        <v>260</v>
      </c>
      <c r="E4005" s="7" t="n">
        <v>640</v>
      </c>
      <c r="F4005" s="7" t="n">
        <v>1</v>
      </c>
    </row>
    <row r="4006" spans="1:10">
      <c r="A4006" t="s">
        <v>4</v>
      </c>
      <c r="B4006" s="4" t="s">
        <v>5</v>
      </c>
      <c r="C4006" s="4" t="s">
        <v>13</v>
      </c>
      <c r="D4006" s="4" t="s">
        <v>10</v>
      </c>
      <c r="E4006" s="4" t="s">
        <v>6</v>
      </c>
    </row>
    <row r="4007" spans="1:10">
      <c r="A4007" t="n">
        <v>32429</v>
      </c>
      <c r="B4007" s="61" t="n">
        <v>51</v>
      </c>
      <c r="C4007" s="7" t="n">
        <v>4</v>
      </c>
      <c r="D4007" s="7" t="n">
        <v>0</v>
      </c>
      <c r="E4007" s="7" t="s">
        <v>329</v>
      </c>
    </row>
    <row r="4008" spans="1:10">
      <c r="A4008" t="s">
        <v>4</v>
      </c>
      <c r="B4008" s="4" t="s">
        <v>5</v>
      </c>
      <c r="C4008" s="4" t="s">
        <v>10</v>
      </c>
    </row>
    <row r="4009" spans="1:10">
      <c r="A4009" t="n">
        <v>32443</v>
      </c>
      <c r="B4009" s="31" t="n">
        <v>16</v>
      </c>
      <c r="C4009" s="7" t="n">
        <v>0</v>
      </c>
    </row>
    <row r="4010" spans="1:10">
      <c r="A4010" t="s">
        <v>4</v>
      </c>
      <c r="B4010" s="4" t="s">
        <v>5</v>
      </c>
      <c r="C4010" s="4" t="s">
        <v>10</v>
      </c>
      <c r="D4010" s="4" t="s">
        <v>13</v>
      </c>
      <c r="E4010" s="4" t="s">
        <v>9</v>
      </c>
      <c r="F4010" s="4" t="s">
        <v>55</v>
      </c>
      <c r="G4010" s="4" t="s">
        <v>13</v>
      </c>
      <c r="H4010" s="4" t="s">
        <v>13</v>
      </c>
      <c r="I4010" s="4" t="s">
        <v>13</v>
      </c>
      <c r="J4010" s="4" t="s">
        <v>9</v>
      </c>
      <c r="K4010" s="4" t="s">
        <v>55</v>
      </c>
      <c r="L4010" s="4" t="s">
        <v>13</v>
      </c>
      <c r="M4010" s="4" t="s">
        <v>13</v>
      </c>
      <c r="N4010" s="4" t="s">
        <v>13</v>
      </c>
      <c r="O4010" s="4" t="s">
        <v>9</v>
      </c>
      <c r="P4010" s="4" t="s">
        <v>55</v>
      </c>
      <c r="Q4010" s="4" t="s">
        <v>13</v>
      </c>
      <c r="R4010" s="4" t="s">
        <v>13</v>
      </c>
    </row>
    <row r="4011" spans="1:10">
      <c r="A4011" t="n">
        <v>32446</v>
      </c>
      <c r="B4011" s="62" t="n">
        <v>26</v>
      </c>
      <c r="C4011" s="7" t="n">
        <v>0</v>
      </c>
      <c r="D4011" s="7" t="n">
        <v>17</v>
      </c>
      <c r="E4011" s="7" t="n">
        <v>52541</v>
      </c>
      <c r="F4011" s="7" t="s">
        <v>330</v>
      </c>
      <c r="G4011" s="7" t="n">
        <v>2</v>
      </c>
      <c r="H4011" s="7" t="n">
        <v>3</v>
      </c>
      <c r="I4011" s="7" t="n">
        <v>17</v>
      </c>
      <c r="J4011" s="7" t="n">
        <v>52542</v>
      </c>
      <c r="K4011" s="7" t="s">
        <v>331</v>
      </c>
      <c r="L4011" s="7" t="n">
        <v>2</v>
      </c>
      <c r="M4011" s="7" t="n">
        <v>3</v>
      </c>
      <c r="N4011" s="7" t="n">
        <v>17</v>
      </c>
      <c r="O4011" s="7" t="n">
        <v>52543</v>
      </c>
      <c r="P4011" s="7" t="s">
        <v>332</v>
      </c>
      <c r="Q4011" s="7" t="n">
        <v>2</v>
      </c>
      <c r="R4011" s="7" t="n">
        <v>0</v>
      </c>
    </row>
    <row r="4012" spans="1:10">
      <c r="A4012" t="s">
        <v>4</v>
      </c>
      <c r="B4012" s="4" t="s">
        <v>5</v>
      </c>
    </row>
    <row r="4013" spans="1:10">
      <c r="A4013" t="n">
        <v>32622</v>
      </c>
      <c r="B4013" s="34" t="n">
        <v>28</v>
      </c>
    </row>
    <row r="4014" spans="1:10">
      <c r="A4014" t="s">
        <v>4</v>
      </c>
      <c r="B4014" s="4" t="s">
        <v>5</v>
      </c>
      <c r="C4014" s="4" t="s">
        <v>10</v>
      </c>
      <c r="D4014" s="4" t="s">
        <v>13</v>
      </c>
    </row>
    <row r="4015" spans="1:10">
      <c r="A4015" t="n">
        <v>32623</v>
      </c>
      <c r="B4015" s="63" t="n">
        <v>89</v>
      </c>
      <c r="C4015" s="7" t="n">
        <v>65533</v>
      </c>
      <c r="D4015" s="7" t="n">
        <v>1</v>
      </c>
    </row>
    <row r="4016" spans="1:10">
      <c r="A4016" t="s">
        <v>4</v>
      </c>
      <c r="B4016" s="4" t="s">
        <v>5</v>
      </c>
      <c r="C4016" s="4" t="s">
        <v>13</v>
      </c>
      <c r="D4016" s="4" t="s">
        <v>10</v>
      </c>
      <c r="E4016" s="4" t="s">
        <v>10</v>
      </c>
      <c r="F4016" s="4" t="s">
        <v>13</v>
      </c>
    </row>
    <row r="4017" spans="1:18">
      <c r="A4017" t="n">
        <v>32627</v>
      </c>
      <c r="B4017" s="32" t="n">
        <v>25</v>
      </c>
      <c r="C4017" s="7" t="n">
        <v>1</v>
      </c>
      <c r="D4017" s="7" t="n">
        <v>65535</v>
      </c>
      <c r="E4017" s="7" t="n">
        <v>65535</v>
      </c>
      <c r="F4017" s="7" t="n">
        <v>0</v>
      </c>
    </row>
    <row r="4018" spans="1:18">
      <c r="A4018" t="s">
        <v>4</v>
      </c>
      <c r="B4018" s="4" t="s">
        <v>5</v>
      </c>
      <c r="C4018" s="4" t="s">
        <v>13</v>
      </c>
      <c r="D4018" s="4" t="s">
        <v>10</v>
      </c>
      <c r="E4018" s="4" t="s">
        <v>6</v>
      </c>
    </row>
    <row r="4019" spans="1:18">
      <c r="A4019" t="n">
        <v>32634</v>
      </c>
      <c r="B4019" s="61" t="n">
        <v>51</v>
      </c>
      <c r="C4019" s="7" t="n">
        <v>4</v>
      </c>
      <c r="D4019" s="7" t="n">
        <v>1</v>
      </c>
      <c r="E4019" s="7" t="s">
        <v>189</v>
      </c>
    </row>
    <row r="4020" spans="1:18">
      <c r="A4020" t="s">
        <v>4</v>
      </c>
      <c r="B4020" s="4" t="s">
        <v>5</v>
      </c>
      <c r="C4020" s="4" t="s">
        <v>10</v>
      </c>
    </row>
    <row r="4021" spans="1:18">
      <c r="A4021" t="n">
        <v>32648</v>
      </c>
      <c r="B4021" s="31" t="n">
        <v>16</v>
      </c>
      <c r="C4021" s="7" t="n">
        <v>300</v>
      </c>
    </row>
    <row r="4022" spans="1:18">
      <c r="A4022" t="s">
        <v>4</v>
      </c>
      <c r="B4022" s="4" t="s">
        <v>5</v>
      </c>
      <c r="C4022" s="4" t="s">
        <v>10</v>
      </c>
      <c r="D4022" s="4" t="s">
        <v>13</v>
      </c>
      <c r="E4022" s="4" t="s">
        <v>9</v>
      </c>
      <c r="F4022" s="4" t="s">
        <v>55</v>
      </c>
      <c r="G4022" s="4" t="s">
        <v>13</v>
      </c>
      <c r="H4022" s="4" t="s">
        <v>13</v>
      </c>
    </row>
    <row r="4023" spans="1:18">
      <c r="A4023" t="n">
        <v>32651</v>
      </c>
      <c r="B4023" s="62" t="n">
        <v>26</v>
      </c>
      <c r="C4023" s="7" t="n">
        <v>1</v>
      </c>
      <c r="D4023" s="7" t="n">
        <v>17</v>
      </c>
      <c r="E4023" s="7" t="n">
        <v>1314</v>
      </c>
      <c r="F4023" s="7" t="s">
        <v>333</v>
      </c>
      <c r="G4023" s="7" t="n">
        <v>2</v>
      </c>
      <c r="H4023" s="7" t="n">
        <v>0</v>
      </c>
    </row>
    <row r="4024" spans="1:18">
      <c r="A4024" t="s">
        <v>4</v>
      </c>
      <c r="B4024" s="4" t="s">
        <v>5</v>
      </c>
    </row>
    <row r="4025" spans="1:18">
      <c r="A4025" t="n">
        <v>32718</v>
      </c>
      <c r="B4025" s="34" t="n">
        <v>28</v>
      </c>
    </row>
    <row r="4026" spans="1:18">
      <c r="A4026" t="s">
        <v>4</v>
      </c>
      <c r="B4026" s="4" t="s">
        <v>5</v>
      </c>
      <c r="C4026" s="4" t="s">
        <v>10</v>
      </c>
    </row>
    <row r="4027" spans="1:18">
      <c r="A4027" t="n">
        <v>32719</v>
      </c>
      <c r="B4027" s="31" t="n">
        <v>16</v>
      </c>
      <c r="C4027" s="7" t="n">
        <v>300</v>
      </c>
    </row>
    <row r="4028" spans="1:18">
      <c r="A4028" t="s">
        <v>4</v>
      </c>
      <c r="B4028" s="4" t="s">
        <v>5</v>
      </c>
      <c r="C4028" s="4" t="s">
        <v>13</v>
      </c>
      <c r="D4028" s="4" t="s">
        <v>10</v>
      </c>
      <c r="E4028" s="4" t="s">
        <v>6</v>
      </c>
    </row>
    <row r="4029" spans="1:18">
      <c r="A4029" t="n">
        <v>32722</v>
      </c>
      <c r="B4029" s="61" t="n">
        <v>51</v>
      </c>
      <c r="C4029" s="7" t="n">
        <v>4</v>
      </c>
      <c r="D4029" s="7" t="n">
        <v>1</v>
      </c>
      <c r="E4029" s="7" t="s">
        <v>325</v>
      </c>
    </row>
    <row r="4030" spans="1:18">
      <c r="A4030" t="s">
        <v>4</v>
      </c>
      <c r="B4030" s="4" t="s">
        <v>5</v>
      </c>
      <c r="C4030" s="4" t="s">
        <v>10</v>
      </c>
    </row>
    <row r="4031" spans="1:18">
      <c r="A4031" t="n">
        <v>32736</v>
      </c>
      <c r="B4031" s="31" t="n">
        <v>16</v>
      </c>
      <c r="C4031" s="7" t="n">
        <v>0</v>
      </c>
    </row>
    <row r="4032" spans="1:18">
      <c r="A4032" t="s">
        <v>4</v>
      </c>
      <c r="B4032" s="4" t="s">
        <v>5</v>
      </c>
      <c r="C4032" s="4" t="s">
        <v>10</v>
      </c>
      <c r="D4032" s="4" t="s">
        <v>13</v>
      </c>
      <c r="E4032" s="4" t="s">
        <v>9</v>
      </c>
      <c r="F4032" s="4" t="s">
        <v>55</v>
      </c>
      <c r="G4032" s="4" t="s">
        <v>13</v>
      </c>
      <c r="H4032" s="4" t="s">
        <v>13</v>
      </c>
    </row>
    <row r="4033" spans="1:8">
      <c r="A4033" t="n">
        <v>32739</v>
      </c>
      <c r="B4033" s="62" t="n">
        <v>26</v>
      </c>
      <c r="C4033" s="7" t="n">
        <v>1</v>
      </c>
      <c r="D4033" s="7" t="n">
        <v>17</v>
      </c>
      <c r="E4033" s="7" t="n">
        <v>1315</v>
      </c>
      <c r="F4033" s="7" t="s">
        <v>334</v>
      </c>
      <c r="G4033" s="7" t="n">
        <v>2</v>
      </c>
      <c r="H4033" s="7" t="n">
        <v>0</v>
      </c>
    </row>
    <row r="4034" spans="1:8">
      <c r="A4034" t="s">
        <v>4</v>
      </c>
      <c r="B4034" s="4" t="s">
        <v>5</v>
      </c>
    </row>
    <row r="4035" spans="1:8">
      <c r="A4035" t="n">
        <v>32792</v>
      </c>
      <c r="B4035" s="34" t="n">
        <v>28</v>
      </c>
    </row>
    <row r="4036" spans="1:8">
      <c r="A4036" t="s">
        <v>4</v>
      </c>
      <c r="B4036" s="4" t="s">
        <v>5</v>
      </c>
      <c r="C4036" s="4" t="s">
        <v>10</v>
      </c>
      <c r="D4036" s="4" t="s">
        <v>13</v>
      </c>
    </row>
    <row r="4037" spans="1:8">
      <c r="A4037" t="n">
        <v>32793</v>
      </c>
      <c r="B4037" s="63" t="n">
        <v>89</v>
      </c>
      <c r="C4037" s="7" t="n">
        <v>65533</v>
      </c>
      <c r="D4037" s="7" t="n">
        <v>1</v>
      </c>
    </row>
    <row r="4038" spans="1:8">
      <c r="A4038" t="s">
        <v>4</v>
      </c>
      <c r="B4038" s="4" t="s">
        <v>5</v>
      </c>
      <c r="C4038" s="4" t="s">
        <v>13</v>
      </c>
      <c r="D4038" s="4" t="s">
        <v>10</v>
      </c>
      <c r="E4038" s="4" t="s">
        <v>10</v>
      </c>
      <c r="F4038" s="4" t="s">
        <v>13</v>
      </c>
    </row>
    <row r="4039" spans="1:8">
      <c r="A4039" t="n">
        <v>32797</v>
      </c>
      <c r="B4039" s="32" t="n">
        <v>25</v>
      </c>
      <c r="C4039" s="7" t="n">
        <v>1</v>
      </c>
      <c r="D4039" s="7" t="n">
        <v>260</v>
      </c>
      <c r="E4039" s="7" t="n">
        <v>640</v>
      </c>
      <c r="F4039" s="7" t="n">
        <v>1</v>
      </c>
    </row>
    <row r="4040" spans="1:8">
      <c r="A4040" t="s">
        <v>4</v>
      </c>
      <c r="B4040" s="4" t="s">
        <v>5</v>
      </c>
      <c r="C4040" s="4" t="s">
        <v>13</v>
      </c>
      <c r="D4040" s="4" t="s">
        <v>10</v>
      </c>
      <c r="E4040" s="4" t="s">
        <v>6</v>
      </c>
    </row>
    <row r="4041" spans="1:8">
      <c r="A4041" t="n">
        <v>32804</v>
      </c>
      <c r="B4041" s="61" t="n">
        <v>51</v>
      </c>
      <c r="C4041" s="7" t="n">
        <v>4</v>
      </c>
      <c r="D4041" s="7" t="n">
        <v>0</v>
      </c>
      <c r="E4041" s="7" t="s">
        <v>158</v>
      </c>
    </row>
    <row r="4042" spans="1:8">
      <c r="A4042" t="s">
        <v>4</v>
      </c>
      <c r="B4042" s="4" t="s">
        <v>5</v>
      </c>
      <c r="C4042" s="4" t="s">
        <v>10</v>
      </c>
    </row>
    <row r="4043" spans="1:8">
      <c r="A4043" t="n">
        <v>32818</v>
      </c>
      <c r="B4043" s="31" t="n">
        <v>16</v>
      </c>
      <c r="C4043" s="7" t="n">
        <v>0</v>
      </c>
    </row>
    <row r="4044" spans="1:8">
      <c r="A4044" t="s">
        <v>4</v>
      </c>
      <c r="B4044" s="4" t="s">
        <v>5</v>
      </c>
      <c r="C4044" s="4" t="s">
        <v>10</v>
      </c>
      <c r="D4044" s="4" t="s">
        <v>13</v>
      </c>
      <c r="E4044" s="4" t="s">
        <v>9</v>
      </c>
      <c r="F4044" s="4" t="s">
        <v>55</v>
      </c>
      <c r="G4044" s="4" t="s">
        <v>13</v>
      </c>
      <c r="H4044" s="4" t="s">
        <v>13</v>
      </c>
    </row>
    <row r="4045" spans="1:8">
      <c r="A4045" t="n">
        <v>32821</v>
      </c>
      <c r="B4045" s="62" t="n">
        <v>26</v>
      </c>
      <c r="C4045" s="7" t="n">
        <v>0</v>
      </c>
      <c r="D4045" s="7" t="n">
        <v>17</v>
      </c>
      <c r="E4045" s="7" t="n">
        <v>52544</v>
      </c>
      <c r="F4045" s="7" t="s">
        <v>335</v>
      </c>
      <c r="G4045" s="7" t="n">
        <v>2</v>
      </c>
      <c r="H4045" s="7" t="n">
        <v>0</v>
      </c>
    </row>
    <row r="4046" spans="1:8">
      <c r="A4046" t="s">
        <v>4</v>
      </c>
      <c r="B4046" s="4" t="s">
        <v>5</v>
      </c>
    </row>
    <row r="4047" spans="1:8">
      <c r="A4047" t="n">
        <v>32861</v>
      </c>
      <c r="B4047" s="34" t="n">
        <v>28</v>
      </c>
    </row>
    <row r="4048" spans="1:8">
      <c r="A4048" t="s">
        <v>4</v>
      </c>
      <c r="B4048" s="4" t="s">
        <v>5</v>
      </c>
      <c r="C4048" s="4" t="s">
        <v>10</v>
      </c>
      <c r="D4048" s="4" t="s">
        <v>13</v>
      </c>
    </row>
    <row r="4049" spans="1:8">
      <c r="A4049" t="n">
        <v>32862</v>
      </c>
      <c r="B4049" s="63" t="n">
        <v>89</v>
      </c>
      <c r="C4049" s="7" t="n">
        <v>65533</v>
      </c>
      <c r="D4049" s="7" t="n">
        <v>1</v>
      </c>
    </row>
    <row r="4050" spans="1:8">
      <c r="A4050" t="s">
        <v>4</v>
      </c>
      <c r="B4050" s="4" t="s">
        <v>5</v>
      </c>
      <c r="C4050" s="4" t="s">
        <v>13</v>
      </c>
      <c r="D4050" s="4" t="s">
        <v>10</v>
      </c>
      <c r="E4050" s="4" t="s">
        <v>10</v>
      </c>
      <c r="F4050" s="4" t="s">
        <v>13</v>
      </c>
    </row>
    <row r="4051" spans="1:8">
      <c r="A4051" t="n">
        <v>32866</v>
      </c>
      <c r="B4051" s="32" t="n">
        <v>25</v>
      </c>
      <c r="C4051" s="7" t="n">
        <v>1</v>
      </c>
      <c r="D4051" s="7" t="n">
        <v>65535</v>
      </c>
      <c r="E4051" s="7" t="n">
        <v>65535</v>
      </c>
      <c r="F4051" s="7" t="n">
        <v>0</v>
      </c>
    </row>
    <row r="4052" spans="1:8">
      <c r="A4052" t="s">
        <v>4</v>
      </c>
      <c r="B4052" s="4" t="s">
        <v>5</v>
      </c>
      <c r="C4052" s="4" t="s">
        <v>13</v>
      </c>
      <c r="D4052" s="4" t="s">
        <v>10</v>
      </c>
      <c r="E4052" s="4" t="s">
        <v>6</v>
      </c>
      <c r="F4052" s="4" t="s">
        <v>6</v>
      </c>
      <c r="G4052" s="4" t="s">
        <v>6</v>
      </c>
      <c r="H4052" s="4" t="s">
        <v>6</v>
      </c>
    </row>
    <row r="4053" spans="1:8">
      <c r="A4053" t="n">
        <v>32873</v>
      </c>
      <c r="B4053" s="61" t="n">
        <v>51</v>
      </c>
      <c r="C4053" s="7" t="n">
        <v>3</v>
      </c>
      <c r="D4053" s="7" t="n">
        <v>1</v>
      </c>
      <c r="E4053" s="7" t="s">
        <v>312</v>
      </c>
      <c r="F4053" s="7" t="s">
        <v>166</v>
      </c>
      <c r="G4053" s="7" t="s">
        <v>143</v>
      </c>
      <c r="H4053" s="7" t="s">
        <v>144</v>
      </c>
    </row>
    <row r="4054" spans="1:8">
      <c r="A4054" t="s">
        <v>4</v>
      </c>
      <c r="B4054" s="4" t="s">
        <v>5</v>
      </c>
      <c r="C4054" s="4" t="s">
        <v>10</v>
      </c>
      <c r="D4054" s="4" t="s">
        <v>25</v>
      </c>
      <c r="E4054" s="4" t="s">
        <v>25</v>
      </c>
      <c r="F4054" s="4" t="s">
        <v>25</v>
      </c>
      <c r="G4054" s="4" t="s">
        <v>10</v>
      </c>
      <c r="H4054" s="4" t="s">
        <v>10</v>
      </c>
    </row>
    <row r="4055" spans="1:8">
      <c r="A4055" t="n">
        <v>32886</v>
      </c>
      <c r="B4055" s="41" t="n">
        <v>60</v>
      </c>
      <c r="C4055" s="7" t="n">
        <v>1</v>
      </c>
      <c r="D4055" s="7" t="n">
        <v>0</v>
      </c>
      <c r="E4055" s="7" t="n">
        <v>0</v>
      </c>
      <c r="F4055" s="7" t="n">
        <v>0</v>
      </c>
      <c r="G4055" s="7" t="n">
        <v>1500</v>
      </c>
      <c r="H4055" s="7" t="n">
        <v>0</v>
      </c>
    </row>
    <row r="4056" spans="1:8">
      <c r="A4056" t="s">
        <v>4</v>
      </c>
      <c r="B4056" s="4" t="s">
        <v>5</v>
      </c>
      <c r="C4056" s="4" t="s">
        <v>10</v>
      </c>
    </row>
    <row r="4057" spans="1:8">
      <c r="A4057" t="n">
        <v>32905</v>
      </c>
      <c r="B4057" s="31" t="n">
        <v>16</v>
      </c>
      <c r="C4057" s="7" t="n">
        <v>1500</v>
      </c>
    </row>
    <row r="4058" spans="1:8">
      <c r="A4058" t="s">
        <v>4</v>
      </c>
      <c r="B4058" s="4" t="s">
        <v>5</v>
      </c>
      <c r="C4058" s="4" t="s">
        <v>13</v>
      </c>
      <c r="D4058" s="4" t="s">
        <v>10</v>
      </c>
      <c r="E4058" s="4" t="s">
        <v>25</v>
      </c>
    </row>
    <row r="4059" spans="1:8">
      <c r="A4059" t="n">
        <v>32908</v>
      </c>
      <c r="B4059" s="39" t="n">
        <v>58</v>
      </c>
      <c r="C4059" s="7" t="n">
        <v>101</v>
      </c>
      <c r="D4059" s="7" t="n">
        <v>500</v>
      </c>
      <c r="E4059" s="7" t="n">
        <v>1</v>
      </c>
    </row>
    <row r="4060" spans="1:8">
      <c r="A4060" t="s">
        <v>4</v>
      </c>
      <c r="B4060" s="4" t="s">
        <v>5</v>
      </c>
      <c r="C4060" s="4" t="s">
        <v>13</v>
      </c>
      <c r="D4060" s="4" t="s">
        <v>10</v>
      </c>
    </row>
    <row r="4061" spans="1:8">
      <c r="A4061" t="n">
        <v>32916</v>
      </c>
      <c r="B4061" s="39" t="n">
        <v>58</v>
      </c>
      <c r="C4061" s="7" t="n">
        <v>254</v>
      </c>
      <c r="D4061" s="7" t="n">
        <v>0</v>
      </c>
    </row>
    <row r="4062" spans="1:8">
      <c r="A4062" t="s">
        <v>4</v>
      </c>
      <c r="B4062" s="4" t="s">
        <v>5</v>
      </c>
      <c r="C4062" s="4" t="s">
        <v>13</v>
      </c>
    </row>
    <row r="4063" spans="1:8">
      <c r="A4063" t="n">
        <v>32920</v>
      </c>
      <c r="B4063" s="58" t="n">
        <v>116</v>
      </c>
      <c r="C4063" s="7" t="n">
        <v>0</v>
      </c>
    </row>
    <row r="4064" spans="1:8">
      <c r="A4064" t="s">
        <v>4</v>
      </c>
      <c r="B4064" s="4" t="s">
        <v>5</v>
      </c>
      <c r="C4064" s="4" t="s">
        <v>13</v>
      </c>
      <c r="D4064" s="4" t="s">
        <v>10</v>
      </c>
    </row>
    <row r="4065" spans="1:8">
      <c r="A4065" t="n">
        <v>32922</v>
      </c>
      <c r="B4065" s="58" t="n">
        <v>116</v>
      </c>
      <c r="C4065" s="7" t="n">
        <v>2</v>
      </c>
      <c r="D4065" s="7" t="n">
        <v>1</v>
      </c>
    </row>
    <row r="4066" spans="1:8">
      <c r="A4066" t="s">
        <v>4</v>
      </c>
      <c r="B4066" s="4" t="s">
        <v>5</v>
      </c>
      <c r="C4066" s="4" t="s">
        <v>13</v>
      </c>
      <c r="D4066" s="4" t="s">
        <v>9</v>
      </c>
    </row>
    <row r="4067" spans="1:8">
      <c r="A4067" t="n">
        <v>32926</v>
      </c>
      <c r="B4067" s="58" t="n">
        <v>116</v>
      </c>
      <c r="C4067" s="7" t="n">
        <v>5</v>
      </c>
      <c r="D4067" s="7" t="n">
        <v>1069547520</v>
      </c>
    </row>
    <row r="4068" spans="1:8">
      <c r="A4068" t="s">
        <v>4</v>
      </c>
      <c r="B4068" s="4" t="s">
        <v>5</v>
      </c>
      <c r="C4068" s="4" t="s">
        <v>13</v>
      </c>
      <c r="D4068" s="4" t="s">
        <v>10</v>
      </c>
    </row>
    <row r="4069" spans="1:8">
      <c r="A4069" t="n">
        <v>32932</v>
      </c>
      <c r="B4069" s="58" t="n">
        <v>116</v>
      </c>
      <c r="C4069" s="7" t="n">
        <v>6</v>
      </c>
      <c r="D4069" s="7" t="n">
        <v>1</v>
      </c>
    </row>
    <row r="4070" spans="1:8">
      <c r="A4070" t="s">
        <v>4</v>
      </c>
      <c r="B4070" s="4" t="s">
        <v>5</v>
      </c>
      <c r="C4070" s="4" t="s">
        <v>13</v>
      </c>
      <c r="D4070" s="4" t="s">
        <v>10</v>
      </c>
      <c r="E4070" s="4" t="s">
        <v>10</v>
      </c>
      <c r="F4070" s="4" t="s">
        <v>9</v>
      </c>
    </row>
    <row r="4071" spans="1:8">
      <c r="A4071" t="n">
        <v>32936</v>
      </c>
      <c r="B4071" s="73" t="n">
        <v>84</v>
      </c>
      <c r="C4071" s="7" t="n">
        <v>0</v>
      </c>
      <c r="D4071" s="7" t="n">
        <v>0</v>
      </c>
      <c r="E4071" s="7" t="n">
        <v>0</v>
      </c>
      <c r="F4071" s="7" t="n">
        <v>1036831949</v>
      </c>
    </row>
    <row r="4072" spans="1:8">
      <c r="A4072" t="s">
        <v>4</v>
      </c>
      <c r="B4072" s="4" t="s">
        <v>5</v>
      </c>
      <c r="C4072" s="4" t="s">
        <v>10</v>
      </c>
      <c r="D4072" s="4" t="s">
        <v>25</v>
      </c>
      <c r="E4072" s="4" t="s">
        <v>25</v>
      </c>
      <c r="F4072" s="4" t="s">
        <v>25</v>
      </c>
      <c r="G4072" s="4" t="s">
        <v>10</v>
      </c>
      <c r="H4072" s="4" t="s">
        <v>10</v>
      </c>
    </row>
    <row r="4073" spans="1:8">
      <c r="A4073" t="n">
        <v>32946</v>
      </c>
      <c r="B4073" s="41" t="n">
        <v>60</v>
      </c>
      <c r="C4073" s="7" t="n">
        <v>0</v>
      </c>
      <c r="D4073" s="7" t="n">
        <v>0</v>
      </c>
      <c r="E4073" s="7" t="n">
        <v>0</v>
      </c>
      <c r="F4073" s="7" t="n">
        <v>0</v>
      </c>
      <c r="G4073" s="7" t="n">
        <v>0</v>
      </c>
      <c r="H4073" s="7" t="n">
        <v>0</v>
      </c>
    </row>
    <row r="4074" spans="1:8">
      <c r="A4074" t="s">
        <v>4</v>
      </c>
      <c r="B4074" s="4" t="s">
        <v>5</v>
      </c>
      <c r="C4074" s="4" t="s">
        <v>13</v>
      </c>
      <c r="D4074" s="4" t="s">
        <v>13</v>
      </c>
      <c r="E4074" s="4" t="s">
        <v>25</v>
      </c>
      <c r="F4074" s="4" t="s">
        <v>25</v>
      </c>
      <c r="G4074" s="4" t="s">
        <v>25</v>
      </c>
      <c r="H4074" s="4" t="s">
        <v>10</v>
      </c>
    </row>
    <row r="4075" spans="1:8">
      <c r="A4075" t="n">
        <v>32965</v>
      </c>
      <c r="B4075" s="45" t="n">
        <v>45</v>
      </c>
      <c r="C4075" s="7" t="n">
        <v>2</v>
      </c>
      <c r="D4075" s="7" t="n">
        <v>3</v>
      </c>
      <c r="E4075" s="7" t="n">
        <v>118.809997558594</v>
      </c>
      <c r="F4075" s="7" t="n">
        <v>22.8899993896484</v>
      </c>
      <c r="G4075" s="7" t="n">
        <v>99.9499969482422</v>
      </c>
      <c r="H4075" s="7" t="n">
        <v>0</v>
      </c>
    </row>
    <row r="4076" spans="1:8">
      <c r="A4076" t="s">
        <v>4</v>
      </c>
      <c r="B4076" s="4" t="s">
        <v>5</v>
      </c>
      <c r="C4076" s="4" t="s">
        <v>13</v>
      </c>
      <c r="D4076" s="4" t="s">
        <v>13</v>
      </c>
      <c r="E4076" s="4" t="s">
        <v>25</v>
      </c>
      <c r="F4076" s="4" t="s">
        <v>25</v>
      </c>
      <c r="G4076" s="4" t="s">
        <v>25</v>
      </c>
      <c r="H4076" s="4" t="s">
        <v>10</v>
      </c>
      <c r="I4076" s="4" t="s">
        <v>13</v>
      </c>
    </row>
    <row r="4077" spans="1:8">
      <c r="A4077" t="n">
        <v>32982</v>
      </c>
      <c r="B4077" s="45" t="n">
        <v>45</v>
      </c>
      <c r="C4077" s="7" t="n">
        <v>4</v>
      </c>
      <c r="D4077" s="7" t="n">
        <v>3</v>
      </c>
      <c r="E4077" s="7" t="n">
        <v>359.619995117188</v>
      </c>
      <c r="F4077" s="7" t="n">
        <v>191.509994506836</v>
      </c>
      <c r="G4077" s="7" t="n">
        <v>2</v>
      </c>
      <c r="H4077" s="7" t="n">
        <v>0</v>
      </c>
      <c r="I4077" s="7" t="n">
        <v>0</v>
      </c>
    </row>
    <row r="4078" spans="1:8">
      <c r="A4078" t="s">
        <v>4</v>
      </c>
      <c r="B4078" s="4" t="s">
        <v>5</v>
      </c>
      <c r="C4078" s="4" t="s">
        <v>13</v>
      </c>
      <c r="D4078" s="4" t="s">
        <v>13</v>
      </c>
      <c r="E4078" s="4" t="s">
        <v>25</v>
      </c>
      <c r="F4078" s="4" t="s">
        <v>10</v>
      </c>
    </row>
    <row r="4079" spans="1:8">
      <c r="A4079" t="n">
        <v>33000</v>
      </c>
      <c r="B4079" s="45" t="n">
        <v>45</v>
      </c>
      <c r="C4079" s="7" t="n">
        <v>5</v>
      </c>
      <c r="D4079" s="7" t="n">
        <v>3</v>
      </c>
      <c r="E4079" s="7" t="n">
        <v>0.800000011920929</v>
      </c>
      <c r="F4079" s="7" t="n">
        <v>0</v>
      </c>
    </row>
    <row r="4080" spans="1:8">
      <c r="A4080" t="s">
        <v>4</v>
      </c>
      <c r="B4080" s="4" t="s">
        <v>5</v>
      </c>
      <c r="C4080" s="4" t="s">
        <v>13</v>
      </c>
      <c r="D4080" s="4" t="s">
        <v>13</v>
      </c>
      <c r="E4080" s="4" t="s">
        <v>25</v>
      </c>
      <c r="F4080" s="4" t="s">
        <v>10</v>
      </c>
    </row>
    <row r="4081" spans="1:9">
      <c r="A4081" t="n">
        <v>33009</v>
      </c>
      <c r="B4081" s="45" t="n">
        <v>45</v>
      </c>
      <c r="C4081" s="7" t="n">
        <v>11</v>
      </c>
      <c r="D4081" s="7" t="n">
        <v>3</v>
      </c>
      <c r="E4081" s="7" t="n">
        <v>43</v>
      </c>
      <c r="F4081" s="7" t="n">
        <v>0</v>
      </c>
    </row>
    <row r="4082" spans="1:9">
      <c r="A4082" t="s">
        <v>4</v>
      </c>
      <c r="B4082" s="4" t="s">
        <v>5</v>
      </c>
      <c r="C4082" s="4" t="s">
        <v>13</v>
      </c>
      <c r="D4082" s="4" t="s">
        <v>13</v>
      </c>
      <c r="E4082" s="4" t="s">
        <v>25</v>
      </c>
      <c r="F4082" s="4" t="s">
        <v>25</v>
      </c>
      <c r="G4082" s="4" t="s">
        <v>25</v>
      </c>
      <c r="H4082" s="4" t="s">
        <v>10</v>
      </c>
      <c r="I4082" s="4" t="s">
        <v>13</v>
      </c>
    </row>
    <row r="4083" spans="1:9">
      <c r="A4083" t="n">
        <v>33018</v>
      </c>
      <c r="B4083" s="45" t="n">
        <v>45</v>
      </c>
      <c r="C4083" s="7" t="n">
        <v>4</v>
      </c>
      <c r="D4083" s="7" t="n">
        <v>3</v>
      </c>
      <c r="E4083" s="7" t="n">
        <v>359.619995117188</v>
      </c>
      <c r="F4083" s="7" t="n">
        <v>156.320007324219</v>
      </c>
      <c r="G4083" s="7" t="n">
        <v>2</v>
      </c>
      <c r="H4083" s="7" t="n">
        <v>30000</v>
      </c>
      <c r="I4083" s="7" t="n">
        <v>0</v>
      </c>
    </row>
    <row r="4084" spans="1:9">
      <c r="A4084" t="s">
        <v>4</v>
      </c>
      <c r="B4084" s="4" t="s">
        <v>5</v>
      </c>
      <c r="C4084" s="4" t="s">
        <v>13</v>
      </c>
      <c r="D4084" s="4" t="s">
        <v>10</v>
      </c>
      <c r="E4084" s="4" t="s">
        <v>6</v>
      </c>
      <c r="F4084" s="4" t="s">
        <v>6</v>
      </c>
      <c r="G4084" s="4" t="s">
        <v>6</v>
      </c>
      <c r="H4084" s="4" t="s">
        <v>6</v>
      </c>
    </row>
    <row r="4085" spans="1:9">
      <c r="A4085" t="n">
        <v>33036</v>
      </c>
      <c r="B4085" s="61" t="n">
        <v>51</v>
      </c>
      <c r="C4085" s="7" t="n">
        <v>3</v>
      </c>
      <c r="D4085" s="7" t="n">
        <v>0</v>
      </c>
      <c r="E4085" s="7" t="s">
        <v>197</v>
      </c>
      <c r="F4085" s="7" t="s">
        <v>142</v>
      </c>
      <c r="G4085" s="7" t="s">
        <v>143</v>
      </c>
      <c r="H4085" s="7" t="s">
        <v>144</v>
      </c>
    </row>
    <row r="4086" spans="1:9">
      <c r="A4086" t="s">
        <v>4</v>
      </c>
      <c r="B4086" s="4" t="s">
        <v>5</v>
      </c>
      <c r="C4086" s="4" t="s">
        <v>13</v>
      </c>
      <c r="D4086" s="4" t="s">
        <v>10</v>
      </c>
      <c r="E4086" s="4" t="s">
        <v>6</v>
      </c>
      <c r="F4086" s="4" t="s">
        <v>6</v>
      </c>
      <c r="G4086" s="4" t="s">
        <v>6</v>
      </c>
      <c r="H4086" s="4" t="s">
        <v>6</v>
      </c>
    </row>
    <row r="4087" spans="1:9">
      <c r="A4087" t="n">
        <v>33065</v>
      </c>
      <c r="B4087" s="61" t="n">
        <v>51</v>
      </c>
      <c r="C4087" s="7" t="n">
        <v>3</v>
      </c>
      <c r="D4087" s="7" t="n">
        <v>1</v>
      </c>
      <c r="E4087" s="7" t="s">
        <v>312</v>
      </c>
      <c r="F4087" s="7" t="s">
        <v>166</v>
      </c>
      <c r="G4087" s="7" t="s">
        <v>143</v>
      </c>
      <c r="H4087" s="7" t="s">
        <v>144</v>
      </c>
    </row>
    <row r="4088" spans="1:9">
      <c r="A4088" t="s">
        <v>4</v>
      </c>
      <c r="B4088" s="4" t="s">
        <v>5</v>
      </c>
      <c r="C4088" s="4" t="s">
        <v>13</v>
      </c>
      <c r="D4088" s="4" t="s">
        <v>10</v>
      </c>
      <c r="E4088" s="4" t="s">
        <v>6</v>
      </c>
      <c r="F4088" s="4" t="s">
        <v>6</v>
      </c>
      <c r="G4088" s="4" t="s">
        <v>6</v>
      </c>
      <c r="H4088" s="4" t="s">
        <v>6</v>
      </c>
    </row>
    <row r="4089" spans="1:9">
      <c r="A4089" t="n">
        <v>33078</v>
      </c>
      <c r="B4089" s="61" t="n">
        <v>51</v>
      </c>
      <c r="C4089" s="7" t="n">
        <v>3</v>
      </c>
      <c r="D4089" s="7" t="n">
        <v>8</v>
      </c>
      <c r="E4089" s="7" t="s">
        <v>144</v>
      </c>
      <c r="F4089" s="7" t="s">
        <v>142</v>
      </c>
      <c r="G4089" s="7" t="s">
        <v>143</v>
      </c>
      <c r="H4089" s="7" t="s">
        <v>144</v>
      </c>
    </row>
    <row r="4090" spans="1:9">
      <c r="A4090" t="s">
        <v>4</v>
      </c>
      <c r="B4090" s="4" t="s">
        <v>5</v>
      </c>
      <c r="C4090" s="4" t="s">
        <v>13</v>
      </c>
      <c r="D4090" s="4" t="s">
        <v>10</v>
      </c>
      <c r="E4090" s="4" t="s">
        <v>6</v>
      </c>
      <c r="F4090" s="4" t="s">
        <v>6</v>
      </c>
      <c r="G4090" s="4" t="s">
        <v>6</v>
      </c>
      <c r="H4090" s="4" t="s">
        <v>6</v>
      </c>
    </row>
    <row r="4091" spans="1:9">
      <c r="A4091" t="n">
        <v>33099</v>
      </c>
      <c r="B4091" s="61" t="n">
        <v>51</v>
      </c>
      <c r="C4091" s="7" t="n">
        <v>3</v>
      </c>
      <c r="D4091" s="7" t="n">
        <v>9</v>
      </c>
      <c r="E4091" s="7" t="s">
        <v>181</v>
      </c>
      <c r="F4091" s="7" t="s">
        <v>166</v>
      </c>
      <c r="G4091" s="7" t="s">
        <v>143</v>
      </c>
      <c r="H4091" s="7" t="s">
        <v>144</v>
      </c>
    </row>
    <row r="4092" spans="1:9">
      <c r="A4092" t="s">
        <v>4</v>
      </c>
      <c r="B4092" s="4" t="s">
        <v>5</v>
      </c>
      <c r="C4092" s="4" t="s">
        <v>13</v>
      </c>
      <c r="D4092" s="4" t="s">
        <v>10</v>
      </c>
      <c r="E4092" s="4" t="s">
        <v>6</v>
      </c>
      <c r="F4092" s="4" t="s">
        <v>6</v>
      </c>
      <c r="G4092" s="4" t="s">
        <v>6</v>
      </c>
      <c r="H4092" s="4" t="s">
        <v>6</v>
      </c>
    </row>
    <row r="4093" spans="1:9">
      <c r="A4093" t="n">
        <v>33112</v>
      </c>
      <c r="B4093" s="61" t="n">
        <v>51</v>
      </c>
      <c r="C4093" s="7" t="n">
        <v>3</v>
      </c>
      <c r="D4093" s="7" t="n">
        <v>61489</v>
      </c>
      <c r="E4093" s="7" t="s">
        <v>181</v>
      </c>
      <c r="F4093" s="7" t="s">
        <v>168</v>
      </c>
      <c r="G4093" s="7" t="s">
        <v>143</v>
      </c>
      <c r="H4093" s="7" t="s">
        <v>144</v>
      </c>
    </row>
    <row r="4094" spans="1:9">
      <c r="A4094" t="s">
        <v>4</v>
      </c>
      <c r="B4094" s="4" t="s">
        <v>5</v>
      </c>
      <c r="C4094" s="4" t="s">
        <v>13</v>
      </c>
      <c r="D4094" s="4" t="s">
        <v>10</v>
      </c>
      <c r="E4094" s="4" t="s">
        <v>6</v>
      </c>
      <c r="F4094" s="4" t="s">
        <v>6</v>
      </c>
      <c r="G4094" s="4" t="s">
        <v>6</v>
      </c>
      <c r="H4094" s="4" t="s">
        <v>6</v>
      </c>
    </row>
    <row r="4095" spans="1:9">
      <c r="A4095" t="n">
        <v>33133</v>
      </c>
      <c r="B4095" s="61" t="n">
        <v>51</v>
      </c>
      <c r="C4095" s="7" t="n">
        <v>3</v>
      </c>
      <c r="D4095" s="7" t="n">
        <v>61490</v>
      </c>
      <c r="E4095" s="7" t="s">
        <v>181</v>
      </c>
      <c r="F4095" s="7" t="s">
        <v>168</v>
      </c>
      <c r="G4095" s="7" t="s">
        <v>143</v>
      </c>
      <c r="H4095" s="7" t="s">
        <v>144</v>
      </c>
    </row>
    <row r="4096" spans="1:9">
      <c r="A4096" t="s">
        <v>4</v>
      </c>
      <c r="B4096" s="4" t="s">
        <v>5</v>
      </c>
      <c r="C4096" s="4" t="s">
        <v>13</v>
      </c>
      <c r="D4096" s="4" t="s">
        <v>10</v>
      </c>
      <c r="E4096" s="4" t="s">
        <v>6</v>
      </c>
      <c r="F4096" s="4" t="s">
        <v>6</v>
      </c>
      <c r="G4096" s="4" t="s">
        <v>6</v>
      </c>
      <c r="H4096" s="4" t="s">
        <v>6</v>
      </c>
    </row>
    <row r="4097" spans="1:9">
      <c r="A4097" t="n">
        <v>33154</v>
      </c>
      <c r="B4097" s="61" t="n">
        <v>51</v>
      </c>
      <c r="C4097" s="7" t="n">
        <v>3</v>
      </c>
      <c r="D4097" s="7" t="n">
        <v>61488</v>
      </c>
      <c r="E4097" s="7" t="s">
        <v>181</v>
      </c>
      <c r="F4097" s="7" t="s">
        <v>221</v>
      </c>
      <c r="G4097" s="7" t="s">
        <v>143</v>
      </c>
      <c r="H4097" s="7" t="s">
        <v>144</v>
      </c>
    </row>
    <row r="4098" spans="1:9">
      <c r="A4098" t="s">
        <v>4</v>
      </c>
      <c r="B4098" s="4" t="s">
        <v>5</v>
      </c>
      <c r="C4098" s="4" t="s">
        <v>13</v>
      </c>
      <c r="D4098" s="4" t="s">
        <v>10</v>
      </c>
      <c r="E4098" s="4" t="s">
        <v>6</v>
      </c>
      <c r="F4098" s="4" t="s">
        <v>6</v>
      </c>
      <c r="G4098" s="4" t="s">
        <v>6</v>
      </c>
      <c r="H4098" s="4" t="s">
        <v>6</v>
      </c>
    </row>
    <row r="4099" spans="1:9">
      <c r="A4099" t="n">
        <v>33167</v>
      </c>
      <c r="B4099" s="61" t="n">
        <v>51</v>
      </c>
      <c r="C4099" s="7" t="n">
        <v>3</v>
      </c>
      <c r="D4099" s="7" t="n">
        <v>7032</v>
      </c>
      <c r="E4099" s="7" t="s">
        <v>281</v>
      </c>
      <c r="F4099" s="7" t="s">
        <v>166</v>
      </c>
      <c r="G4099" s="7" t="s">
        <v>143</v>
      </c>
      <c r="H4099" s="7" t="s">
        <v>144</v>
      </c>
    </row>
    <row r="4100" spans="1:9">
      <c r="A4100" t="s">
        <v>4</v>
      </c>
      <c r="B4100" s="4" t="s">
        <v>5</v>
      </c>
      <c r="C4100" s="4" t="s">
        <v>13</v>
      </c>
      <c r="D4100" s="4" t="s">
        <v>10</v>
      </c>
    </row>
    <row r="4101" spans="1:9">
      <c r="A4101" t="n">
        <v>33180</v>
      </c>
      <c r="B4101" s="39" t="n">
        <v>58</v>
      </c>
      <c r="C4101" s="7" t="n">
        <v>255</v>
      </c>
      <c r="D4101" s="7" t="n">
        <v>0</v>
      </c>
    </row>
    <row r="4102" spans="1:9">
      <c r="A4102" t="s">
        <v>4</v>
      </c>
      <c r="B4102" s="4" t="s">
        <v>5</v>
      </c>
      <c r="C4102" s="4" t="s">
        <v>13</v>
      </c>
      <c r="D4102" s="4" t="s">
        <v>10</v>
      </c>
      <c r="E4102" s="4" t="s">
        <v>6</v>
      </c>
    </row>
    <row r="4103" spans="1:9">
      <c r="A4103" t="n">
        <v>33184</v>
      </c>
      <c r="B4103" s="61" t="n">
        <v>51</v>
      </c>
      <c r="C4103" s="7" t="n">
        <v>4</v>
      </c>
      <c r="D4103" s="7" t="n">
        <v>1</v>
      </c>
      <c r="E4103" s="7" t="s">
        <v>336</v>
      </c>
    </row>
    <row r="4104" spans="1:9">
      <c r="A4104" t="s">
        <v>4</v>
      </c>
      <c r="B4104" s="4" t="s">
        <v>5</v>
      </c>
      <c r="C4104" s="4" t="s">
        <v>10</v>
      </c>
    </row>
    <row r="4105" spans="1:9">
      <c r="A4105" t="n">
        <v>33198</v>
      </c>
      <c r="B4105" s="31" t="n">
        <v>16</v>
      </c>
      <c r="C4105" s="7" t="n">
        <v>0</v>
      </c>
    </row>
    <row r="4106" spans="1:9">
      <c r="A4106" t="s">
        <v>4</v>
      </c>
      <c r="B4106" s="4" t="s">
        <v>5</v>
      </c>
      <c r="C4106" s="4" t="s">
        <v>10</v>
      </c>
      <c r="D4106" s="4" t="s">
        <v>13</v>
      </c>
      <c r="E4106" s="4" t="s">
        <v>9</v>
      </c>
      <c r="F4106" s="4" t="s">
        <v>55</v>
      </c>
      <c r="G4106" s="4" t="s">
        <v>13</v>
      </c>
      <c r="H4106" s="4" t="s">
        <v>13</v>
      </c>
      <c r="I4106" s="4" t="s">
        <v>13</v>
      </c>
      <c r="J4106" s="4" t="s">
        <v>9</v>
      </c>
      <c r="K4106" s="4" t="s">
        <v>55</v>
      </c>
      <c r="L4106" s="4" t="s">
        <v>13</v>
      </c>
      <c r="M4106" s="4" t="s">
        <v>13</v>
      </c>
      <c r="N4106" s="4" t="s">
        <v>13</v>
      </c>
      <c r="O4106" s="4" t="s">
        <v>9</v>
      </c>
      <c r="P4106" s="4" t="s">
        <v>55</v>
      </c>
      <c r="Q4106" s="4" t="s">
        <v>13</v>
      </c>
      <c r="R4106" s="4" t="s">
        <v>13</v>
      </c>
    </row>
    <row r="4107" spans="1:9">
      <c r="A4107" t="n">
        <v>33201</v>
      </c>
      <c r="B4107" s="62" t="n">
        <v>26</v>
      </c>
      <c r="C4107" s="7" t="n">
        <v>1</v>
      </c>
      <c r="D4107" s="7" t="n">
        <v>17</v>
      </c>
      <c r="E4107" s="7" t="n">
        <v>1316</v>
      </c>
      <c r="F4107" s="7" t="s">
        <v>337</v>
      </c>
      <c r="G4107" s="7" t="n">
        <v>2</v>
      </c>
      <c r="H4107" s="7" t="n">
        <v>3</v>
      </c>
      <c r="I4107" s="7" t="n">
        <v>17</v>
      </c>
      <c r="J4107" s="7" t="n">
        <v>1317</v>
      </c>
      <c r="K4107" s="7" t="s">
        <v>338</v>
      </c>
      <c r="L4107" s="7" t="n">
        <v>2</v>
      </c>
      <c r="M4107" s="7" t="n">
        <v>3</v>
      </c>
      <c r="N4107" s="7" t="n">
        <v>17</v>
      </c>
      <c r="O4107" s="7" t="n">
        <v>1318</v>
      </c>
      <c r="P4107" s="7" t="s">
        <v>339</v>
      </c>
      <c r="Q4107" s="7" t="n">
        <v>2</v>
      </c>
      <c r="R4107" s="7" t="n">
        <v>0</v>
      </c>
    </row>
    <row r="4108" spans="1:9">
      <c r="A4108" t="s">
        <v>4</v>
      </c>
      <c r="B4108" s="4" t="s">
        <v>5</v>
      </c>
    </row>
    <row r="4109" spans="1:9">
      <c r="A4109" t="n">
        <v>33477</v>
      </c>
      <c r="B4109" s="34" t="n">
        <v>28</v>
      </c>
    </row>
    <row r="4110" spans="1:9">
      <c r="A4110" t="s">
        <v>4</v>
      </c>
      <c r="B4110" s="4" t="s">
        <v>5</v>
      </c>
      <c r="C4110" s="4" t="s">
        <v>10</v>
      </c>
      <c r="D4110" s="4" t="s">
        <v>13</v>
      </c>
    </row>
    <row r="4111" spans="1:9">
      <c r="A4111" t="n">
        <v>33478</v>
      </c>
      <c r="B4111" s="63" t="n">
        <v>89</v>
      </c>
      <c r="C4111" s="7" t="n">
        <v>65533</v>
      </c>
      <c r="D4111" s="7" t="n">
        <v>1</v>
      </c>
    </row>
    <row r="4112" spans="1:9">
      <c r="A4112" t="s">
        <v>4</v>
      </c>
      <c r="B4112" s="4" t="s">
        <v>5</v>
      </c>
      <c r="C4112" s="4" t="s">
        <v>13</v>
      </c>
      <c r="D4112" s="4" t="s">
        <v>10</v>
      </c>
      <c r="E4112" s="4" t="s">
        <v>6</v>
      </c>
    </row>
    <row r="4113" spans="1:18">
      <c r="A4113" t="n">
        <v>33482</v>
      </c>
      <c r="B4113" s="61" t="n">
        <v>51</v>
      </c>
      <c r="C4113" s="7" t="n">
        <v>4</v>
      </c>
      <c r="D4113" s="7" t="n">
        <v>0</v>
      </c>
      <c r="E4113" s="7" t="s">
        <v>313</v>
      </c>
    </row>
    <row r="4114" spans="1:18">
      <c r="A4114" t="s">
        <v>4</v>
      </c>
      <c r="B4114" s="4" t="s">
        <v>5</v>
      </c>
      <c r="C4114" s="4" t="s">
        <v>10</v>
      </c>
    </row>
    <row r="4115" spans="1:18">
      <c r="A4115" t="n">
        <v>33497</v>
      </c>
      <c r="B4115" s="31" t="n">
        <v>16</v>
      </c>
      <c r="C4115" s="7" t="n">
        <v>0</v>
      </c>
    </row>
    <row r="4116" spans="1:18">
      <c r="A4116" t="s">
        <v>4</v>
      </c>
      <c r="B4116" s="4" t="s">
        <v>5</v>
      </c>
      <c r="C4116" s="4" t="s">
        <v>10</v>
      </c>
      <c r="D4116" s="4" t="s">
        <v>13</v>
      </c>
      <c r="E4116" s="4" t="s">
        <v>9</v>
      </c>
      <c r="F4116" s="4" t="s">
        <v>55</v>
      </c>
      <c r="G4116" s="4" t="s">
        <v>13</v>
      </c>
      <c r="H4116" s="4" t="s">
        <v>13</v>
      </c>
    </row>
    <row r="4117" spans="1:18">
      <c r="A4117" t="n">
        <v>33500</v>
      </c>
      <c r="B4117" s="62" t="n">
        <v>26</v>
      </c>
      <c r="C4117" s="7" t="n">
        <v>0</v>
      </c>
      <c r="D4117" s="7" t="n">
        <v>17</v>
      </c>
      <c r="E4117" s="7" t="n">
        <v>52545</v>
      </c>
      <c r="F4117" s="7" t="s">
        <v>314</v>
      </c>
      <c r="G4117" s="7" t="n">
        <v>2</v>
      </c>
      <c r="H4117" s="7" t="n">
        <v>0</v>
      </c>
    </row>
    <row r="4118" spans="1:18">
      <c r="A4118" t="s">
        <v>4</v>
      </c>
      <c r="B4118" s="4" t="s">
        <v>5</v>
      </c>
    </row>
    <row r="4119" spans="1:18">
      <c r="A4119" t="n">
        <v>33517</v>
      </c>
      <c r="B4119" s="34" t="n">
        <v>28</v>
      </c>
    </row>
    <row r="4120" spans="1:18">
      <c r="A4120" t="s">
        <v>4</v>
      </c>
      <c r="B4120" s="4" t="s">
        <v>5</v>
      </c>
      <c r="C4120" s="4" t="s">
        <v>10</v>
      </c>
      <c r="D4120" s="4" t="s">
        <v>13</v>
      </c>
      <c r="E4120" s="4" t="s">
        <v>13</v>
      </c>
      <c r="F4120" s="4" t="s">
        <v>6</v>
      </c>
    </row>
    <row r="4121" spans="1:18">
      <c r="A4121" t="n">
        <v>33518</v>
      </c>
      <c r="B4121" s="13" t="n">
        <v>20</v>
      </c>
      <c r="C4121" s="7" t="n">
        <v>1</v>
      </c>
      <c r="D4121" s="7" t="n">
        <v>2</v>
      </c>
      <c r="E4121" s="7" t="n">
        <v>10</v>
      </c>
      <c r="F4121" s="7" t="s">
        <v>340</v>
      </c>
    </row>
    <row r="4122" spans="1:18">
      <c r="A4122" t="s">
        <v>4</v>
      </c>
      <c r="B4122" s="4" t="s">
        <v>5</v>
      </c>
      <c r="C4122" s="4" t="s">
        <v>10</v>
      </c>
    </row>
    <row r="4123" spans="1:18">
      <c r="A4123" t="n">
        <v>33538</v>
      </c>
      <c r="B4123" s="31" t="n">
        <v>16</v>
      </c>
      <c r="C4123" s="7" t="n">
        <v>500</v>
      </c>
    </row>
    <row r="4124" spans="1:18">
      <c r="A4124" t="s">
        <v>4</v>
      </c>
      <c r="B4124" s="4" t="s">
        <v>5</v>
      </c>
      <c r="C4124" s="4" t="s">
        <v>13</v>
      </c>
      <c r="D4124" s="4" t="s">
        <v>10</v>
      </c>
      <c r="E4124" s="4" t="s">
        <v>6</v>
      </c>
    </row>
    <row r="4125" spans="1:18">
      <c r="A4125" t="n">
        <v>33541</v>
      </c>
      <c r="B4125" s="61" t="n">
        <v>51</v>
      </c>
      <c r="C4125" s="7" t="n">
        <v>4</v>
      </c>
      <c r="D4125" s="7" t="n">
        <v>1</v>
      </c>
      <c r="E4125" s="7" t="s">
        <v>336</v>
      </c>
    </row>
    <row r="4126" spans="1:18">
      <c r="A4126" t="s">
        <v>4</v>
      </c>
      <c r="B4126" s="4" t="s">
        <v>5</v>
      </c>
      <c r="C4126" s="4" t="s">
        <v>10</v>
      </c>
    </row>
    <row r="4127" spans="1:18">
      <c r="A4127" t="n">
        <v>33555</v>
      </c>
      <c r="B4127" s="31" t="n">
        <v>16</v>
      </c>
      <c r="C4127" s="7" t="n">
        <v>0</v>
      </c>
    </row>
    <row r="4128" spans="1:18">
      <c r="A4128" t="s">
        <v>4</v>
      </c>
      <c r="B4128" s="4" t="s">
        <v>5</v>
      </c>
      <c r="C4128" s="4" t="s">
        <v>10</v>
      </c>
      <c r="D4128" s="4" t="s">
        <v>13</v>
      </c>
      <c r="E4128" s="4" t="s">
        <v>9</v>
      </c>
      <c r="F4128" s="4" t="s">
        <v>55</v>
      </c>
      <c r="G4128" s="4" t="s">
        <v>13</v>
      </c>
      <c r="H4128" s="4" t="s">
        <v>13</v>
      </c>
      <c r="I4128" s="4" t="s">
        <v>13</v>
      </c>
      <c r="J4128" s="4" t="s">
        <v>9</v>
      </c>
      <c r="K4128" s="4" t="s">
        <v>55</v>
      </c>
      <c r="L4128" s="4" t="s">
        <v>13</v>
      </c>
      <c r="M4128" s="4" t="s">
        <v>13</v>
      </c>
    </row>
    <row r="4129" spans="1:13">
      <c r="A4129" t="n">
        <v>33558</v>
      </c>
      <c r="B4129" s="62" t="n">
        <v>26</v>
      </c>
      <c r="C4129" s="7" t="n">
        <v>1</v>
      </c>
      <c r="D4129" s="7" t="n">
        <v>17</v>
      </c>
      <c r="E4129" s="7" t="n">
        <v>1319</v>
      </c>
      <c r="F4129" s="7" t="s">
        <v>341</v>
      </c>
      <c r="G4129" s="7" t="n">
        <v>2</v>
      </c>
      <c r="H4129" s="7" t="n">
        <v>3</v>
      </c>
      <c r="I4129" s="7" t="n">
        <v>17</v>
      </c>
      <c r="J4129" s="7" t="n">
        <v>1320</v>
      </c>
      <c r="K4129" s="7" t="s">
        <v>342</v>
      </c>
      <c r="L4129" s="7" t="n">
        <v>2</v>
      </c>
      <c r="M4129" s="7" t="n">
        <v>0</v>
      </c>
    </row>
    <row r="4130" spans="1:13">
      <c r="A4130" t="s">
        <v>4</v>
      </c>
      <c r="B4130" s="4" t="s">
        <v>5</v>
      </c>
    </row>
    <row r="4131" spans="1:13">
      <c r="A4131" t="n">
        <v>33722</v>
      </c>
      <c r="B4131" s="34" t="n">
        <v>28</v>
      </c>
    </row>
    <row r="4132" spans="1:13">
      <c r="A4132" t="s">
        <v>4</v>
      </c>
      <c r="B4132" s="4" t="s">
        <v>5</v>
      </c>
      <c r="C4132" s="4" t="s">
        <v>13</v>
      </c>
      <c r="D4132" s="4" t="s">
        <v>10</v>
      </c>
      <c r="E4132" s="4" t="s">
        <v>6</v>
      </c>
    </row>
    <row r="4133" spans="1:13">
      <c r="A4133" t="n">
        <v>33723</v>
      </c>
      <c r="B4133" s="61" t="n">
        <v>51</v>
      </c>
      <c r="C4133" s="7" t="n">
        <v>4</v>
      </c>
      <c r="D4133" s="7" t="n">
        <v>1</v>
      </c>
      <c r="E4133" s="7" t="s">
        <v>325</v>
      </c>
    </row>
    <row r="4134" spans="1:13">
      <c r="A4134" t="s">
        <v>4</v>
      </c>
      <c r="B4134" s="4" t="s">
        <v>5</v>
      </c>
      <c r="C4134" s="4" t="s">
        <v>10</v>
      </c>
    </row>
    <row r="4135" spans="1:13">
      <c r="A4135" t="n">
        <v>33737</v>
      </c>
      <c r="B4135" s="31" t="n">
        <v>16</v>
      </c>
      <c r="C4135" s="7" t="n">
        <v>0</v>
      </c>
    </row>
    <row r="4136" spans="1:13">
      <c r="A4136" t="s">
        <v>4</v>
      </c>
      <c r="B4136" s="4" t="s">
        <v>5</v>
      </c>
      <c r="C4136" s="4" t="s">
        <v>10</v>
      </c>
      <c r="D4136" s="4" t="s">
        <v>13</v>
      </c>
      <c r="E4136" s="4" t="s">
        <v>9</v>
      </c>
      <c r="F4136" s="4" t="s">
        <v>55</v>
      </c>
      <c r="G4136" s="4" t="s">
        <v>13</v>
      </c>
      <c r="H4136" s="4" t="s">
        <v>13</v>
      </c>
    </row>
    <row r="4137" spans="1:13">
      <c r="A4137" t="n">
        <v>33740</v>
      </c>
      <c r="B4137" s="62" t="n">
        <v>26</v>
      </c>
      <c r="C4137" s="7" t="n">
        <v>1</v>
      </c>
      <c r="D4137" s="7" t="n">
        <v>17</v>
      </c>
      <c r="E4137" s="7" t="n">
        <v>1321</v>
      </c>
      <c r="F4137" s="7" t="s">
        <v>343</v>
      </c>
      <c r="G4137" s="7" t="n">
        <v>2</v>
      </c>
      <c r="H4137" s="7" t="n">
        <v>0</v>
      </c>
    </row>
    <row r="4138" spans="1:13">
      <c r="A4138" t="s">
        <v>4</v>
      </c>
      <c r="B4138" s="4" t="s">
        <v>5</v>
      </c>
    </row>
    <row r="4139" spans="1:13">
      <c r="A4139" t="n">
        <v>33817</v>
      </c>
      <c r="B4139" s="34" t="n">
        <v>28</v>
      </c>
    </row>
    <row r="4140" spans="1:13">
      <c r="A4140" t="s">
        <v>4</v>
      </c>
      <c r="B4140" s="4" t="s">
        <v>5</v>
      </c>
      <c r="C4140" s="4" t="s">
        <v>10</v>
      </c>
      <c r="D4140" s="4" t="s">
        <v>25</v>
      </c>
      <c r="E4140" s="4" t="s">
        <v>25</v>
      </c>
      <c r="F4140" s="4" t="s">
        <v>25</v>
      </c>
      <c r="G4140" s="4" t="s">
        <v>10</v>
      </c>
      <c r="H4140" s="4" t="s">
        <v>10</v>
      </c>
    </row>
    <row r="4141" spans="1:13">
      <c r="A4141" t="n">
        <v>33818</v>
      </c>
      <c r="B4141" s="41" t="n">
        <v>60</v>
      </c>
      <c r="C4141" s="7" t="n">
        <v>1</v>
      </c>
      <c r="D4141" s="7" t="n">
        <v>0</v>
      </c>
      <c r="E4141" s="7" t="n">
        <v>-10</v>
      </c>
      <c r="F4141" s="7" t="n">
        <v>0</v>
      </c>
      <c r="G4141" s="7" t="n">
        <v>1000</v>
      </c>
      <c r="H4141" s="7" t="n">
        <v>0</v>
      </c>
    </row>
    <row r="4142" spans="1:13">
      <c r="A4142" t="s">
        <v>4</v>
      </c>
      <c r="B4142" s="4" t="s">
        <v>5</v>
      </c>
      <c r="C4142" s="4" t="s">
        <v>10</v>
      </c>
    </row>
    <row r="4143" spans="1:13">
      <c r="A4143" t="n">
        <v>33837</v>
      </c>
      <c r="B4143" s="31" t="n">
        <v>16</v>
      </c>
      <c r="C4143" s="7" t="n">
        <v>500</v>
      </c>
    </row>
    <row r="4144" spans="1:13">
      <c r="A4144" t="s">
        <v>4</v>
      </c>
      <c r="B4144" s="4" t="s">
        <v>5</v>
      </c>
      <c r="C4144" s="4" t="s">
        <v>13</v>
      </c>
      <c r="D4144" s="4" t="s">
        <v>10</v>
      </c>
      <c r="E4144" s="4" t="s">
        <v>6</v>
      </c>
    </row>
    <row r="4145" spans="1:13">
      <c r="A4145" t="n">
        <v>33840</v>
      </c>
      <c r="B4145" s="61" t="n">
        <v>51</v>
      </c>
      <c r="C4145" s="7" t="n">
        <v>4</v>
      </c>
      <c r="D4145" s="7" t="n">
        <v>1</v>
      </c>
      <c r="E4145" s="7" t="s">
        <v>336</v>
      </c>
    </row>
    <row r="4146" spans="1:13">
      <c r="A4146" t="s">
        <v>4</v>
      </c>
      <c r="B4146" s="4" t="s">
        <v>5</v>
      </c>
      <c r="C4146" s="4" t="s">
        <v>10</v>
      </c>
    </row>
    <row r="4147" spans="1:13">
      <c r="A4147" t="n">
        <v>33854</v>
      </c>
      <c r="B4147" s="31" t="n">
        <v>16</v>
      </c>
      <c r="C4147" s="7" t="n">
        <v>0</v>
      </c>
    </row>
    <row r="4148" spans="1:13">
      <c r="A4148" t="s">
        <v>4</v>
      </c>
      <c r="B4148" s="4" t="s">
        <v>5</v>
      </c>
      <c r="C4148" s="4" t="s">
        <v>10</v>
      </c>
      <c r="D4148" s="4" t="s">
        <v>13</v>
      </c>
      <c r="E4148" s="4" t="s">
        <v>9</v>
      </c>
      <c r="F4148" s="4" t="s">
        <v>55</v>
      </c>
      <c r="G4148" s="4" t="s">
        <v>13</v>
      </c>
      <c r="H4148" s="4" t="s">
        <v>13</v>
      </c>
    </row>
    <row r="4149" spans="1:13">
      <c r="A4149" t="n">
        <v>33857</v>
      </c>
      <c r="B4149" s="62" t="n">
        <v>26</v>
      </c>
      <c r="C4149" s="7" t="n">
        <v>1</v>
      </c>
      <c r="D4149" s="7" t="n">
        <v>17</v>
      </c>
      <c r="E4149" s="7" t="n">
        <v>1322</v>
      </c>
      <c r="F4149" s="7" t="s">
        <v>344</v>
      </c>
      <c r="G4149" s="7" t="n">
        <v>2</v>
      </c>
      <c r="H4149" s="7" t="n">
        <v>0</v>
      </c>
    </row>
    <row r="4150" spans="1:13">
      <c r="A4150" t="s">
        <v>4</v>
      </c>
      <c r="B4150" s="4" t="s">
        <v>5</v>
      </c>
      <c r="C4150" s="4" t="s">
        <v>10</v>
      </c>
    </row>
    <row r="4151" spans="1:13">
      <c r="A4151" t="n">
        <v>33895</v>
      </c>
      <c r="B4151" s="31" t="n">
        <v>16</v>
      </c>
      <c r="C4151" s="7" t="n">
        <v>700</v>
      </c>
    </row>
    <row r="4152" spans="1:13">
      <c r="A4152" t="s">
        <v>4</v>
      </c>
      <c r="B4152" s="4" t="s">
        <v>5</v>
      </c>
    </row>
    <row r="4153" spans="1:13">
      <c r="A4153" t="n">
        <v>33898</v>
      </c>
      <c r="B4153" s="34" t="n">
        <v>28</v>
      </c>
    </row>
    <row r="4154" spans="1:13">
      <c r="A4154" t="s">
        <v>4</v>
      </c>
      <c r="B4154" s="4" t="s">
        <v>5</v>
      </c>
      <c r="C4154" s="4" t="s">
        <v>13</v>
      </c>
      <c r="D4154" s="4" t="s">
        <v>10</v>
      </c>
      <c r="E4154" s="4" t="s">
        <v>6</v>
      </c>
    </row>
    <row r="4155" spans="1:13">
      <c r="A4155" t="n">
        <v>33899</v>
      </c>
      <c r="B4155" s="61" t="n">
        <v>51</v>
      </c>
      <c r="C4155" s="7" t="n">
        <v>4</v>
      </c>
      <c r="D4155" s="7" t="n">
        <v>0</v>
      </c>
      <c r="E4155" s="7" t="s">
        <v>319</v>
      </c>
    </row>
    <row r="4156" spans="1:13">
      <c r="A4156" t="s">
        <v>4</v>
      </c>
      <c r="B4156" s="4" t="s">
        <v>5</v>
      </c>
      <c r="C4156" s="4" t="s">
        <v>10</v>
      </c>
    </row>
    <row r="4157" spans="1:13">
      <c r="A4157" t="n">
        <v>33912</v>
      </c>
      <c r="B4157" s="31" t="n">
        <v>16</v>
      </c>
      <c r="C4157" s="7" t="n">
        <v>0</v>
      </c>
    </row>
    <row r="4158" spans="1:13">
      <c r="A4158" t="s">
        <v>4</v>
      </c>
      <c r="B4158" s="4" t="s">
        <v>5</v>
      </c>
      <c r="C4158" s="4" t="s">
        <v>10</v>
      </c>
      <c r="D4158" s="4" t="s">
        <v>13</v>
      </c>
      <c r="E4158" s="4" t="s">
        <v>9</v>
      </c>
      <c r="F4158" s="4" t="s">
        <v>55</v>
      </c>
      <c r="G4158" s="4" t="s">
        <v>13</v>
      </c>
      <c r="H4158" s="4" t="s">
        <v>13</v>
      </c>
    </row>
    <row r="4159" spans="1:13">
      <c r="A4159" t="n">
        <v>33915</v>
      </c>
      <c r="B4159" s="62" t="n">
        <v>26</v>
      </c>
      <c r="C4159" s="7" t="n">
        <v>0</v>
      </c>
      <c r="D4159" s="7" t="n">
        <v>17</v>
      </c>
      <c r="E4159" s="7" t="n">
        <v>52546</v>
      </c>
      <c r="F4159" s="7" t="s">
        <v>345</v>
      </c>
      <c r="G4159" s="7" t="n">
        <v>2</v>
      </c>
      <c r="H4159" s="7" t="n">
        <v>0</v>
      </c>
    </row>
    <row r="4160" spans="1:13">
      <c r="A4160" t="s">
        <v>4</v>
      </c>
      <c r="B4160" s="4" t="s">
        <v>5</v>
      </c>
    </row>
    <row r="4161" spans="1:8">
      <c r="A4161" t="n">
        <v>33937</v>
      </c>
      <c r="B4161" s="34" t="n">
        <v>28</v>
      </c>
    </row>
    <row r="4162" spans="1:8">
      <c r="A4162" t="s">
        <v>4</v>
      </c>
      <c r="B4162" s="4" t="s">
        <v>5</v>
      </c>
      <c r="C4162" s="4" t="s">
        <v>10</v>
      </c>
      <c r="D4162" s="4" t="s">
        <v>13</v>
      </c>
    </row>
    <row r="4163" spans="1:8">
      <c r="A4163" t="n">
        <v>33938</v>
      </c>
      <c r="B4163" s="63" t="n">
        <v>89</v>
      </c>
      <c r="C4163" s="7" t="n">
        <v>65533</v>
      </c>
      <c r="D4163" s="7" t="n">
        <v>1</v>
      </c>
    </row>
    <row r="4164" spans="1:8">
      <c r="A4164" t="s">
        <v>4</v>
      </c>
      <c r="B4164" s="4" t="s">
        <v>5</v>
      </c>
      <c r="C4164" s="4" t="s">
        <v>13</v>
      </c>
      <c r="D4164" s="4" t="s">
        <v>10</v>
      </c>
      <c r="E4164" s="4" t="s">
        <v>25</v>
      </c>
    </row>
    <row r="4165" spans="1:8">
      <c r="A4165" t="n">
        <v>33942</v>
      </c>
      <c r="B4165" s="39" t="n">
        <v>58</v>
      </c>
      <c r="C4165" s="7" t="n">
        <v>101</v>
      </c>
      <c r="D4165" s="7" t="n">
        <v>500</v>
      </c>
      <c r="E4165" s="7" t="n">
        <v>1</v>
      </c>
    </row>
    <row r="4166" spans="1:8">
      <c r="A4166" t="s">
        <v>4</v>
      </c>
      <c r="B4166" s="4" t="s">
        <v>5</v>
      </c>
      <c r="C4166" s="4" t="s">
        <v>13</v>
      </c>
      <c r="D4166" s="4" t="s">
        <v>10</v>
      </c>
    </row>
    <row r="4167" spans="1:8">
      <c r="A4167" t="n">
        <v>33950</v>
      </c>
      <c r="B4167" s="39" t="n">
        <v>58</v>
      </c>
      <c r="C4167" s="7" t="n">
        <v>254</v>
      </c>
      <c r="D4167" s="7" t="n">
        <v>0</v>
      </c>
    </row>
    <row r="4168" spans="1:8">
      <c r="A4168" t="s">
        <v>4</v>
      </c>
      <c r="B4168" s="4" t="s">
        <v>5</v>
      </c>
      <c r="C4168" s="4" t="s">
        <v>10</v>
      </c>
      <c r="D4168" s="4" t="s">
        <v>9</v>
      </c>
    </row>
    <row r="4169" spans="1:8">
      <c r="A4169" t="n">
        <v>33954</v>
      </c>
      <c r="B4169" s="53" t="n">
        <v>43</v>
      </c>
      <c r="C4169" s="7" t="n">
        <v>0</v>
      </c>
      <c r="D4169" s="7" t="n">
        <v>1</v>
      </c>
    </row>
    <row r="4170" spans="1:8">
      <c r="A4170" t="s">
        <v>4</v>
      </c>
      <c r="B4170" s="4" t="s">
        <v>5</v>
      </c>
      <c r="C4170" s="4" t="s">
        <v>10</v>
      </c>
      <c r="D4170" s="4" t="s">
        <v>9</v>
      </c>
    </row>
    <row r="4171" spans="1:8">
      <c r="A4171" t="n">
        <v>33961</v>
      </c>
      <c r="B4171" s="53" t="n">
        <v>43</v>
      </c>
      <c r="C4171" s="7" t="n">
        <v>1</v>
      </c>
      <c r="D4171" s="7" t="n">
        <v>1</v>
      </c>
    </row>
    <row r="4172" spans="1:8">
      <c r="A4172" t="s">
        <v>4</v>
      </c>
      <c r="B4172" s="4" t="s">
        <v>5</v>
      </c>
      <c r="C4172" s="4" t="s">
        <v>13</v>
      </c>
    </row>
    <row r="4173" spans="1:8">
      <c r="A4173" t="n">
        <v>33968</v>
      </c>
      <c r="B4173" s="58" t="n">
        <v>116</v>
      </c>
      <c r="C4173" s="7" t="n">
        <v>0</v>
      </c>
    </row>
    <row r="4174" spans="1:8">
      <c r="A4174" t="s">
        <v>4</v>
      </c>
      <c r="B4174" s="4" t="s">
        <v>5</v>
      </c>
      <c r="C4174" s="4" t="s">
        <v>13</v>
      </c>
      <c r="D4174" s="4" t="s">
        <v>10</v>
      </c>
    </row>
    <row r="4175" spans="1:8">
      <c r="A4175" t="n">
        <v>33970</v>
      </c>
      <c r="B4175" s="58" t="n">
        <v>116</v>
      </c>
      <c r="C4175" s="7" t="n">
        <v>2</v>
      </c>
      <c r="D4175" s="7" t="n">
        <v>1</v>
      </c>
    </row>
    <row r="4176" spans="1:8">
      <c r="A4176" t="s">
        <v>4</v>
      </c>
      <c r="B4176" s="4" t="s">
        <v>5</v>
      </c>
      <c r="C4176" s="4" t="s">
        <v>13</v>
      </c>
      <c r="D4176" s="4" t="s">
        <v>9</v>
      </c>
    </row>
    <row r="4177" spans="1:5">
      <c r="A4177" t="n">
        <v>33974</v>
      </c>
      <c r="B4177" s="58" t="n">
        <v>116</v>
      </c>
      <c r="C4177" s="7" t="n">
        <v>5</v>
      </c>
      <c r="D4177" s="7" t="n">
        <v>1112014848</v>
      </c>
    </row>
    <row r="4178" spans="1:5">
      <c r="A4178" t="s">
        <v>4</v>
      </c>
      <c r="B4178" s="4" t="s">
        <v>5</v>
      </c>
      <c r="C4178" s="4" t="s">
        <v>13</v>
      </c>
      <c r="D4178" s="4" t="s">
        <v>10</v>
      </c>
    </row>
    <row r="4179" spans="1:5">
      <c r="A4179" t="n">
        <v>33980</v>
      </c>
      <c r="B4179" s="58" t="n">
        <v>116</v>
      </c>
      <c r="C4179" s="7" t="n">
        <v>6</v>
      </c>
      <c r="D4179" s="7" t="n">
        <v>1</v>
      </c>
    </row>
    <row r="4180" spans="1:5">
      <c r="A4180" t="s">
        <v>4</v>
      </c>
      <c r="B4180" s="4" t="s">
        <v>5</v>
      </c>
      <c r="C4180" s="4" t="s">
        <v>13</v>
      </c>
      <c r="D4180" s="4" t="s">
        <v>10</v>
      </c>
      <c r="E4180" s="4" t="s">
        <v>6</v>
      </c>
      <c r="F4180" s="4" t="s">
        <v>6</v>
      </c>
      <c r="G4180" s="4" t="s">
        <v>6</v>
      </c>
      <c r="H4180" s="4" t="s">
        <v>6</v>
      </c>
    </row>
    <row r="4181" spans="1:5">
      <c r="A4181" t="n">
        <v>33984</v>
      </c>
      <c r="B4181" s="61" t="n">
        <v>51</v>
      </c>
      <c r="C4181" s="7" t="n">
        <v>3</v>
      </c>
      <c r="D4181" s="7" t="n">
        <v>8</v>
      </c>
      <c r="E4181" s="7" t="s">
        <v>307</v>
      </c>
      <c r="F4181" s="7" t="s">
        <v>142</v>
      </c>
      <c r="G4181" s="7" t="s">
        <v>143</v>
      </c>
      <c r="H4181" s="7" t="s">
        <v>144</v>
      </c>
    </row>
    <row r="4182" spans="1:5">
      <c r="A4182" t="s">
        <v>4</v>
      </c>
      <c r="B4182" s="4" t="s">
        <v>5</v>
      </c>
      <c r="C4182" s="4" t="s">
        <v>10</v>
      </c>
      <c r="D4182" s="4" t="s">
        <v>25</v>
      </c>
      <c r="E4182" s="4" t="s">
        <v>25</v>
      </c>
      <c r="F4182" s="4" t="s">
        <v>25</v>
      </c>
      <c r="G4182" s="4" t="s">
        <v>25</v>
      </c>
    </row>
    <row r="4183" spans="1:5">
      <c r="A4183" t="n">
        <v>34005</v>
      </c>
      <c r="B4183" s="50" t="n">
        <v>46</v>
      </c>
      <c r="C4183" s="7" t="n">
        <v>1</v>
      </c>
      <c r="D4183" s="7" t="n">
        <v>117.870002746582</v>
      </c>
      <c r="E4183" s="7" t="n">
        <v>21.5799999237061</v>
      </c>
      <c r="F4183" s="7" t="n">
        <v>100.150001525879</v>
      </c>
      <c r="G4183" s="7" t="n">
        <v>95.3000030517578</v>
      </c>
    </row>
    <row r="4184" spans="1:5">
      <c r="A4184" t="s">
        <v>4</v>
      </c>
      <c r="B4184" s="4" t="s">
        <v>5</v>
      </c>
      <c r="C4184" s="4" t="s">
        <v>10</v>
      </c>
      <c r="D4184" s="4" t="s">
        <v>25</v>
      </c>
      <c r="E4184" s="4" t="s">
        <v>25</v>
      </c>
      <c r="F4184" s="4" t="s">
        <v>25</v>
      </c>
      <c r="G4184" s="4" t="s">
        <v>10</v>
      </c>
      <c r="H4184" s="4" t="s">
        <v>10</v>
      </c>
    </row>
    <row r="4185" spans="1:5">
      <c r="A4185" t="n">
        <v>34024</v>
      </c>
      <c r="B4185" s="41" t="n">
        <v>60</v>
      </c>
      <c r="C4185" s="7" t="n">
        <v>1</v>
      </c>
      <c r="D4185" s="7" t="n">
        <v>0</v>
      </c>
      <c r="E4185" s="7" t="n">
        <v>0</v>
      </c>
      <c r="F4185" s="7" t="n">
        <v>0</v>
      </c>
      <c r="G4185" s="7" t="n">
        <v>0</v>
      </c>
      <c r="H4185" s="7" t="n">
        <v>0</v>
      </c>
    </row>
    <row r="4186" spans="1:5">
      <c r="A4186" t="s">
        <v>4</v>
      </c>
      <c r="B4186" s="4" t="s">
        <v>5</v>
      </c>
      <c r="C4186" s="4" t="s">
        <v>10</v>
      </c>
      <c r="D4186" s="4" t="s">
        <v>13</v>
      </c>
      <c r="E4186" s="4" t="s">
        <v>6</v>
      </c>
      <c r="F4186" s="4" t="s">
        <v>25</v>
      </c>
      <c r="G4186" s="4" t="s">
        <v>25</v>
      </c>
      <c r="H4186" s="4" t="s">
        <v>25</v>
      </c>
    </row>
    <row r="4187" spans="1:5">
      <c r="A4187" t="n">
        <v>34043</v>
      </c>
      <c r="B4187" s="52" t="n">
        <v>48</v>
      </c>
      <c r="C4187" s="7" t="n">
        <v>7020</v>
      </c>
      <c r="D4187" s="7" t="n">
        <v>0</v>
      </c>
      <c r="E4187" s="7" t="s">
        <v>274</v>
      </c>
      <c r="F4187" s="7" t="n">
        <v>-1</v>
      </c>
      <c r="G4187" s="7" t="n">
        <v>1</v>
      </c>
      <c r="H4187" s="7" t="n">
        <v>1.40129846432482e-45</v>
      </c>
    </row>
    <row r="4188" spans="1:5">
      <c r="A4188" t="s">
        <v>4</v>
      </c>
      <c r="B4188" s="4" t="s">
        <v>5</v>
      </c>
      <c r="C4188" s="4" t="s">
        <v>13</v>
      </c>
      <c r="D4188" s="4" t="s">
        <v>13</v>
      </c>
      <c r="E4188" s="4" t="s">
        <v>25</v>
      </c>
      <c r="F4188" s="4" t="s">
        <v>25</v>
      </c>
      <c r="G4188" s="4" t="s">
        <v>25</v>
      </c>
      <c r="H4188" s="4" t="s">
        <v>10</v>
      </c>
    </row>
    <row r="4189" spans="1:5">
      <c r="A4189" t="n">
        <v>34072</v>
      </c>
      <c r="B4189" s="45" t="n">
        <v>45</v>
      </c>
      <c r="C4189" s="7" t="n">
        <v>2</v>
      </c>
      <c r="D4189" s="7" t="n">
        <v>3</v>
      </c>
      <c r="E4189" s="7" t="n">
        <v>119.930000305176</v>
      </c>
      <c r="F4189" s="7" t="n">
        <v>23.0499992370605</v>
      </c>
      <c r="G4189" s="7" t="n">
        <v>99.5699996948242</v>
      </c>
      <c r="H4189" s="7" t="n">
        <v>0</v>
      </c>
    </row>
    <row r="4190" spans="1:5">
      <c r="A4190" t="s">
        <v>4</v>
      </c>
      <c r="B4190" s="4" t="s">
        <v>5</v>
      </c>
      <c r="C4190" s="4" t="s">
        <v>13</v>
      </c>
      <c r="D4190" s="4" t="s">
        <v>13</v>
      </c>
      <c r="E4190" s="4" t="s">
        <v>25</v>
      </c>
      <c r="F4190" s="4" t="s">
        <v>25</v>
      </c>
      <c r="G4190" s="4" t="s">
        <v>25</v>
      </c>
      <c r="H4190" s="4" t="s">
        <v>10</v>
      </c>
      <c r="I4190" s="4" t="s">
        <v>13</v>
      </c>
    </row>
    <row r="4191" spans="1:5">
      <c r="A4191" t="n">
        <v>34089</v>
      </c>
      <c r="B4191" s="45" t="n">
        <v>45</v>
      </c>
      <c r="C4191" s="7" t="n">
        <v>4</v>
      </c>
      <c r="D4191" s="7" t="n">
        <v>3</v>
      </c>
      <c r="E4191" s="7" t="n">
        <v>10.1899995803833</v>
      </c>
      <c r="F4191" s="7" t="n">
        <v>240.509994506836</v>
      </c>
      <c r="G4191" s="7" t="n">
        <v>4</v>
      </c>
      <c r="H4191" s="7" t="n">
        <v>0</v>
      </c>
      <c r="I4191" s="7" t="n">
        <v>0</v>
      </c>
    </row>
    <row r="4192" spans="1:5">
      <c r="A4192" t="s">
        <v>4</v>
      </c>
      <c r="B4192" s="4" t="s">
        <v>5</v>
      </c>
      <c r="C4192" s="4" t="s">
        <v>13</v>
      </c>
      <c r="D4192" s="4" t="s">
        <v>13</v>
      </c>
      <c r="E4192" s="4" t="s">
        <v>25</v>
      </c>
      <c r="F4192" s="4" t="s">
        <v>10</v>
      </c>
    </row>
    <row r="4193" spans="1:9">
      <c r="A4193" t="n">
        <v>34107</v>
      </c>
      <c r="B4193" s="45" t="n">
        <v>45</v>
      </c>
      <c r="C4193" s="7" t="n">
        <v>5</v>
      </c>
      <c r="D4193" s="7" t="n">
        <v>3</v>
      </c>
      <c r="E4193" s="7" t="n">
        <v>0.699999988079071</v>
      </c>
      <c r="F4193" s="7" t="n">
        <v>0</v>
      </c>
    </row>
    <row r="4194" spans="1:9">
      <c r="A4194" t="s">
        <v>4</v>
      </c>
      <c r="B4194" s="4" t="s">
        <v>5</v>
      </c>
      <c r="C4194" s="4" t="s">
        <v>13</v>
      </c>
      <c r="D4194" s="4" t="s">
        <v>13</v>
      </c>
      <c r="E4194" s="4" t="s">
        <v>25</v>
      </c>
      <c r="F4194" s="4" t="s">
        <v>10</v>
      </c>
    </row>
    <row r="4195" spans="1:9">
      <c r="A4195" t="n">
        <v>34116</v>
      </c>
      <c r="B4195" s="45" t="n">
        <v>45</v>
      </c>
      <c r="C4195" s="7" t="n">
        <v>11</v>
      </c>
      <c r="D4195" s="7" t="n">
        <v>3</v>
      </c>
      <c r="E4195" s="7" t="n">
        <v>43</v>
      </c>
      <c r="F4195" s="7" t="n">
        <v>0</v>
      </c>
    </row>
    <row r="4196" spans="1:9">
      <c r="A4196" t="s">
        <v>4</v>
      </c>
      <c r="B4196" s="4" t="s">
        <v>5</v>
      </c>
      <c r="C4196" s="4" t="s">
        <v>13</v>
      </c>
      <c r="D4196" s="4" t="s">
        <v>13</v>
      </c>
      <c r="E4196" s="4" t="s">
        <v>25</v>
      </c>
      <c r="F4196" s="4" t="s">
        <v>25</v>
      </c>
      <c r="G4196" s="4" t="s">
        <v>25</v>
      </c>
      <c r="H4196" s="4" t="s">
        <v>10</v>
      </c>
    </row>
    <row r="4197" spans="1:9">
      <c r="A4197" t="n">
        <v>34125</v>
      </c>
      <c r="B4197" s="45" t="n">
        <v>45</v>
      </c>
      <c r="C4197" s="7" t="n">
        <v>2</v>
      </c>
      <c r="D4197" s="7" t="n">
        <v>3</v>
      </c>
      <c r="E4197" s="7" t="n">
        <v>118.160003662109</v>
      </c>
      <c r="F4197" s="7" t="n">
        <v>23.1100006103516</v>
      </c>
      <c r="G4197" s="7" t="n">
        <v>100.5</v>
      </c>
      <c r="H4197" s="7" t="n">
        <v>8000</v>
      </c>
    </row>
    <row r="4198" spans="1:9">
      <c r="A4198" t="s">
        <v>4</v>
      </c>
      <c r="B4198" s="4" t="s">
        <v>5</v>
      </c>
      <c r="C4198" s="4" t="s">
        <v>13</v>
      </c>
      <c r="D4198" s="4" t="s">
        <v>13</v>
      </c>
      <c r="E4198" s="4" t="s">
        <v>25</v>
      </c>
      <c r="F4198" s="4" t="s">
        <v>25</v>
      </c>
      <c r="G4198" s="4" t="s">
        <v>25</v>
      </c>
      <c r="H4198" s="4" t="s">
        <v>10</v>
      </c>
      <c r="I4198" s="4" t="s">
        <v>13</v>
      </c>
    </row>
    <row r="4199" spans="1:9">
      <c r="A4199" t="n">
        <v>34142</v>
      </c>
      <c r="B4199" s="45" t="n">
        <v>45</v>
      </c>
      <c r="C4199" s="7" t="n">
        <v>4</v>
      </c>
      <c r="D4199" s="7" t="n">
        <v>3</v>
      </c>
      <c r="E4199" s="7" t="n">
        <v>17.1700000762939</v>
      </c>
      <c r="F4199" s="7" t="n">
        <v>185.419998168945</v>
      </c>
      <c r="G4199" s="7" t="n">
        <v>2</v>
      </c>
      <c r="H4199" s="7" t="n">
        <v>8000</v>
      </c>
      <c r="I4199" s="7" t="n">
        <v>1</v>
      </c>
    </row>
    <row r="4200" spans="1:9">
      <c r="A4200" t="s">
        <v>4</v>
      </c>
      <c r="B4200" s="4" t="s">
        <v>5</v>
      </c>
      <c r="C4200" s="4" t="s">
        <v>10</v>
      </c>
      <c r="D4200" s="4" t="s">
        <v>25</v>
      </c>
      <c r="E4200" s="4" t="s">
        <v>25</v>
      </c>
      <c r="F4200" s="4" t="s">
        <v>25</v>
      </c>
      <c r="G4200" s="4" t="s">
        <v>10</v>
      </c>
      <c r="H4200" s="4" t="s">
        <v>10</v>
      </c>
    </row>
    <row r="4201" spans="1:9">
      <c r="A4201" t="n">
        <v>34160</v>
      </c>
      <c r="B4201" s="41" t="n">
        <v>60</v>
      </c>
      <c r="C4201" s="7" t="n">
        <v>0</v>
      </c>
      <c r="D4201" s="7" t="n">
        <v>0</v>
      </c>
      <c r="E4201" s="7" t="n">
        <v>0</v>
      </c>
      <c r="F4201" s="7" t="n">
        <v>0</v>
      </c>
      <c r="G4201" s="7" t="n">
        <v>0</v>
      </c>
      <c r="H4201" s="7" t="n">
        <v>1</v>
      </c>
    </row>
    <row r="4202" spans="1:9">
      <c r="A4202" t="s">
        <v>4</v>
      </c>
      <c r="B4202" s="4" t="s">
        <v>5</v>
      </c>
      <c r="C4202" s="4" t="s">
        <v>10</v>
      </c>
      <c r="D4202" s="4" t="s">
        <v>25</v>
      </c>
      <c r="E4202" s="4" t="s">
        <v>25</v>
      </c>
      <c r="F4202" s="4" t="s">
        <v>25</v>
      </c>
      <c r="G4202" s="4" t="s">
        <v>10</v>
      </c>
      <c r="H4202" s="4" t="s">
        <v>10</v>
      </c>
    </row>
    <row r="4203" spans="1:9">
      <c r="A4203" t="n">
        <v>34179</v>
      </c>
      <c r="B4203" s="41" t="n">
        <v>60</v>
      </c>
      <c r="C4203" s="7" t="n">
        <v>0</v>
      </c>
      <c r="D4203" s="7" t="n">
        <v>0</v>
      </c>
      <c r="E4203" s="7" t="n">
        <v>0</v>
      </c>
      <c r="F4203" s="7" t="n">
        <v>0</v>
      </c>
      <c r="G4203" s="7" t="n">
        <v>0</v>
      </c>
      <c r="H4203" s="7" t="n">
        <v>0</v>
      </c>
    </row>
    <row r="4204" spans="1:9">
      <c r="A4204" t="s">
        <v>4</v>
      </c>
      <c r="B4204" s="4" t="s">
        <v>5</v>
      </c>
      <c r="C4204" s="4" t="s">
        <v>10</v>
      </c>
      <c r="D4204" s="4" t="s">
        <v>10</v>
      </c>
      <c r="E4204" s="4" t="s">
        <v>10</v>
      </c>
    </row>
    <row r="4205" spans="1:9">
      <c r="A4205" t="n">
        <v>34198</v>
      </c>
      <c r="B4205" s="42" t="n">
        <v>61</v>
      </c>
      <c r="C4205" s="7" t="n">
        <v>0</v>
      </c>
      <c r="D4205" s="7" t="n">
        <v>65533</v>
      </c>
      <c r="E4205" s="7" t="n">
        <v>0</v>
      </c>
    </row>
    <row r="4206" spans="1:9">
      <c r="A4206" t="s">
        <v>4</v>
      </c>
      <c r="B4206" s="4" t="s">
        <v>5</v>
      </c>
      <c r="C4206" s="4" t="s">
        <v>10</v>
      </c>
      <c r="D4206" s="4" t="s">
        <v>25</v>
      </c>
      <c r="E4206" s="4" t="s">
        <v>25</v>
      </c>
      <c r="F4206" s="4" t="s">
        <v>25</v>
      </c>
      <c r="G4206" s="4" t="s">
        <v>10</v>
      </c>
      <c r="H4206" s="4" t="s">
        <v>10</v>
      </c>
    </row>
    <row r="4207" spans="1:9">
      <c r="A4207" t="n">
        <v>34205</v>
      </c>
      <c r="B4207" s="41" t="n">
        <v>60</v>
      </c>
      <c r="C4207" s="7" t="n">
        <v>1</v>
      </c>
      <c r="D4207" s="7" t="n">
        <v>0</v>
      </c>
      <c r="E4207" s="7" t="n">
        <v>0</v>
      </c>
      <c r="F4207" s="7" t="n">
        <v>0</v>
      </c>
      <c r="G4207" s="7" t="n">
        <v>0</v>
      </c>
      <c r="H4207" s="7" t="n">
        <v>1</v>
      </c>
    </row>
    <row r="4208" spans="1:9">
      <c r="A4208" t="s">
        <v>4</v>
      </c>
      <c r="B4208" s="4" t="s">
        <v>5</v>
      </c>
      <c r="C4208" s="4" t="s">
        <v>10</v>
      </c>
      <c r="D4208" s="4" t="s">
        <v>25</v>
      </c>
      <c r="E4208" s="4" t="s">
        <v>25</v>
      </c>
      <c r="F4208" s="4" t="s">
        <v>25</v>
      </c>
      <c r="G4208" s="4" t="s">
        <v>10</v>
      </c>
      <c r="H4208" s="4" t="s">
        <v>10</v>
      </c>
    </row>
    <row r="4209" spans="1:9">
      <c r="A4209" t="n">
        <v>34224</v>
      </c>
      <c r="B4209" s="41" t="n">
        <v>60</v>
      </c>
      <c r="C4209" s="7" t="n">
        <v>1</v>
      </c>
      <c r="D4209" s="7" t="n">
        <v>0</v>
      </c>
      <c r="E4209" s="7" t="n">
        <v>0</v>
      </c>
      <c r="F4209" s="7" t="n">
        <v>0</v>
      </c>
      <c r="G4209" s="7" t="n">
        <v>0</v>
      </c>
      <c r="H4209" s="7" t="n">
        <v>0</v>
      </c>
    </row>
    <row r="4210" spans="1:9">
      <c r="A4210" t="s">
        <v>4</v>
      </c>
      <c r="B4210" s="4" t="s">
        <v>5</v>
      </c>
      <c r="C4210" s="4" t="s">
        <v>10</v>
      </c>
      <c r="D4210" s="4" t="s">
        <v>10</v>
      </c>
      <c r="E4210" s="4" t="s">
        <v>10</v>
      </c>
    </row>
    <row r="4211" spans="1:9">
      <c r="A4211" t="n">
        <v>34243</v>
      </c>
      <c r="B4211" s="42" t="n">
        <v>61</v>
      </c>
      <c r="C4211" s="7" t="n">
        <v>1</v>
      </c>
      <c r="D4211" s="7" t="n">
        <v>65533</v>
      </c>
      <c r="E4211" s="7" t="n">
        <v>0</v>
      </c>
    </row>
    <row r="4212" spans="1:9">
      <c r="A4212" t="s">
        <v>4</v>
      </c>
      <c r="B4212" s="4" t="s">
        <v>5</v>
      </c>
      <c r="C4212" s="4" t="s">
        <v>13</v>
      </c>
      <c r="D4212" s="4" t="s">
        <v>10</v>
      </c>
    </row>
    <row r="4213" spans="1:9">
      <c r="A4213" t="n">
        <v>34250</v>
      </c>
      <c r="B4213" s="39" t="n">
        <v>58</v>
      </c>
      <c r="C4213" s="7" t="n">
        <v>255</v>
      </c>
      <c r="D4213" s="7" t="n">
        <v>0</v>
      </c>
    </row>
    <row r="4214" spans="1:9">
      <c r="A4214" t="s">
        <v>4</v>
      </c>
      <c r="B4214" s="4" t="s">
        <v>5</v>
      </c>
      <c r="C4214" s="4" t="s">
        <v>13</v>
      </c>
      <c r="D4214" s="4" t="s">
        <v>10</v>
      </c>
    </row>
    <row r="4215" spans="1:9">
      <c r="A4215" t="n">
        <v>34254</v>
      </c>
      <c r="B4215" s="45" t="n">
        <v>45</v>
      </c>
      <c r="C4215" s="7" t="n">
        <v>7</v>
      </c>
      <c r="D4215" s="7" t="n">
        <v>255</v>
      </c>
    </row>
    <row r="4216" spans="1:9">
      <c r="A4216" t="s">
        <v>4</v>
      </c>
      <c r="B4216" s="4" t="s">
        <v>5</v>
      </c>
      <c r="C4216" s="4" t="s">
        <v>13</v>
      </c>
      <c r="D4216" s="4" t="s">
        <v>10</v>
      </c>
      <c r="E4216" s="4" t="s">
        <v>25</v>
      </c>
    </row>
    <row r="4217" spans="1:9">
      <c r="A4217" t="n">
        <v>34258</v>
      </c>
      <c r="B4217" s="39" t="n">
        <v>58</v>
      </c>
      <c r="C4217" s="7" t="n">
        <v>101</v>
      </c>
      <c r="D4217" s="7" t="n">
        <v>500</v>
      </c>
      <c r="E4217" s="7" t="n">
        <v>1</v>
      </c>
    </row>
    <row r="4218" spans="1:9">
      <c r="A4218" t="s">
        <v>4</v>
      </c>
      <c r="B4218" s="4" t="s">
        <v>5</v>
      </c>
      <c r="C4218" s="4" t="s">
        <v>13</v>
      </c>
      <c r="D4218" s="4" t="s">
        <v>10</v>
      </c>
    </row>
    <row r="4219" spans="1:9">
      <c r="A4219" t="n">
        <v>34266</v>
      </c>
      <c r="B4219" s="39" t="n">
        <v>58</v>
      </c>
      <c r="C4219" s="7" t="n">
        <v>254</v>
      </c>
      <c r="D4219" s="7" t="n">
        <v>0</v>
      </c>
    </row>
    <row r="4220" spans="1:9">
      <c r="A4220" t="s">
        <v>4</v>
      </c>
      <c r="B4220" s="4" t="s">
        <v>5</v>
      </c>
      <c r="C4220" s="4" t="s">
        <v>10</v>
      </c>
      <c r="D4220" s="4" t="s">
        <v>9</v>
      </c>
    </row>
    <row r="4221" spans="1:9">
      <c r="A4221" t="n">
        <v>34270</v>
      </c>
      <c r="B4221" s="75" t="n">
        <v>44</v>
      </c>
      <c r="C4221" s="7" t="n">
        <v>0</v>
      </c>
      <c r="D4221" s="7" t="n">
        <v>1</v>
      </c>
    </row>
    <row r="4222" spans="1:9">
      <c r="A4222" t="s">
        <v>4</v>
      </c>
      <c r="B4222" s="4" t="s">
        <v>5</v>
      </c>
      <c r="C4222" s="4" t="s">
        <v>10</v>
      </c>
      <c r="D4222" s="4" t="s">
        <v>9</v>
      </c>
    </row>
    <row r="4223" spans="1:9">
      <c r="A4223" t="n">
        <v>34277</v>
      </c>
      <c r="B4223" s="75" t="n">
        <v>44</v>
      </c>
      <c r="C4223" s="7" t="n">
        <v>1</v>
      </c>
      <c r="D4223" s="7" t="n">
        <v>1</v>
      </c>
    </row>
    <row r="4224" spans="1:9">
      <c r="A4224" t="s">
        <v>4</v>
      </c>
      <c r="B4224" s="4" t="s">
        <v>5</v>
      </c>
      <c r="C4224" s="4" t="s">
        <v>13</v>
      </c>
      <c r="D4224" s="4" t="s">
        <v>13</v>
      </c>
      <c r="E4224" s="4" t="s">
        <v>25</v>
      </c>
      <c r="F4224" s="4" t="s">
        <v>25</v>
      </c>
      <c r="G4224" s="4" t="s">
        <v>25</v>
      </c>
      <c r="H4224" s="4" t="s">
        <v>10</v>
      </c>
    </row>
    <row r="4225" spans="1:8">
      <c r="A4225" t="n">
        <v>34284</v>
      </c>
      <c r="B4225" s="45" t="n">
        <v>45</v>
      </c>
      <c r="C4225" s="7" t="n">
        <v>2</v>
      </c>
      <c r="D4225" s="7" t="n">
        <v>3</v>
      </c>
      <c r="E4225" s="7" t="n">
        <v>118.680000305176</v>
      </c>
      <c r="F4225" s="7" t="n">
        <v>23.0499992370605</v>
      </c>
      <c r="G4225" s="7" t="n">
        <v>100.23999786377</v>
      </c>
      <c r="H4225" s="7" t="n">
        <v>0</v>
      </c>
    </row>
    <row r="4226" spans="1:8">
      <c r="A4226" t="s">
        <v>4</v>
      </c>
      <c r="B4226" s="4" t="s">
        <v>5</v>
      </c>
      <c r="C4226" s="4" t="s">
        <v>13</v>
      </c>
      <c r="D4226" s="4" t="s">
        <v>13</v>
      </c>
      <c r="E4226" s="4" t="s">
        <v>25</v>
      </c>
      <c r="F4226" s="4" t="s">
        <v>25</v>
      </c>
      <c r="G4226" s="4" t="s">
        <v>25</v>
      </c>
      <c r="H4226" s="4" t="s">
        <v>10</v>
      </c>
      <c r="I4226" s="4" t="s">
        <v>13</v>
      </c>
    </row>
    <row r="4227" spans="1:8">
      <c r="A4227" t="n">
        <v>34301</v>
      </c>
      <c r="B4227" s="45" t="n">
        <v>45</v>
      </c>
      <c r="C4227" s="7" t="n">
        <v>4</v>
      </c>
      <c r="D4227" s="7" t="n">
        <v>3</v>
      </c>
      <c r="E4227" s="7" t="n">
        <v>10.1899995803833</v>
      </c>
      <c r="F4227" s="7" t="n">
        <v>343.470001220703</v>
      </c>
      <c r="G4227" s="7" t="n">
        <v>4</v>
      </c>
      <c r="H4227" s="7" t="n">
        <v>0</v>
      </c>
      <c r="I4227" s="7" t="n">
        <v>0</v>
      </c>
    </row>
    <row r="4228" spans="1:8">
      <c r="A4228" t="s">
        <v>4</v>
      </c>
      <c r="B4228" s="4" t="s">
        <v>5</v>
      </c>
      <c r="C4228" s="4" t="s">
        <v>13</v>
      </c>
      <c r="D4228" s="4" t="s">
        <v>13</v>
      </c>
      <c r="E4228" s="4" t="s">
        <v>25</v>
      </c>
      <c r="F4228" s="4" t="s">
        <v>10</v>
      </c>
    </row>
    <row r="4229" spans="1:8">
      <c r="A4229" t="n">
        <v>34319</v>
      </c>
      <c r="B4229" s="45" t="n">
        <v>45</v>
      </c>
      <c r="C4229" s="7" t="n">
        <v>5</v>
      </c>
      <c r="D4229" s="7" t="n">
        <v>3</v>
      </c>
      <c r="E4229" s="7" t="n">
        <v>0.899999976158142</v>
      </c>
      <c r="F4229" s="7" t="n">
        <v>0</v>
      </c>
    </row>
    <row r="4230" spans="1:8">
      <c r="A4230" t="s">
        <v>4</v>
      </c>
      <c r="B4230" s="4" t="s">
        <v>5</v>
      </c>
      <c r="C4230" s="4" t="s">
        <v>13</v>
      </c>
      <c r="D4230" s="4" t="s">
        <v>13</v>
      </c>
      <c r="E4230" s="4" t="s">
        <v>25</v>
      </c>
      <c r="F4230" s="4" t="s">
        <v>10</v>
      </c>
    </row>
    <row r="4231" spans="1:8">
      <c r="A4231" t="n">
        <v>34328</v>
      </c>
      <c r="B4231" s="45" t="n">
        <v>45</v>
      </c>
      <c r="C4231" s="7" t="n">
        <v>11</v>
      </c>
      <c r="D4231" s="7" t="n">
        <v>3</v>
      </c>
      <c r="E4231" s="7" t="n">
        <v>43</v>
      </c>
      <c r="F4231" s="7" t="n">
        <v>0</v>
      </c>
    </row>
    <row r="4232" spans="1:8">
      <c r="A4232" t="s">
        <v>4</v>
      </c>
      <c r="B4232" s="4" t="s">
        <v>5</v>
      </c>
      <c r="C4232" s="4" t="s">
        <v>13</v>
      </c>
      <c r="D4232" s="4" t="s">
        <v>13</v>
      </c>
      <c r="E4232" s="4" t="s">
        <v>25</v>
      </c>
      <c r="F4232" s="4" t="s">
        <v>10</v>
      </c>
    </row>
    <row r="4233" spans="1:8">
      <c r="A4233" t="n">
        <v>34337</v>
      </c>
      <c r="B4233" s="45" t="n">
        <v>45</v>
      </c>
      <c r="C4233" s="7" t="n">
        <v>5</v>
      </c>
      <c r="D4233" s="7" t="n">
        <v>3</v>
      </c>
      <c r="E4233" s="7" t="n">
        <v>0.699999988079071</v>
      </c>
      <c r="F4233" s="7" t="n">
        <v>4000</v>
      </c>
    </row>
    <row r="4234" spans="1:8">
      <c r="A4234" t="s">
        <v>4</v>
      </c>
      <c r="B4234" s="4" t="s">
        <v>5</v>
      </c>
      <c r="C4234" s="4" t="s">
        <v>13</v>
      </c>
      <c r="D4234" s="4" t="s">
        <v>10</v>
      </c>
      <c r="E4234" s="4" t="s">
        <v>6</v>
      </c>
      <c r="F4234" s="4" t="s">
        <v>6</v>
      </c>
      <c r="G4234" s="4" t="s">
        <v>6</v>
      </c>
      <c r="H4234" s="4" t="s">
        <v>6</v>
      </c>
    </row>
    <row r="4235" spans="1:8">
      <c r="A4235" t="n">
        <v>34346</v>
      </c>
      <c r="B4235" s="61" t="n">
        <v>51</v>
      </c>
      <c r="C4235" s="7" t="n">
        <v>3</v>
      </c>
      <c r="D4235" s="7" t="n">
        <v>0</v>
      </c>
      <c r="E4235" s="7" t="s">
        <v>346</v>
      </c>
      <c r="F4235" s="7" t="s">
        <v>221</v>
      </c>
      <c r="G4235" s="7" t="s">
        <v>143</v>
      </c>
      <c r="H4235" s="7" t="s">
        <v>144</v>
      </c>
    </row>
    <row r="4236" spans="1:8">
      <c r="A4236" t="s">
        <v>4</v>
      </c>
      <c r="B4236" s="4" t="s">
        <v>5</v>
      </c>
      <c r="C4236" s="4" t="s">
        <v>10</v>
      </c>
      <c r="D4236" s="4" t="s">
        <v>25</v>
      </c>
      <c r="E4236" s="4" t="s">
        <v>25</v>
      </c>
      <c r="F4236" s="4" t="s">
        <v>25</v>
      </c>
      <c r="G4236" s="4" t="s">
        <v>10</v>
      </c>
      <c r="H4236" s="4" t="s">
        <v>10</v>
      </c>
    </row>
    <row r="4237" spans="1:8">
      <c r="A4237" t="n">
        <v>34359</v>
      </c>
      <c r="B4237" s="41" t="n">
        <v>60</v>
      </c>
      <c r="C4237" s="7" t="n">
        <v>0</v>
      </c>
      <c r="D4237" s="7" t="n">
        <v>35</v>
      </c>
      <c r="E4237" s="7" t="n">
        <v>0</v>
      </c>
      <c r="F4237" s="7" t="n">
        <v>0</v>
      </c>
      <c r="G4237" s="7" t="n">
        <v>0</v>
      </c>
      <c r="H4237" s="7" t="n">
        <v>0</v>
      </c>
    </row>
    <row r="4238" spans="1:8">
      <c r="A4238" t="s">
        <v>4</v>
      </c>
      <c r="B4238" s="4" t="s">
        <v>5</v>
      </c>
      <c r="C4238" s="4" t="s">
        <v>10</v>
      </c>
      <c r="D4238" s="4" t="s">
        <v>9</v>
      </c>
    </row>
    <row r="4239" spans="1:8">
      <c r="A4239" t="n">
        <v>34378</v>
      </c>
      <c r="B4239" s="53" t="n">
        <v>43</v>
      </c>
      <c r="C4239" s="7" t="n">
        <v>61488</v>
      </c>
      <c r="D4239" s="7" t="n">
        <v>1</v>
      </c>
    </row>
    <row r="4240" spans="1:8">
      <c r="A4240" t="s">
        <v>4</v>
      </c>
      <c r="B4240" s="4" t="s">
        <v>5</v>
      </c>
      <c r="C4240" s="4" t="s">
        <v>10</v>
      </c>
      <c r="D4240" s="4" t="s">
        <v>9</v>
      </c>
    </row>
    <row r="4241" spans="1:9">
      <c r="A4241" t="n">
        <v>34385</v>
      </c>
      <c r="B4241" s="53" t="n">
        <v>43</v>
      </c>
      <c r="C4241" s="7" t="n">
        <v>9</v>
      </c>
      <c r="D4241" s="7" t="n">
        <v>1</v>
      </c>
    </row>
    <row r="4242" spans="1:9">
      <c r="A4242" t="s">
        <v>4</v>
      </c>
      <c r="B4242" s="4" t="s">
        <v>5</v>
      </c>
      <c r="C4242" s="4" t="s">
        <v>13</v>
      </c>
      <c r="D4242" s="4" t="s">
        <v>10</v>
      </c>
    </row>
    <row r="4243" spans="1:9">
      <c r="A4243" t="n">
        <v>34392</v>
      </c>
      <c r="B4243" s="39" t="n">
        <v>58</v>
      </c>
      <c r="C4243" s="7" t="n">
        <v>255</v>
      </c>
      <c r="D4243" s="7" t="n">
        <v>0</v>
      </c>
    </row>
    <row r="4244" spans="1:9">
      <c r="A4244" t="s">
        <v>4</v>
      </c>
      <c r="B4244" s="4" t="s">
        <v>5</v>
      </c>
      <c r="C4244" s="4" t="s">
        <v>13</v>
      </c>
      <c r="D4244" s="4" t="s">
        <v>10</v>
      </c>
      <c r="E4244" s="4" t="s">
        <v>10</v>
      </c>
      <c r="F4244" s="4" t="s">
        <v>9</v>
      </c>
    </row>
    <row r="4245" spans="1:9">
      <c r="A4245" t="n">
        <v>34396</v>
      </c>
      <c r="B4245" s="73" t="n">
        <v>84</v>
      </c>
      <c r="C4245" s="7" t="n">
        <v>1</v>
      </c>
      <c r="D4245" s="7" t="n">
        <v>0</v>
      </c>
      <c r="E4245" s="7" t="n">
        <v>0</v>
      </c>
      <c r="F4245" s="7" t="n">
        <v>0</v>
      </c>
    </row>
    <row r="4246" spans="1:9">
      <c r="A4246" t="s">
        <v>4</v>
      </c>
      <c r="B4246" s="4" t="s">
        <v>5</v>
      </c>
      <c r="C4246" s="4" t="s">
        <v>13</v>
      </c>
    </row>
    <row r="4247" spans="1:9">
      <c r="A4247" t="n">
        <v>34406</v>
      </c>
      <c r="B4247" s="58" t="n">
        <v>116</v>
      </c>
      <c r="C4247" s="7" t="n">
        <v>0</v>
      </c>
    </row>
    <row r="4248" spans="1:9">
      <c r="A4248" t="s">
        <v>4</v>
      </c>
      <c r="B4248" s="4" t="s">
        <v>5</v>
      </c>
      <c r="C4248" s="4" t="s">
        <v>13</v>
      </c>
      <c r="D4248" s="4" t="s">
        <v>10</v>
      </c>
    </row>
    <row r="4249" spans="1:9">
      <c r="A4249" t="n">
        <v>34408</v>
      </c>
      <c r="B4249" s="58" t="n">
        <v>116</v>
      </c>
      <c r="C4249" s="7" t="n">
        <v>2</v>
      </c>
      <c r="D4249" s="7" t="n">
        <v>1</v>
      </c>
    </row>
    <row r="4250" spans="1:9">
      <c r="A4250" t="s">
        <v>4</v>
      </c>
      <c r="B4250" s="4" t="s">
        <v>5</v>
      </c>
      <c r="C4250" s="4" t="s">
        <v>13</v>
      </c>
      <c r="D4250" s="4" t="s">
        <v>9</v>
      </c>
    </row>
    <row r="4251" spans="1:9">
      <c r="A4251" t="n">
        <v>34412</v>
      </c>
      <c r="B4251" s="58" t="n">
        <v>116</v>
      </c>
      <c r="C4251" s="7" t="n">
        <v>5</v>
      </c>
      <c r="D4251" s="7" t="n">
        <v>1077936128</v>
      </c>
    </row>
    <row r="4252" spans="1:9">
      <c r="A4252" t="s">
        <v>4</v>
      </c>
      <c r="B4252" s="4" t="s">
        <v>5</v>
      </c>
      <c r="C4252" s="4" t="s">
        <v>13</v>
      </c>
      <c r="D4252" s="4" t="s">
        <v>10</v>
      </c>
    </row>
    <row r="4253" spans="1:9">
      <c r="A4253" t="n">
        <v>34418</v>
      </c>
      <c r="B4253" s="58" t="n">
        <v>116</v>
      </c>
      <c r="C4253" s="7" t="n">
        <v>6</v>
      </c>
      <c r="D4253" s="7" t="n">
        <v>1</v>
      </c>
    </row>
    <row r="4254" spans="1:9">
      <c r="A4254" t="s">
        <v>4</v>
      </c>
      <c r="B4254" s="4" t="s">
        <v>5</v>
      </c>
      <c r="C4254" s="4" t="s">
        <v>10</v>
      </c>
    </row>
    <row r="4255" spans="1:9">
      <c r="A4255" t="n">
        <v>34422</v>
      </c>
      <c r="B4255" s="31" t="n">
        <v>16</v>
      </c>
      <c r="C4255" s="7" t="n">
        <v>1000</v>
      </c>
    </row>
    <row r="4256" spans="1:9">
      <c r="A4256" t="s">
        <v>4</v>
      </c>
      <c r="B4256" s="4" t="s">
        <v>5</v>
      </c>
      <c r="C4256" s="4" t="s">
        <v>13</v>
      </c>
      <c r="D4256" s="4" t="s">
        <v>10</v>
      </c>
      <c r="E4256" s="4" t="s">
        <v>6</v>
      </c>
      <c r="F4256" s="4" t="s">
        <v>6</v>
      </c>
      <c r="G4256" s="4" t="s">
        <v>6</v>
      </c>
      <c r="H4256" s="4" t="s">
        <v>6</v>
      </c>
    </row>
    <row r="4257" spans="1:8">
      <c r="A4257" t="n">
        <v>34425</v>
      </c>
      <c r="B4257" s="61" t="n">
        <v>51</v>
      </c>
      <c r="C4257" s="7" t="n">
        <v>3</v>
      </c>
      <c r="D4257" s="7" t="n">
        <v>0</v>
      </c>
      <c r="E4257" s="7" t="s">
        <v>221</v>
      </c>
      <c r="F4257" s="7" t="s">
        <v>221</v>
      </c>
      <c r="G4257" s="7" t="s">
        <v>143</v>
      </c>
      <c r="H4257" s="7" t="s">
        <v>144</v>
      </c>
    </row>
    <row r="4258" spans="1:8">
      <c r="A4258" t="s">
        <v>4</v>
      </c>
      <c r="B4258" s="4" t="s">
        <v>5</v>
      </c>
      <c r="C4258" s="4" t="s">
        <v>10</v>
      </c>
      <c r="D4258" s="4" t="s">
        <v>25</v>
      </c>
      <c r="E4258" s="4" t="s">
        <v>25</v>
      </c>
      <c r="F4258" s="4" t="s">
        <v>25</v>
      </c>
      <c r="G4258" s="4" t="s">
        <v>10</v>
      </c>
      <c r="H4258" s="4" t="s">
        <v>10</v>
      </c>
    </row>
    <row r="4259" spans="1:8">
      <c r="A4259" t="n">
        <v>34438</v>
      </c>
      <c r="B4259" s="41" t="n">
        <v>60</v>
      </c>
      <c r="C4259" s="7" t="n">
        <v>0</v>
      </c>
      <c r="D4259" s="7" t="n">
        <v>0</v>
      </c>
      <c r="E4259" s="7" t="n">
        <v>0</v>
      </c>
      <c r="F4259" s="7" t="n">
        <v>0</v>
      </c>
      <c r="G4259" s="7" t="n">
        <v>1000</v>
      </c>
      <c r="H4259" s="7" t="n">
        <v>0</v>
      </c>
    </row>
    <row r="4260" spans="1:8">
      <c r="A4260" t="s">
        <v>4</v>
      </c>
      <c r="B4260" s="4" t="s">
        <v>5</v>
      </c>
      <c r="C4260" s="4" t="s">
        <v>10</v>
      </c>
    </row>
    <row r="4261" spans="1:8">
      <c r="A4261" t="n">
        <v>34457</v>
      </c>
      <c r="B4261" s="31" t="n">
        <v>16</v>
      </c>
      <c r="C4261" s="7" t="n">
        <v>500</v>
      </c>
    </row>
    <row r="4262" spans="1:8">
      <c r="A4262" t="s">
        <v>4</v>
      </c>
      <c r="B4262" s="4" t="s">
        <v>5</v>
      </c>
      <c r="C4262" s="4" t="s">
        <v>13</v>
      </c>
      <c r="D4262" s="4" t="s">
        <v>10</v>
      </c>
      <c r="E4262" s="4" t="s">
        <v>6</v>
      </c>
      <c r="F4262" s="4" t="s">
        <v>6</v>
      </c>
      <c r="G4262" s="4" t="s">
        <v>6</v>
      </c>
      <c r="H4262" s="4" t="s">
        <v>6</v>
      </c>
    </row>
    <row r="4263" spans="1:8">
      <c r="A4263" t="n">
        <v>34460</v>
      </c>
      <c r="B4263" s="61" t="n">
        <v>51</v>
      </c>
      <c r="C4263" s="7" t="n">
        <v>3</v>
      </c>
      <c r="D4263" s="7" t="n">
        <v>0</v>
      </c>
      <c r="E4263" s="7" t="s">
        <v>221</v>
      </c>
      <c r="F4263" s="7" t="s">
        <v>221</v>
      </c>
      <c r="G4263" s="7" t="s">
        <v>143</v>
      </c>
      <c r="H4263" s="7" t="s">
        <v>144</v>
      </c>
    </row>
    <row r="4264" spans="1:8">
      <c r="A4264" t="s">
        <v>4</v>
      </c>
      <c r="B4264" s="4" t="s">
        <v>5</v>
      </c>
      <c r="C4264" s="4" t="s">
        <v>10</v>
      </c>
      <c r="D4264" s="4" t="s">
        <v>13</v>
      </c>
      <c r="E4264" s="4" t="s">
        <v>6</v>
      </c>
      <c r="F4264" s="4" t="s">
        <v>25</v>
      </c>
      <c r="G4264" s="4" t="s">
        <v>25</v>
      </c>
      <c r="H4264" s="4" t="s">
        <v>25</v>
      </c>
    </row>
    <row r="4265" spans="1:8">
      <c r="A4265" t="n">
        <v>34473</v>
      </c>
      <c r="B4265" s="52" t="n">
        <v>48</v>
      </c>
      <c r="C4265" s="7" t="n">
        <v>0</v>
      </c>
      <c r="D4265" s="7" t="n">
        <v>0</v>
      </c>
      <c r="E4265" s="7" t="s">
        <v>260</v>
      </c>
      <c r="F4265" s="7" t="n">
        <v>-1</v>
      </c>
      <c r="G4265" s="7" t="n">
        <v>1</v>
      </c>
      <c r="H4265" s="7" t="n">
        <v>0</v>
      </c>
    </row>
    <row r="4266" spans="1:8">
      <c r="A4266" t="s">
        <v>4</v>
      </c>
      <c r="B4266" s="4" t="s">
        <v>5</v>
      </c>
      <c r="C4266" s="4" t="s">
        <v>10</v>
      </c>
      <c r="D4266" s="4" t="s">
        <v>13</v>
      </c>
      <c r="E4266" s="4" t="s">
        <v>6</v>
      </c>
      <c r="F4266" s="4" t="s">
        <v>25</v>
      </c>
      <c r="G4266" s="4" t="s">
        <v>25</v>
      </c>
      <c r="H4266" s="4" t="s">
        <v>25</v>
      </c>
    </row>
    <row r="4267" spans="1:8">
      <c r="A4267" t="n">
        <v>34499</v>
      </c>
      <c r="B4267" s="52" t="n">
        <v>48</v>
      </c>
      <c r="C4267" s="7" t="n">
        <v>1</v>
      </c>
      <c r="D4267" s="7" t="n">
        <v>0</v>
      </c>
      <c r="E4267" s="7" t="s">
        <v>260</v>
      </c>
      <c r="F4267" s="7" t="n">
        <v>-1</v>
      </c>
      <c r="G4267" s="7" t="n">
        <v>1</v>
      </c>
      <c r="H4267" s="7" t="n">
        <v>0</v>
      </c>
    </row>
    <row r="4268" spans="1:8">
      <c r="A4268" t="s">
        <v>4</v>
      </c>
      <c r="B4268" s="4" t="s">
        <v>5</v>
      </c>
      <c r="C4268" s="4" t="s">
        <v>13</v>
      </c>
      <c r="D4268" s="4" t="s">
        <v>10</v>
      </c>
      <c r="E4268" s="4" t="s">
        <v>25</v>
      </c>
      <c r="F4268" s="4" t="s">
        <v>10</v>
      </c>
      <c r="G4268" s="4" t="s">
        <v>9</v>
      </c>
      <c r="H4268" s="4" t="s">
        <v>9</v>
      </c>
      <c r="I4268" s="4" t="s">
        <v>10</v>
      </c>
      <c r="J4268" s="4" t="s">
        <v>10</v>
      </c>
      <c r="K4268" s="4" t="s">
        <v>9</v>
      </c>
      <c r="L4268" s="4" t="s">
        <v>9</v>
      </c>
      <c r="M4268" s="4" t="s">
        <v>9</v>
      </c>
      <c r="N4268" s="4" t="s">
        <v>9</v>
      </c>
      <c r="O4268" s="4" t="s">
        <v>6</v>
      </c>
    </row>
    <row r="4269" spans="1:8">
      <c r="A4269" t="n">
        <v>34525</v>
      </c>
      <c r="B4269" s="14" t="n">
        <v>50</v>
      </c>
      <c r="C4269" s="7" t="n">
        <v>0</v>
      </c>
      <c r="D4269" s="7" t="n">
        <v>2000</v>
      </c>
      <c r="E4269" s="7" t="n">
        <v>0.800000011920929</v>
      </c>
      <c r="F4269" s="7" t="n">
        <v>0</v>
      </c>
      <c r="G4269" s="7" t="n">
        <v>0</v>
      </c>
      <c r="H4269" s="7" t="n">
        <v>-1069547520</v>
      </c>
      <c r="I4269" s="7" t="n">
        <v>0</v>
      </c>
      <c r="J4269" s="7" t="n">
        <v>65533</v>
      </c>
      <c r="K4269" s="7" t="n">
        <v>0</v>
      </c>
      <c r="L4269" s="7" t="n">
        <v>0</v>
      </c>
      <c r="M4269" s="7" t="n">
        <v>0</v>
      </c>
      <c r="N4269" s="7" t="n">
        <v>0</v>
      </c>
      <c r="O4269" s="7" t="s">
        <v>12</v>
      </c>
    </row>
    <row r="4270" spans="1:8">
      <c r="A4270" t="s">
        <v>4</v>
      </c>
      <c r="B4270" s="4" t="s">
        <v>5</v>
      </c>
      <c r="C4270" s="4" t="s">
        <v>10</v>
      </c>
    </row>
    <row r="4271" spans="1:8">
      <c r="A4271" t="n">
        <v>34564</v>
      </c>
      <c r="B4271" s="31" t="n">
        <v>16</v>
      </c>
      <c r="C4271" s="7" t="n">
        <v>1000</v>
      </c>
    </row>
    <row r="4272" spans="1:8">
      <c r="A4272" t="s">
        <v>4</v>
      </c>
      <c r="B4272" s="4" t="s">
        <v>5</v>
      </c>
      <c r="C4272" s="4" t="s">
        <v>10</v>
      </c>
      <c r="D4272" s="4" t="s">
        <v>25</v>
      </c>
      <c r="E4272" s="4" t="s">
        <v>25</v>
      </c>
      <c r="F4272" s="4" t="s">
        <v>25</v>
      </c>
      <c r="G4272" s="4" t="s">
        <v>10</v>
      </c>
      <c r="H4272" s="4" t="s">
        <v>10</v>
      </c>
    </row>
    <row r="4273" spans="1:15">
      <c r="A4273" t="n">
        <v>34567</v>
      </c>
      <c r="B4273" s="41" t="n">
        <v>60</v>
      </c>
      <c r="C4273" s="7" t="n">
        <v>1</v>
      </c>
      <c r="D4273" s="7" t="n">
        <v>0</v>
      </c>
      <c r="E4273" s="7" t="n">
        <v>10</v>
      </c>
      <c r="F4273" s="7" t="n">
        <v>0</v>
      </c>
      <c r="G4273" s="7" t="n">
        <v>1000</v>
      </c>
      <c r="H4273" s="7" t="n">
        <v>0</v>
      </c>
    </row>
    <row r="4274" spans="1:15">
      <c r="A4274" t="s">
        <v>4</v>
      </c>
      <c r="B4274" s="4" t="s">
        <v>5</v>
      </c>
      <c r="C4274" s="4" t="s">
        <v>10</v>
      </c>
    </row>
    <row r="4275" spans="1:15">
      <c r="A4275" t="n">
        <v>34586</v>
      </c>
      <c r="B4275" s="31" t="n">
        <v>16</v>
      </c>
      <c r="C4275" s="7" t="n">
        <v>1000</v>
      </c>
    </row>
    <row r="4276" spans="1:15">
      <c r="A4276" t="s">
        <v>4</v>
      </c>
      <c r="B4276" s="4" t="s">
        <v>5</v>
      </c>
      <c r="C4276" s="4" t="s">
        <v>13</v>
      </c>
      <c r="D4276" s="4" t="s">
        <v>10</v>
      </c>
    </row>
    <row r="4277" spans="1:15">
      <c r="A4277" t="n">
        <v>34589</v>
      </c>
      <c r="B4277" s="45" t="n">
        <v>45</v>
      </c>
      <c r="C4277" s="7" t="n">
        <v>7</v>
      </c>
      <c r="D4277" s="7" t="n">
        <v>0</v>
      </c>
    </row>
    <row r="4278" spans="1:15">
      <c r="A4278" t="s">
        <v>4</v>
      </c>
      <c r="B4278" s="4" t="s">
        <v>5</v>
      </c>
      <c r="C4278" s="4" t="s">
        <v>13</v>
      </c>
      <c r="D4278" s="4" t="s">
        <v>10</v>
      </c>
      <c r="E4278" s="4" t="s">
        <v>25</v>
      </c>
    </row>
    <row r="4279" spans="1:15">
      <c r="A4279" t="n">
        <v>34593</v>
      </c>
      <c r="B4279" s="39" t="n">
        <v>58</v>
      </c>
      <c r="C4279" s="7" t="n">
        <v>101</v>
      </c>
      <c r="D4279" s="7" t="n">
        <v>500</v>
      </c>
      <c r="E4279" s="7" t="n">
        <v>1</v>
      </c>
    </row>
    <row r="4280" spans="1:15">
      <c r="A4280" t="s">
        <v>4</v>
      </c>
      <c r="B4280" s="4" t="s">
        <v>5</v>
      </c>
      <c r="C4280" s="4" t="s">
        <v>13</v>
      </c>
      <c r="D4280" s="4" t="s">
        <v>10</v>
      </c>
    </row>
    <row r="4281" spans="1:15">
      <c r="A4281" t="n">
        <v>34601</v>
      </c>
      <c r="B4281" s="39" t="n">
        <v>58</v>
      </c>
      <c r="C4281" s="7" t="n">
        <v>254</v>
      </c>
      <c r="D4281" s="7" t="n">
        <v>0</v>
      </c>
    </row>
    <row r="4282" spans="1:15">
      <c r="A4282" t="s">
        <v>4</v>
      </c>
      <c r="B4282" s="4" t="s">
        <v>5</v>
      </c>
      <c r="C4282" s="4" t="s">
        <v>10</v>
      </c>
      <c r="D4282" s="4" t="s">
        <v>9</v>
      </c>
    </row>
    <row r="4283" spans="1:15">
      <c r="A4283" t="n">
        <v>34605</v>
      </c>
      <c r="B4283" s="53" t="n">
        <v>43</v>
      </c>
      <c r="C4283" s="7" t="n">
        <v>61488</v>
      </c>
      <c r="D4283" s="7" t="n">
        <v>128</v>
      </c>
    </row>
    <row r="4284" spans="1:15">
      <c r="A4284" t="s">
        <v>4</v>
      </c>
      <c r="B4284" s="4" t="s">
        <v>5</v>
      </c>
      <c r="C4284" s="4" t="s">
        <v>13</v>
      </c>
      <c r="D4284" s="4" t="s">
        <v>13</v>
      </c>
      <c r="E4284" s="4" t="s">
        <v>25</v>
      </c>
      <c r="F4284" s="4" t="s">
        <v>25</v>
      </c>
      <c r="G4284" s="4" t="s">
        <v>25</v>
      </c>
      <c r="H4284" s="4" t="s">
        <v>10</v>
      </c>
    </row>
    <row r="4285" spans="1:15">
      <c r="A4285" t="n">
        <v>34612</v>
      </c>
      <c r="B4285" s="45" t="n">
        <v>45</v>
      </c>
      <c r="C4285" s="7" t="n">
        <v>2</v>
      </c>
      <c r="D4285" s="7" t="n">
        <v>3</v>
      </c>
      <c r="E4285" s="7" t="n">
        <v>118.610000610352</v>
      </c>
      <c r="F4285" s="7" t="n">
        <v>23.0499992370605</v>
      </c>
      <c r="G4285" s="7" t="n">
        <v>100.180000305176</v>
      </c>
      <c r="H4285" s="7" t="n">
        <v>0</v>
      </c>
    </row>
    <row r="4286" spans="1:15">
      <c r="A4286" t="s">
        <v>4</v>
      </c>
      <c r="B4286" s="4" t="s">
        <v>5</v>
      </c>
      <c r="C4286" s="4" t="s">
        <v>13</v>
      </c>
      <c r="D4286" s="4" t="s">
        <v>13</v>
      </c>
      <c r="E4286" s="4" t="s">
        <v>25</v>
      </c>
      <c r="F4286" s="4" t="s">
        <v>25</v>
      </c>
      <c r="G4286" s="4" t="s">
        <v>25</v>
      </c>
      <c r="H4286" s="4" t="s">
        <v>10</v>
      </c>
      <c r="I4286" s="4" t="s">
        <v>13</v>
      </c>
    </row>
    <row r="4287" spans="1:15">
      <c r="A4287" t="n">
        <v>34629</v>
      </c>
      <c r="B4287" s="45" t="n">
        <v>45</v>
      </c>
      <c r="C4287" s="7" t="n">
        <v>4</v>
      </c>
      <c r="D4287" s="7" t="n">
        <v>3</v>
      </c>
      <c r="E4287" s="7" t="n">
        <v>9.3100004196167</v>
      </c>
      <c r="F4287" s="7" t="n">
        <v>316.140014648438</v>
      </c>
      <c r="G4287" s="7" t="n">
        <v>4</v>
      </c>
      <c r="H4287" s="7" t="n">
        <v>0</v>
      </c>
      <c r="I4287" s="7" t="n">
        <v>0</v>
      </c>
    </row>
    <row r="4288" spans="1:15">
      <c r="A4288" t="s">
        <v>4</v>
      </c>
      <c r="B4288" s="4" t="s">
        <v>5</v>
      </c>
      <c r="C4288" s="4" t="s">
        <v>13</v>
      </c>
      <c r="D4288" s="4" t="s">
        <v>13</v>
      </c>
      <c r="E4288" s="4" t="s">
        <v>25</v>
      </c>
      <c r="F4288" s="4" t="s">
        <v>10</v>
      </c>
    </row>
    <row r="4289" spans="1:9">
      <c r="A4289" t="n">
        <v>34647</v>
      </c>
      <c r="B4289" s="45" t="n">
        <v>45</v>
      </c>
      <c r="C4289" s="7" t="n">
        <v>5</v>
      </c>
      <c r="D4289" s="7" t="n">
        <v>3</v>
      </c>
      <c r="E4289" s="7" t="n">
        <v>0.800000011920929</v>
      </c>
      <c r="F4289" s="7" t="n">
        <v>0</v>
      </c>
    </row>
    <row r="4290" spans="1:9">
      <c r="A4290" t="s">
        <v>4</v>
      </c>
      <c r="B4290" s="4" t="s">
        <v>5</v>
      </c>
      <c r="C4290" s="4" t="s">
        <v>13</v>
      </c>
      <c r="D4290" s="4" t="s">
        <v>13</v>
      </c>
      <c r="E4290" s="4" t="s">
        <v>25</v>
      </c>
      <c r="F4290" s="4" t="s">
        <v>10</v>
      </c>
    </row>
    <row r="4291" spans="1:9">
      <c r="A4291" t="n">
        <v>34656</v>
      </c>
      <c r="B4291" s="45" t="n">
        <v>45</v>
      </c>
      <c r="C4291" s="7" t="n">
        <v>5</v>
      </c>
      <c r="D4291" s="7" t="n">
        <v>3</v>
      </c>
      <c r="E4291" s="7" t="n">
        <v>0.699999988079071</v>
      </c>
      <c r="F4291" s="7" t="n">
        <v>50000</v>
      </c>
    </row>
    <row r="4292" spans="1:9">
      <c r="A4292" t="s">
        <v>4</v>
      </c>
      <c r="B4292" s="4" t="s">
        <v>5</v>
      </c>
      <c r="C4292" s="4" t="s">
        <v>13</v>
      </c>
      <c r="D4292" s="4" t="s">
        <v>13</v>
      </c>
      <c r="E4292" s="4" t="s">
        <v>25</v>
      </c>
      <c r="F4292" s="4" t="s">
        <v>10</v>
      </c>
    </row>
    <row r="4293" spans="1:9">
      <c r="A4293" t="n">
        <v>34665</v>
      </c>
      <c r="B4293" s="45" t="n">
        <v>45</v>
      </c>
      <c r="C4293" s="7" t="n">
        <v>11</v>
      </c>
      <c r="D4293" s="7" t="n">
        <v>3</v>
      </c>
      <c r="E4293" s="7" t="n">
        <v>43</v>
      </c>
      <c r="F4293" s="7" t="n">
        <v>0</v>
      </c>
    </row>
    <row r="4294" spans="1:9">
      <c r="A4294" t="s">
        <v>4</v>
      </c>
      <c r="B4294" s="4" t="s">
        <v>5</v>
      </c>
      <c r="C4294" s="4" t="s">
        <v>13</v>
      </c>
      <c r="D4294" s="4" t="s">
        <v>10</v>
      </c>
    </row>
    <row r="4295" spans="1:9">
      <c r="A4295" t="n">
        <v>34674</v>
      </c>
      <c r="B4295" s="39" t="n">
        <v>58</v>
      </c>
      <c r="C4295" s="7" t="n">
        <v>255</v>
      </c>
      <c r="D4295" s="7" t="n">
        <v>0</v>
      </c>
    </row>
    <row r="4296" spans="1:9">
      <c r="A4296" t="s">
        <v>4</v>
      </c>
      <c r="B4296" s="4" t="s">
        <v>5</v>
      </c>
      <c r="C4296" s="4" t="s">
        <v>13</v>
      </c>
      <c r="D4296" s="4" t="s">
        <v>10</v>
      </c>
      <c r="E4296" s="4" t="s">
        <v>6</v>
      </c>
    </row>
    <row r="4297" spans="1:9">
      <c r="A4297" t="n">
        <v>34678</v>
      </c>
      <c r="B4297" s="61" t="n">
        <v>51</v>
      </c>
      <c r="C4297" s="7" t="n">
        <v>4</v>
      </c>
      <c r="D4297" s="7" t="n">
        <v>0</v>
      </c>
      <c r="E4297" s="7" t="s">
        <v>316</v>
      </c>
    </row>
    <row r="4298" spans="1:9">
      <c r="A4298" t="s">
        <v>4</v>
      </c>
      <c r="B4298" s="4" t="s">
        <v>5</v>
      </c>
      <c r="C4298" s="4" t="s">
        <v>10</v>
      </c>
    </row>
    <row r="4299" spans="1:9">
      <c r="A4299" t="n">
        <v>34692</v>
      </c>
      <c r="B4299" s="31" t="n">
        <v>16</v>
      </c>
      <c r="C4299" s="7" t="n">
        <v>0</v>
      </c>
    </row>
    <row r="4300" spans="1:9">
      <c r="A4300" t="s">
        <v>4</v>
      </c>
      <c r="B4300" s="4" t="s">
        <v>5</v>
      </c>
      <c r="C4300" s="4" t="s">
        <v>10</v>
      </c>
      <c r="D4300" s="4" t="s">
        <v>13</v>
      </c>
      <c r="E4300" s="4" t="s">
        <v>9</v>
      </c>
      <c r="F4300" s="4" t="s">
        <v>55</v>
      </c>
      <c r="G4300" s="4" t="s">
        <v>13</v>
      </c>
      <c r="H4300" s="4" t="s">
        <v>13</v>
      </c>
      <c r="I4300" s="4" t="s">
        <v>13</v>
      </c>
      <c r="J4300" s="4" t="s">
        <v>9</v>
      </c>
      <c r="K4300" s="4" t="s">
        <v>55</v>
      </c>
      <c r="L4300" s="4" t="s">
        <v>13</v>
      </c>
      <c r="M4300" s="4" t="s">
        <v>13</v>
      </c>
      <c r="N4300" s="4" t="s">
        <v>13</v>
      </c>
      <c r="O4300" s="4" t="s">
        <v>9</v>
      </c>
      <c r="P4300" s="4" t="s">
        <v>55</v>
      </c>
      <c r="Q4300" s="4" t="s">
        <v>13</v>
      </c>
      <c r="R4300" s="4" t="s">
        <v>13</v>
      </c>
    </row>
    <row r="4301" spans="1:9">
      <c r="A4301" t="n">
        <v>34695</v>
      </c>
      <c r="B4301" s="62" t="n">
        <v>26</v>
      </c>
      <c r="C4301" s="7" t="n">
        <v>0</v>
      </c>
      <c r="D4301" s="7" t="n">
        <v>17</v>
      </c>
      <c r="E4301" s="7" t="n">
        <v>52547</v>
      </c>
      <c r="F4301" s="7" t="s">
        <v>347</v>
      </c>
      <c r="G4301" s="7" t="n">
        <v>2</v>
      </c>
      <c r="H4301" s="7" t="n">
        <v>3</v>
      </c>
      <c r="I4301" s="7" t="n">
        <v>17</v>
      </c>
      <c r="J4301" s="7" t="n">
        <v>52548</v>
      </c>
      <c r="K4301" s="7" t="s">
        <v>348</v>
      </c>
      <c r="L4301" s="7" t="n">
        <v>2</v>
      </c>
      <c r="M4301" s="7" t="n">
        <v>3</v>
      </c>
      <c r="N4301" s="7" t="n">
        <v>17</v>
      </c>
      <c r="O4301" s="7" t="n">
        <v>52549</v>
      </c>
      <c r="P4301" s="7" t="s">
        <v>349</v>
      </c>
      <c r="Q4301" s="7" t="n">
        <v>2</v>
      </c>
      <c r="R4301" s="7" t="n">
        <v>0</v>
      </c>
    </row>
    <row r="4302" spans="1:9">
      <c r="A4302" t="s">
        <v>4</v>
      </c>
      <c r="B4302" s="4" t="s">
        <v>5</v>
      </c>
    </row>
    <row r="4303" spans="1:9">
      <c r="A4303" t="n">
        <v>34948</v>
      </c>
      <c r="B4303" s="34" t="n">
        <v>28</v>
      </c>
    </row>
    <row r="4304" spans="1:9">
      <c r="A4304" t="s">
        <v>4</v>
      </c>
      <c r="B4304" s="4" t="s">
        <v>5</v>
      </c>
      <c r="C4304" s="4" t="s">
        <v>10</v>
      </c>
      <c r="D4304" s="4" t="s">
        <v>13</v>
      </c>
      <c r="E4304" s="4" t="s">
        <v>6</v>
      </c>
      <c r="F4304" s="4" t="s">
        <v>25</v>
      </c>
      <c r="G4304" s="4" t="s">
        <v>25</v>
      </c>
      <c r="H4304" s="4" t="s">
        <v>25</v>
      </c>
    </row>
    <row r="4305" spans="1:18">
      <c r="A4305" t="n">
        <v>34949</v>
      </c>
      <c r="B4305" s="52" t="n">
        <v>48</v>
      </c>
      <c r="C4305" s="7" t="n">
        <v>0</v>
      </c>
      <c r="D4305" s="7" t="n">
        <v>0</v>
      </c>
      <c r="E4305" s="7" t="s">
        <v>261</v>
      </c>
      <c r="F4305" s="7" t="n">
        <v>-1</v>
      </c>
      <c r="G4305" s="7" t="n">
        <v>1</v>
      </c>
      <c r="H4305" s="7" t="n">
        <v>0</v>
      </c>
    </row>
    <row r="4306" spans="1:18">
      <c r="A4306" t="s">
        <v>4</v>
      </c>
      <c r="B4306" s="4" t="s">
        <v>5</v>
      </c>
      <c r="C4306" s="4" t="s">
        <v>10</v>
      </c>
      <c r="D4306" s="4" t="s">
        <v>13</v>
      </c>
      <c r="E4306" s="4" t="s">
        <v>6</v>
      </c>
      <c r="F4306" s="4" t="s">
        <v>25</v>
      </c>
      <c r="G4306" s="4" t="s">
        <v>25</v>
      </c>
      <c r="H4306" s="4" t="s">
        <v>25</v>
      </c>
    </row>
    <row r="4307" spans="1:18">
      <c r="A4307" t="n">
        <v>34975</v>
      </c>
      <c r="B4307" s="52" t="n">
        <v>48</v>
      </c>
      <c r="C4307" s="7" t="n">
        <v>1</v>
      </c>
      <c r="D4307" s="7" t="n">
        <v>0</v>
      </c>
      <c r="E4307" s="7" t="s">
        <v>261</v>
      </c>
      <c r="F4307" s="7" t="n">
        <v>-1</v>
      </c>
      <c r="G4307" s="7" t="n">
        <v>1</v>
      </c>
      <c r="H4307" s="7" t="n">
        <v>0</v>
      </c>
    </row>
    <row r="4308" spans="1:18">
      <c r="A4308" t="s">
        <v>4</v>
      </c>
      <c r="B4308" s="4" t="s">
        <v>5</v>
      </c>
      <c r="C4308" s="4" t="s">
        <v>10</v>
      </c>
    </row>
    <row r="4309" spans="1:18">
      <c r="A4309" t="n">
        <v>35001</v>
      </c>
      <c r="B4309" s="31" t="n">
        <v>16</v>
      </c>
      <c r="C4309" s="7" t="n">
        <v>1500</v>
      </c>
    </row>
    <row r="4310" spans="1:18">
      <c r="A4310" t="s">
        <v>4</v>
      </c>
      <c r="B4310" s="4" t="s">
        <v>5</v>
      </c>
      <c r="C4310" s="4" t="s">
        <v>13</v>
      </c>
      <c r="D4310" s="4" t="s">
        <v>10</v>
      </c>
      <c r="E4310" s="4" t="s">
        <v>6</v>
      </c>
    </row>
    <row r="4311" spans="1:18">
      <c r="A4311" t="n">
        <v>35004</v>
      </c>
      <c r="B4311" s="61" t="n">
        <v>51</v>
      </c>
      <c r="C4311" s="7" t="n">
        <v>4</v>
      </c>
      <c r="D4311" s="7" t="n">
        <v>0</v>
      </c>
      <c r="E4311" s="7" t="s">
        <v>350</v>
      </c>
    </row>
    <row r="4312" spans="1:18">
      <c r="A4312" t="s">
        <v>4</v>
      </c>
      <c r="B4312" s="4" t="s">
        <v>5</v>
      </c>
      <c r="C4312" s="4" t="s">
        <v>10</v>
      </c>
    </row>
    <row r="4313" spans="1:18">
      <c r="A4313" t="n">
        <v>35018</v>
      </c>
      <c r="B4313" s="31" t="n">
        <v>16</v>
      </c>
      <c r="C4313" s="7" t="n">
        <v>0</v>
      </c>
    </row>
    <row r="4314" spans="1:18">
      <c r="A4314" t="s">
        <v>4</v>
      </c>
      <c r="B4314" s="4" t="s">
        <v>5</v>
      </c>
      <c r="C4314" s="4" t="s">
        <v>10</v>
      </c>
      <c r="D4314" s="4" t="s">
        <v>13</v>
      </c>
      <c r="E4314" s="4" t="s">
        <v>9</v>
      </c>
      <c r="F4314" s="4" t="s">
        <v>55</v>
      </c>
      <c r="G4314" s="4" t="s">
        <v>13</v>
      </c>
      <c r="H4314" s="4" t="s">
        <v>13</v>
      </c>
      <c r="I4314" s="4" t="s">
        <v>13</v>
      </c>
      <c r="J4314" s="4" t="s">
        <v>9</v>
      </c>
      <c r="K4314" s="4" t="s">
        <v>55</v>
      </c>
      <c r="L4314" s="4" t="s">
        <v>13</v>
      </c>
      <c r="M4314" s="4" t="s">
        <v>13</v>
      </c>
    </row>
    <row r="4315" spans="1:18">
      <c r="A4315" t="n">
        <v>35021</v>
      </c>
      <c r="B4315" s="62" t="n">
        <v>26</v>
      </c>
      <c r="C4315" s="7" t="n">
        <v>0</v>
      </c>
      <c r="D4315" s="7" t="n">
        <v>17</v>
      </c>
      <c r="E4315" s="7" t="n">
        <v>52550</v>
      </c>
      <c r="F4315" s="7" t="s">
        <v>351</v>
      </c>
      <c r="G4315" s="7" t="n">
        <v>2</v>
      </c>
      <c r="H4315" s="7" t="n">
        <v>3</v>
      </c>
      <c r="I4315" s="7" t="n">
        <v>17</v>
      </c>
      <c r="J4315" s="7" t="n">
        <v>52551</v>
      </c>
      <c r="K4315" s="7" t="s">
        <v>352</v>
      </c>
      <c r="L4315" s="7" t="n">
        <v>2</v>
      </c>
      <c r="M4315" s="7" t="n">
        <v>0</v>
      </c>
    </row>
    <row r="4316" spans="1:18">
      <c r="A4316" t="s">
        <v>4</v>
      </c>
      <c r="B4316" s="4" t="s">
        <v>5</v>
      </c>
    </row>
    <row r="4317" spans="1:18">
      <c r="A4317" t="n">
        <v>35173</v>
      </c>
      <c r="B4317" s="34" t="n">
        <v>28</v>
      </c>
    </row>
    <row r="4318" spans="1:18">
      <c r="A4318" t="s">
        <v>4</v>
      </c>
      <c r="B4318" s="4" t="s">
        <v>5</v>
      </c>
      <c r="C4318" s="4" t="s">
        <v>10</v>
      </c>
      <c r="D4318" s="4" t="s">
        <v>25</v>
      </c>
      <c r="E4318" s="4" t="s">
        <v>25</v>
      </c>
      <c r="F4318" s="4" t="s">
        <v>25</v>
      </c>
      <c r="G4318" s="4" t="s">
        <v>10</v>
      </c>
      <c r="H4318" s="4" t="s">
        <v>10</v>
      </c>
    </row>
    <row r="4319" spans="1:18">
      <c r="A4319" t="n">
        <v>35174</v>
      </c>
      <c r="B4319" s="41" t="n">
        <v>60</v>
      </c>
      <c r="C4319" s="7" t="n">
        <v>1</v>
      </c>
      <c r="D4319" s="7" t="n">
        <v>0</v>
      </c>
      <c r="E4319" s="7" t="n">
        <v>0</v>
      </c>
      <c r="F4319" s="7" t="n">
        <v>0</v>
      </c>
      <c r="G4319" s="7" t="n">
        <v>1000</v>
      </c>
      <c r="H4319" s="7" t="n">
        <v>0</v>
      </c>
    </row>
    <row r="4320" spans="1:18">
      <c r="A4320" t="s">
        <v>4</v>
      </c>
      <c r="B4320" s="4" t="s">
        <v>5</v>
      </c>
      <c r="C4320" s="4" t="s">
        <v>10</v>
      </c>
    </row>
    <row r="4321" spans="1:13">
      <c r="A4321" t="n">
        <v>35193</v>
      </c>
      <c r="B4321" s="31" t="n">
        <v>16</v>
      </c>
      <c r="C4321" s="7" t="n">
        <v>800</v>
      </c>
    </row>
    <row r="4322" spans="1:13">
      <c r="A4322" t="s">
        <v>4</v>
      </c>
      <c r="B4322" s="4" t="s">
        <v>5</v>
      </c>
      <c r="C4322" s="4" t="s">
        <v>13</v>
      </c>
      <c r="D4322" s="4" t="s">
        <v>10</v>
      </c>
      <c r="E4322" s="4" t="s">
        <v>6</v>
      </c>
    </row>
    <row r="4323" spans="1:13">
      <c r="A4323" t="n">
        <v>35196</v>
      </c>
      <c r="B4323" s="61" t="n">
        <v>51</v>
      </c>
      <c r="C4323" s="7" t="n">
        <v>4</v>
      </c>
      <c r="D4323" s="7" t="n">
        <v>1</v>
      </c>
      <c r="E4323" s="7" t="s">
        <v>353</v>
      </c>
    </row>
    <row r="4324" spans="1:13">
      <c r="A4324" t="s">
        <v>4</v>
      </c>
      <c r="B4324" s="4" t="s">
        <v>5</v>
      </c>
      <c r="C4324" s="4" t="s">
        <v>10</v>
      </c>
    </row>
    <row r="4325" spans="1:13">
      <c r="A4325" t="n">
        <v>35210</v>
      </c>
      <c r="B4325" s="31" t="n">
        <v>16</v>
      </c>
      <c r="C4325" s="7" t="n">
        <v>0</v>
      </c>
    </row>
    <row r="4326" spans="1:13">
      <c r="A4326" t="s">
        <v>4</v>
      </c>
      <c r="B4326" s="4" t="s">
        <v>5</v>
      </c>
      <c r="C4326" s="4" t="s">
        <v>10</v>
      </c>
      <c r="D4326" s="4" t="s">
        <v>13</v>
      </c>
      <c r="E4326" s="4" t="s">
        <v>9</v>
      </c>
      <c r="F4326" s="4" t="s">
        <v>55</v>
      </c>
      <c r="G4326" s="4" t="s">
        <v>13</v>
      </c>
      <c r="H4326" s="4" t="s">
        <v>13</v>
      </c>
    </row>
    <row r="4327" spans="1:13">
      <c r="A4327" t="n">
        <v>35213</v>
      </c>
      <c r="B4327" s="62" t="n">
        <v>26</v>
      </c>
      <c r="C4327" s="7" t="n">
        <v>1</v>
      </c>
      <c r="D4327" s="7" t="n">
        <v>17</v>
      </c>
      <c r="E4327" s="7" t="n">
        <v>1323</v>
      </c>
      <c r="F4327" s="7" t="s">
        <v>354</v>
      </c>
      <c r="G4327" s="7" t="n">
        <v>2</v>
      </c>
      <c r="H4327" s="7" t="n">
        <v>0</v>
      </c>
    </row>
    <row r="4328" spans="1:13">
      <c r="A4328" t="s">
        <v>4</v>
      </c>
      <c r="B4328" s="4" t="s">
        <v>5</v>
      </c>
    </row>
    <row r="4329" spans="1:13">
      <c r="A4329" t="n">
        <v>35243</v>
      </c>
      <c r="B4329" s="34" t="n">
        <v>28</v>
      </c>
    </row>
    <row r="4330" spans="1:13">
      <c r="A4330" t="s">
        <v>4</v>
      </c>
      <c r="B4330" s="4" t="s">
        <v>5</v>
      </c>
      <c r="C4330" s="4" t="s">
        <v>10</v>
      </c>
      <c r="D4330" s="4" t="s">
        <v>13</v>
      </c>
    </row>
    <row r="4331" spans="1:13">
      <c r="A4331" t="n">
        <v>35244</v>
      </c>
      <c r="B4331" s="63" t="n">
        <v>89</v>
      </c>
      <c r="C4331" s="7" t="n">
        <v>65533</v>
      </c>
      <c r="D4331" s="7" t="n">
        <v>1</v>
      </c>
    </row>
    <row r="4332" spans="1:13">
      <c r="A4332" t="s">
        <v>4</v>
      </c>
      <c r="B4332" s="4" t="s">
        <v>5</v>
      </c>
      <c r="C4332" s="4" t="s">
        <v>13</v>
      </c>
      <c r="D4332" s="4" t="s">
        <v>10</v>
      </c>
      <c r="E4332" s="4" t="s">
        <v>13</v>
      </c>
      <c r="F4332" s="4" t="s">
        <v>35</v>
      </c>
    </row>
    <row r="4333" spans="1:13">
      <c r="A4333" t="n">
        <v>35248</v>
      </c>
      <c r="B4333" s="15" t="n">
        <v>5</v>
      </c>
      <c r="C4333" s="7" t="n">
        <v>30</v>
      </c>
      <c r="D4333" s="7" t="n">
        <v>6657</v>
      </c>
      <c r="E4333" s="7" t="n">
        <v>1</v>
      </c>
      <c r="F4333" s="16" t="n">
        <f t="normal" ca="1">A4557</f>
        <v>0</v>
      </c>
    </row>
    <row r="4334" spans="1:13">
      <c r="A4334" t="s">
        <v>4</v>
      </c>
      <c r="B4334" s="4" t="s">
        <v>5</v>
      </c>
      <c r="C4334" s="4" t="s">
        <v>13</v>
      </c>
      <c r="D4334" s="4" t="s">
        <v>10</v>
      </c>
      <c r="E4334" s="4" t="s">
        <v>25</v>
      </c>
    </row>
    <row r="4335" spans="1:13">
      <c r="A4335" t="n">
        <v>35257</v>
      </c>
      <c r="B4335" s="39" t="n">
        <v>58</v>
      </c>
      <c r="C4335" s="7" t="n">
        <v>101</v>
      </c>
      <c r="D4335" s="7" t="n">
        <v>300</v>
      </c>
      <c r="E4335" s="7" t="n">
        <v>1</v>
      </c>
    </row>
    <row r="4336" spans="1:13">
      <c r="A4336" t="s">
        <v>4</v>
      </c>
      <c r="B4336" s="4" t="s">
        <v>5</v>
      </c>
      <c r="C4336" s="4" t="s">
        <v>13</v>
      </c>
      <c r="D4336" s="4" t="s">
        <v>10</v>
      </c>
    </row>
    <row r="4337" spans="1:8">
      <c r="A4337" t="n">
        <v>35265</v>
      </c>
      <c r="B4337" s="39" t="n">
        <v>58</v>
      </c>
      <c r="C4337" s="7" t="n">
        <v>254</v>
      </c>
      <c r="D4337" s="7" t="n">
        <v>0</v>
      </c>
    </row>
    <row r="4338" spans="1:8">
      <c r="A4338" t="s">
        <v>4</v>
      </c>
      <c r="B4338" s="4" t="s">
        <v>5</v>
      </c>
      <c r="C4338" s="4" t="s">
        <v>10</v>
      </c>
      <c r="D4338" s="4" t="s">
        <v>9</v>
      </c>
    </row>
    <row r="4339" spans="1:8">
      <c r="A4339" t="n">
        <v>35269</v>
      </c>
      <c r="B4339" s="75" t="n">
        <v>44</v>
      </c>
      <c r="C4339" s="7" t="n">
        <v>16</v>
      </c>
      <c r="D4339" s="7" t="n">
        <v>1</v>
      </c>
    </row>
    <row r="4340" spans="1:8">
      <c r="A4340" t="s">
        <v>4</v>
      </c>
      <c r="B4340" s="4" t="s">
        <v>5</v>
      </c>
      <c r="C4340" s="4" t="s">
        <v>10</v>
      </c>
      <c r="D4340" s="4" t="s">
        <v>9</v>
      </c>
    </row>
    <row r="4341" spans="1:8">
      <c r="A4341" t="n">
        <v>35276</v>
      </c>
      <c r="B4341" s="75" t="n">
        <v>44</v>
      </c>
      <c r="C4341" s="7" t="n">
        <v>9</v>
      </c>
      <c r="D4341" s="7" t="n">
        <v>1</v>
      </c>
    </row>
    <row r="4342" spans="1:8">
      <c r="A4342" t="s">
        <v>4</v>
      </c>
      <c r="B4342" s="4" t="s">
        <v>5</v>
      </c>
      <c r="C4342" s="4" t="s">
        <v>10</v>
      </c>
      <c r="D4342" s="4" t="s">
        <v>25</v>
      </c>
      <c r="E4342" s="4" t="s">
        <v>25</v>
      </c>
      <c r="F4342" s="4" t="s">
        <v>25</v>
      </c>
      <c r="G4342" s="4" t="s">
        <v>10</v>
      </c>
      <c r="H4342" s="4" t="s">
        <v>10</v>
      </c>
    </row>
    <row r="4343" spans="1:8">
      <c r="A4343" t="n">
        <v>35283</v>
      </c>
      <c r="B4343" s="41" t="n">
        <v>60</v>
      </c>
      <c r="C4343" s="7" t="n">
        <v>1</v>
      </c>
      <c r="D4343" s="7" t="n">
        <v>0</v>
      </c>
      <c r="E4343" s="7" t="n">
        <v>0</v>
      </c>
      <c r="F4343" s="7" t="n">
        <v>0</v>
      </c>
      <c r="G4343" s="7" t="n">
        <v>0</v>
      </c>
      <c r="H4343" s="7" t="n">
        <v>0</v>
      </c>
    </row>
    <row r="4344" spans="1:8">
      <c r="A4344" t="s">
        <v>4</v>
      </c>
      <c r="B4344" s="4" t="s">
        <v>5</v>
      </c>
      <c r="C4344" s="4" t="s">
        <v>10</v>
      </c>
      <c r="D4344" s="4" t="s">
        <v>9</v>
      </c>
    </row>
    <row r="4345" spans="1:8">
      <c r="A4345" t="n">
        <v>35302</v>
      </c>
      <c r="B4345" s="75" t="n">
        <v>44</v>
      </c>
      <c r="C4345" s="7" t="n">
        <v>1</v>
      </c>
      <c r="D4345" s="7" t="n">
        <v>256</v>
      </c>
    </row>
    <row r="4346" spans="1:8">
      <c r="A4346" t="s">
        <v>4</v>
      </c>
      <c r="B4346" s="4" t="s">
        <v>5</v>
      </c>
      <c r="C4346" s="4" t="s">
        <v>13</v>
      </c>
      <c r="D4346" s="4" t="s">
        <v>13</v>
      </c>
      <c r="E4346" s="4" t="s">
        <v>25</v>
      </c>
      <c r="F4346" s="4" t="s">
        <v>25</v>
      </c>
      <c r="G4346" s="4" t="s">
        <v>25</v>
      </c>
      <c r="H4346" s="4" t="s">
        <v>10</v>
      </c>
    </row>
    <row r="4347" spans="1:8">
      <c r="A4347" t="n">
        <v>35309</v>
      </c>
      <c r="B4347" s="45" t="n">
        <v>45</v>
      </c>
      <c r="C4347" s="7" t="n">
        <v>2</v>
      </c>
      <c r="D4347" s="7" t="n">
        <v>3</v>
      </c>
      <c r="E4347" s="7" t="n">
        <v>118.849998474121</v>
      </c>
      <c r="F4347" s="7" t="n">
        <v>22.9300003051758</v>
      </c>
      <c r="G4347" s="7" t="n">
        <v>99.9000015258789</v>
      </c>
      <c r="H4347" s="7" t="n">
        <v>0</v>
      </c>
    </row>
    <row r="4348" spans="1:8">
      <c r="A4348" t="s">
        <v>4</v>
      </c>
      <c r="B4348" s="4" t="s">
        <v>5</v>
      </c>
      <c r="C4348" s="4" t="s">
        <v>13</v>
      </c>
      <c r="D4348" s="4" t="s">
        <v>13</v>
      </c>
      <c r="E4348" s="4" t="s">
        <v>25</v>
      </c>
      <c r="F4348" s="4" t="s">
        <v>25</v>
      </c>
      <c r="G4348" s="4" t="s">
        <v>25</v>
      </c>
      <c r="H4348" s="4" t="s">
        <v>10</v>
      </c>
      <c r="I4348" s="4" t="s">
        <v>13</v>
      </c>
    </row>
    <row r="4349" spans="1:8">
      <c r="A4349" t="n">
        <v>35326</v>
      </c>
      <c r="B4349" s="45" t="n">
        <v>45</v>
      </c>
      <c r="C4349" s="7" t="n">
        <v>4</v>
      </c>
      <c r="D4349" s="7" t="n">
        <v>3</v>
      </c>
      <c r="E4349" s="7" t="n">
        <v>357.570007324219</v>
      </c>
      <c r="F4349" s="7" t="n">
        <v>163.690002441406</v>
      </c>
      <c r="G4349" s="7" t="n">
        <v>4</v>
      </c>
      <c r="H4349" s="7" t="n">
        <v>0</v>
      </c>
      <c r="I4349" s="7" t="n">
        <v>0</v>
      </c>
    </row>
    <row r="4350" spans="1:8">
      <c r="A4350" t="s">
        <v>4</v>
      </c>
      <c r="B4350" s="4" t="s">
        <v>5</v>
      </c>
      <c r="C4350" s="4" t="s">
        <v>13</v>
      </c>
      <c r="D4350" s="4" t="s">
        <v>13</v>
      </c>
      <c r="E4350" s="4" t="s">
        <v>25</v>
      </c>
      <c r="F4350" s="4" t="s">
        <v>10</v>
      </c>
    </row>
    <row r="4351" spans="1:8">
      <c r="A4351" t="n">
        <v>35344</v>
      </c>
      <c r="B4351" s="45" t="n">
        <v>45</v>
      </c>
      <c r="C4351" s="7" t="n">
        <v>5</v>
      </c>
      <c r="D4351" s="7" t="n">
        <v>3</v>
      </c>
      <c r="E4351" s="7" t="n">
        <v>0.699999988079071</v>
      </c>
      <c r="F4351" s="7" t="n">
        <v>0</v>
      </c>
    </row>
    <row r="4352" spans="1:8">
      <c r="A4352" t="s">
        <v>4</v>
      </c>
      <c r="B4352" s="4" t="s">
        <v>5</v>
      </c>
      <c r="C4352" s="4" t="s">
        <v>13</v>
      </c>
      <c r="D4352" s="4" t="s">
        <v>13</v>
      </c>
      <c r="E4352" s="4" t="s">
        <v>25</v>
      </c>
      <c r="F4352" s="4" t="s">
        <v>10</v>
      </c>
    </row>
    <row r="4353" spans="1:9">
      <c r="A4353" t="n">
        <v>35353</v>
      </c>
      <c r="B4353" s="45" t="n">
        <v>45</v>
      </c>
      <c r="C4353" s="7" t="n">
        <v>11</v>
      </c>
      <c r="D4353" s="7" t="n">
        <v>3</v>
      </c>
      <c r="E4353" s="7" t="n">
        <v>43</v>
      </c>
      <c r="F4353" s="7" t="n">
        <v>0</v>
      </c>
    </row>
    <row r="4354" spans="1:9">
      <c r="A4354" t="s">
        <v>4</v>
      </c>
      <c r="B4354" s="4" t="s">
        <v>5</v>
      </c>
      <c r="C4354" s="4" t="s">
        <v>10</v>
      </c>
      <c r="D4354" s="4" t="s">
        <v>25</v>
      </c>
      <c r="E4354" s="4" t="s">
        <v>25</v>
      </c>
      <c r="F4354" s="4" t="s">
        <v>25</v>
      </c>
      <c r="G4354" s="4" t="s">
        <v>25</v>
      </c>
    </row>
    <row r="4355" spans="1:9">
      <c r="A4355" t="n">
        <v>35362</v>
      </c>
      <c r="B4355" s="50" t="n">
        <v>46</v>
      </c>
      <c r="C4355" s="7" t="n">
        <v>1</v>
      </c>
      <c r="D4355" s="7" t="n">
        <v>117.860000610352</v>
      </c>
      <c r="E4355" s="7" t="n">
        <v>21.5799999237061</v>
      </c>
      <c r="F4355" s="7" t="n">
        <v>100.150001525879</v>
      </c>
      <c r="G4355" s="7" t="n">
        <v>95.3000030517578</v>
      </c>
    </row>
    <row r="4356" spans="1:9">
      <c r="A4356" t="s">
        <v>4</v>
      </c>
      <c r="B4356" s="4" t="s">
        <v>5</v>
      </c>
      <c r="C4356" s="4" t="s">
        <v>13</v>
      </c>
      <c r="D4356" s="4" t="s">
        <v>13</v>
      </c>
      <c r="E4356" s="4" t="s">
        <v>25</v>
      </c>
      <c r="F4356" s="4" t="s">
        <v>25</v>
      </c>
      <c r="G4356" s="4" t="s">
        <v>25</v>
      </c>
      <c r="H4356" s="4" t="s">
        <v>10</v>
      </c>
      <c r="I4356" s="4" t="s">
        <v>13</v>
      </c>
    </row>
    <row r="4357" spans="1:9">
      <c r="A4357" t="n">
        <v>35381</v>
      </c>
      <c r="B4357" s="45" t="n">
        <v>45</v>
      </c>
      <c r="C4357" s="7" t="n">
        <v>4</v>
      </c>
      <c r="D4357" s="7" t="n">
        <v>3</v>
      </c>
      <c r="E4357" s="7" t="n">
        <v>5.26999998092651</v>
      </c>
      <c r="F4357" s="7" t="n">
        <v>161.410003662109</v>
      </c>
      <c r="G4357" s="7" t="n">
        <v>4</v>
      </c>
      <c r="H4357" s="7" t="n">
        <v>20000</v>
      </c>
      <c r="I4357" s="7" t="n">
        <v>1</v>
      </c>
    </row>
    <row r="4358" spans="1:9">
      <c r="A4358" t="s">
        <v>4</v>
      </c>
      <c r="B4358" s="4" t="s">
        <v>5</v>
      </c>
      <c r="C4358" s="4" t="s">
        <v>13</v>
      </c>
      <c r="D4358" s="4" t="s">
        <v>10</v>
      </c>
      <c r="E4358" s="4" t="s">
        <v>6</v>
      </c>
      <c r="F4358" s="4" t="s">
        <v>6</v>
      </c>
      <c r="G4358" s="4" t="s">
        <v>6</v>
      </c>
      <c r="H4358" s="4" t="s">
        <v>6</v>
      </c>
    </row>
    <row r="4359" spans="1:9">
      <c r="A4359" t="n">
        <v>35399</v>
      </c>
      <c r="B4359" s="61" t="n">
        <v>51</v>
      </c>
      <c r="C4359" s="7" t="n">
        <v>3</v>
      </c>
      <c r="D4359" s="7" t="n">
        <v>61489</v>
      </c>
      <c r="E4359" s="7" t="s">
        <v>181</v>
      </c>
      <c r="F4359" s="7" t="s">
        <v>221</v>
      </c>
      <c r="G4359" s="7" t="s">
        <v>143</v>
      </c>
      <c r="H4359" s="7" t="s">
        <v>144</v>
      </c>
    </row>
    <row r="4360" spans="1:9">
      <c r="A4360" t="s">
        <v>4</v>
      </c>
      <c r="B4360" s="4" t="s">
        <v>5</v>
      </c>
      <c r="C4360" s="4" t="s">
        <v>13</v>
      </c>
      <c r="D4360" s="4" t="s">
        <v>10</v>
      </c>
      <c r="E4360" s="4" t="s">
        <v>6</v>
      </c>
      <c r="F4360" s="4" t="s">
        <v>6</v>
      </c>
      <c r="G4360" s="4" t="s">
        <v>6</v>
      </c>
      <c r="H4360" s="4" t="s">
        <v>6</v>
      </c>
    </row>
    <row r="4361" spans="1:9">
      <c r="A4361" t="n">
        <v>35412</v>
      </c>
      <c r="B4361" s="61" t="n">
        <v>51</v>
      </c>
      <c r="C4361" s="7" t="n">
        <v>3</v>
      </c>
      <c r="D4361" s="7" t="n">
        <v>61490</v>
      </c>
      <c r="E4361" s="7" t="s">
        <v>181</v>
      </c>
      <c r="F4361" s="7" t="s">
        <v>221</v>
      </c>
      <c r="G4361" s="7" t="s">
        <v>143</v>
      </c>
      <c r="H4361" s="7" t="s">
        <v>144</v>
      </c>
    </row>
    <row r="4362" spans="1:9">
      <c r="A4362" t="s">
        <v>4</v>
      </c>
      <c r="B4362" s="4" t="s">
        <v>5</v>
      </c>
      <c r="C4362" s="4" t="s">
        <v>13</v>
      </c>
      <c r="D4362" s="4" t="s">
        <v>10</v>
      </c>
      <c r="E4362" s="4" t="s">
        <v>6</v>
      </c>
      <c r="F4362" s="4" t="s">
        <v>6</v>
      </c>
      <c r="G4362" s="4" t="s">
        <v>6</v>
      </c>
      <c r="H4362" s="4" t="s">
        <v>6</v>
      </c>
    </row>
    <row r="4363" spans="1:9">
      <c r="A4363" t="n">
        <v>35425</v>
      </c>
      <c r="B4363" s="61" t="n">
        <v>51</v>
      </c>
      <c r="C4363" s="7" t="n">
        <v>3</v>
      </c>
      <c r="D4363" s="7" t="n">
        <v>8</v>
      </c>
      <c r="E4363" s="7" t="s">
        <v>276</v>
      </c>
      <c r="F4363" s="7" t="s">
        <v>276</v>
      </c>
      <c r="G4363" s="7" t="s">
        <v>143</v>
      </c>
      <c r="H4363" s="7" t="s">
        <v>144</v>
      </c>
    </row>
    <row r="4364" spans="1:9">
      <c r="A4364" t="s">
        <v>4</v>
      </c>
      <c r="B4364" s="4" t="s">
        <v>5</v>
      </c>
      <c r="C4364" s="4" t="s">
        <v>10</v>
      </c>
      <c r="D4364" s="4" t="s">
        <v>9</v>
      </c>
    </row>
    <row r="4365" spans="1:9">
      <c r="A4365" t="n">
        <v>35438</v>
      </c>
      <c r="B4365" s="75" t="n">
        <v>44</v>
      </c>
      <c r="C4365" s="7" t="n">
        <v>61488</v>
      </c>
      <c r="D4365" s="7" t="n">
        <v>128</v>
      </c>
    </row>
    <row r="4366" spans="1:9">
      <c r="A4366" t="s">
        <v>4</v>
      </c>
      <c r="B4366" s="4" t="s">
        <v>5</v>
      </c>
      <c r="C4366" s="4" t="s">
        <v>13</v>
      </c>
      <c r="D4366" s="4" t="s">
        <v>10</v>
      </c>
    </row>
    <row r="4367" spans="1:9">
      <c r="A4367" t="n">
        <v>35445</v>
      </c>
      <c r="B4367" s="39" t="n">
        <v>58</v>
      </c>
      <c r="C4367" s="7" t="n">
        <v>255</v>
      </c>
      <c r="D4367" s="7" t="n">
        <v>0</v>
      </c>
    </row>
    <row r="4368" spans="1:9">
      <c r="A4368" t="s">
        <v>4</v>
      </c>
      <c r="B4368" s="4" t="s">
        <v>5</v>
      </c>
      <c r="C4368" s="4" t="s">
        <v>10</v>
      </c>
    </row>
    <row r="4369" spans="1:9">
      <c r="A4369" t="n">
        <v>35449</v>
      </c>
      <c r="B4369" s="31" t="n">
        <v>16</v>
      </c>
      <c r="C4369" s="7" t="n">
        <v>500</v>
      </c>
    </row>
    <row r="4370" spans="1:9">
      <c r="A4370" t="s">
        <v>4</v>
      </c>
      <c r="B4370" s="4" t="s">
        <v>5</v>
      </c>
      <c r="C4370" s="4" t="s">
        <v>10</v>
      </c>
      <c r="D4370" s="4" t="s">
        <v>25</v>
      </c>
      <c r="E4370" s="4" t="s">
        <v>25</v>
      </c>
      <c r="F4370" s="4" t="s">
        <v>25</v>
      </c>
      <c r="G4370" s="4" t="s">
        <v>10</v>
      </c>
      <c r="H4370" s="4" t="s">
        <v>10</v>
      </c>
    </row>
    <row r="4371" spans="1:9">
      <c r="A4371" t="n">
        <v>35452</v>
      </c>
      <c r="B4371" s="41" t="n">
        <v>60</v>
      </c>
      <c r="C4371" s="7" t="n">
        <v>1</v>
      </c>
      <c r="D4371" s="7" t="n">
        <v>0</v>
      </c>
      <c r="E4371" s="7" t="n">
        <v>-10</v>
      </c>
      <c r="F4371" s="7" t="n">
        <v>0</v>
      </c>
      <c r="G4371" s="7" t="n">
        <v>1000</v>
      </c>
      <c r="H4371" s="7" t="n">
        <v>0</v>
      </c>
    </row>
    <row r="4372" spans="1:9">
      <c r="A4372" t="s">
        <v>4</v>
      </c>
      <c r="B4372" s="4" t="s">
        <v>5</v>
      </c>
      <c r="C4372" s="4" t="s">
        <v>13</v>
      </c>
      <c r="D4372" s="4" t="s">
        <v>10</v>
      </c>
      <c r="E4372" s="4" t="s">
        <v>25</v>
      </c>
    </row>
    <row r="4373" spans="1:9">
      <c r="A4373" t="n">
        <v>35471</v>
      </c>
      <c r="B4373" s="39" t="n">
        <v>58</v>
      </c>
      <c r="C4373" s="7" t="n">
        <v>101</v>
      </c>
      <c r="D4373" s="7" t="n">
        <v>300</v>
      </c>
      <c r="E4373" s="7" t="n">
        <v>1</v>
      </c>
    </row>
    <row r="4374" spans="1:9">
      <c r="A4374" t="s">
        <v>4</v>
      </c>
      <c r="B4374" s="4" t="s">
        <v>5</v>
      </c>
      <c r="C4374" s="4" t="s">
        <v>13</v>
      </c>
      <c r="D4374" s="4" t="s">
        <v>10</v>
      </c>
    </row>
    <row r="4375" spans="1:9">
      <c r="A4375" t="n">
        <v>35479</v>
      </c>
      <c r="B4375" s="39" t="n">
        <v>58</v>
      </c>
      <c r="C4375" s="7" t="n">
        <v>254</v>
      </c>
      <c r="D4375" s="7" t="n">
        <v>0</v>
      </c>
    </row>
    <row r="4376" spans="1:9">
      <c r="A4376" t="s">
        <v>4</v>
      </c>
      <c r="B4376" s="4" t="s">
        <v>5</v>
      </c>
      <c r="C4376" s="4" t="s">
        <v>10</v>
      </c>
      <c r="D4376" s="4" t="s">
        <v>13</v>
      </c>
      <c r="E4376" s="4" t="s">
        <v>6</v>
      </c>
      <c r="F4376" s="4" t="s">
        <v>25</v>
      </c>
      <c r="G4376" s="4" t="s">
        <v>25</v>
      </c>
      <c r="H4376" s="4" t="s">
        <v>25</v>
      </c>
    </row>
    <row r="4377" spans="1:9">
      <c r="A4377" t="n">
        <v>35483</v>
      </c>
      <c r="B4377" s="52" t="n">
        <v>48</v>
      </c>
      <c r="C4377" s="7" t="n">
        <v>1</v>
      </c>
      <c r="D4377" s="7" t="n">
        <v>0</v>
      </c>
      <c r="E4377" s="7" t="s">
        <v>355</v>
      </c>
      <c r="F4377" s="7" t="n">
        <v>-1</v>
      </c>
      <c r="G4377" s="7" t="n">
        <v>1</v>
      </c>
      <c r="H4377" s="7" t="n">
        <v>0</v>
      </c>
    </row>
    <row r="4378" spans="1:9">
      <c r="A4378" t="s">
        <v>4</v>
      </c>
      <c r="B4378" s="4" t="s">
        <v>5</v>
      </c>
      <c r="C4378" s="4" t="s">
        <v>13</v>
      </c>
      <c r="D4378" s="4" t="s">
        <v>10</v>
      </c>
    </row>
    <row r="4379" spans="1:9">
      <c r="A4379" t="n">
        <v>35516</v>
      </c>
      <c r="B4379" s="39" t="n">
        <v>58</v>
      </c>
      <c r="C4379" s="7" t="n">
        <v>255</v>
      </c>
      <c r="D4379" s="7" t="n">
        <v>0</v>
      </c>
    </row>
    <row r="4380" spans="1:9">
      <c r="A4380" t="s">
        <v>4</v>
      </c>
      <c r="B4380" s="4" t="s">
        <v>5</v>
      </c>
      <c r="C4380" s="4" t="s">
        <v>13</v>
      </c>
      <c r="D4380" s="4" t="s">
        <v>10</v>
      </c>
      <c r="E4380" s="4" t="s">
        <v>6</v>
      </c>
    </row>
    <row r="4381" spans="1:9">
      <c r="A4381" t="n">
        <v>35520</v>
      </c>
      <c r="B4381" s="61" t="n">
        <v>51</v>
      </c>
      <c r="C4381" s="7" t="n">
        <v>4</v>
      </c>
      <c r="D4381" s="7" t="n">
        <v>1</v>
      </c>
      <c r="E4381" s="7" t="s">
        <v>356</v>
      </c>
    </row>
    <row r="4382" spans="1:9">
      <c r="A4382" t="s">
        <v>4</v>
      </c>
      <c r="B4382" s="4" t="s">
        <v>5</v>
      </c>
      <c r="C4382" s="4" t="s">
        <v>10</v>
      </c>
    </row>
    <row r="4383" spans="1:9">
      <c r="A4383" t="n">
        <v>35534</v>
      </c>
      <c r="B4383" s="31" t="n">
        <v>16</v>
      </c>
      <c r="C4383" s="7" t="n">
        <v>0</v>
      </c>
    </row>
    <row r="4384" spans="1:9">
      <c r="A4384" t="s">
        <v>4</v>
      </c>
      <c r="B4384" s="4" t="s">
        <v>5</v>
      </c>
      <c r="C4384" s="4" t="s">
        <v>10</v>
      </c>
      <c r="D4384" s="4" t="s">
        <v>13</v>
      </c>
      <c r="E4384" s="4" t="s">
        <v>9</v>
      </c>
      <c r="F4384" s="4" t="s">
        <v>55</v>
      </c>
      <c r="G4384" s="4" t="s">
        <v>13</v>
      </c>
      <c r="H4384" s="4" t="s">
        <v>13</v>
      </c>
    </row>
    <row r="4385" spans="1:8">
      <c r="A4385" t="n">
        <v>35537</v>
      </c>
      <c r="B4385" s="62" t="n">
        <v>26</v>
      </c>
      <c r="C4385" s="7" t="n">
        <v>1</v>
      </c>
      <c r="D4385" s="7" t="n">
        <v>17</v>
      </c>
      <c r="E4385" s="7" t="n">
        <v>1324</v>
      </c>
      <c r="F4385" s="7" t="s">
        <v>357</v>
      </c>
      <c r="G4385" s="7" t="n">
        <v>2</v>
      </c>
      <c r="H4385" s="7" t="n">
        <v>0</v>
      </c>
    </row>
    <row r="4386" spans="1:8">
      <c r="A4386" t="s">
        <v>4</v>
      </c>
      <c r="B4386" s="4" t="s">
        <v>5</v>
      </c>
    </row>
    <row r="4387" spans="1:8">
      <c r="A4387" t="n">
        <v>35587</v>
      </c>
      <c r="B4387" s="34" t="n">
        <v>28</v>
      </c>
    </row>
    <row r="4388" spans="1:8">
      <c r="A4388" t="s">
        <v>4</v>
      </c>
      <c r="B4388" s="4" t="s">
        <v>5</v>
      </c>
      <c r="C4388" s="4" t="s">
        <v>13</v>
      </c>
      <c r="D4388" s="4" t="s">
        <v>10</v>
      </c>
      <c r="E4388" s="4" t="s">
        <v>6</v>
      </c>
    </row>
    <row r="4389" spans="1:8">
      <c r="A4389" t="n">
        <v>35588</v>
      </c>
      <c r="B4389" s="61" t="n">
        <v>51</v>
      </c>
      <c r="C4389" s="7" t="n">
        <v>4</v>
      </c>
      <c r="D4389" s="7" t="n">
        <v>1</v>
      </c>
      <c r="E4389" s="7" t="s">
        <v>353</v>
      </c>
    </row>
    <row r="4390" spans="1:8">
      <c r="A4390" t="s">
        <v>4</v>
      </c>
      <c r="B4390" s="4" t="s">
        <v>5</v>
      </c>
      <c r="C4390" s="4" t="s">
        <v>10</v>
      </c>
    </row>
    <row r="4391" spans="1:8">
      <c r="A4391" t="n">
        <v>35602</v>
      </c>
      <c r="B4391" s="31" t="n">
        <v>16</v>
      </c>
      <c r="C4391" s="7" t="n">
        <v>0</v>
      </c>
    </row>
    <row r="4392" spans="1:8">
      <c r="A4392" t="s">
        <v>4</v>
      </c>
      <c r="B4392" s="4" t="s">
        <v>5</v>
      </c>
      <c r="C4392" s="4" t="s">
        <v>10</v>
      </c>
      <c r="D4392" s="4" t="s">
        <v>13</v>
      </c>
      <c r="E4392" s="4" t="s">
        <v>9</v>
      </c>
      <c r="F4392" s="4" t="s">
        <v>55</v>
      </c>
      <c r="G4392" s="4" t="s">
        <v>13</v>
      </c>
      <c r="H4392" s="4" t="s">
        <v>13</v>
      </c>
    </row>
    <row r="4393" spans="1:8">
      <c r="A4393" t="n">
        <v>35605</v>
      </c>
      <c r="B4393" s="62" t="n">
        <v>26</v>
      </c>
      <c r="C4393" s="7" t="n">
        <v>1</v>
      </c>
      <c r="D4393" s="7" t="n">
        <v>17</v>
      </c>
      <c r="E4393" s="7" t="n">
        <v>1325</v>
      </c>
      <c r="F4393" s="7" t="s">
        <v>358</v>
      </c>
      <c r="G4393" s="7" t="n">
        <v>2</v>
      </c>
      <c r="H4393" s="7" t="n">
        <v>0</v>
      </c>
    </row>
    <row r="4394" spans="1:8">
      <c r="A4394" t="s">
        <v>4</v>
      </c>
      <c r="B4394" s="4" t="s">
        <v>5</v>
      </c>
    </row>
    <row r="4395" spans="1:8">
      <c r="A4395" t="n">
        <v>35664</v>
      </c>
      <c r="B4395" s="34" t="n">
        <v>28</v>
      </c>
    </row>
    <row r="4396" spans="1:8">
      <c r="A4396" t="s">
        <v>4</v>
      </c>
      <c r="B4396" s="4" t="s">
        <v>5</v>
      </c>
      <c r="C4396" s="4" t="s">
        <v>10</v>
      </c>
      <c r="D4396" s="4" t="s">
        <v>13</v>
      </c>
    </row>
    <row r="4397" spans="1:8">
      <c r="A4397" t="n">
        <v>35665</v>
      </c>
      <c r="B4397" s="63" t="n">
        <v>89</v>
      </c>
      <c r="C4397" s="7" t="n">
        <v>65533</v>
      </c>
      <c r="D4397" s="7" t="n">
        <v>1</v>
      </c>
    </row>
    <row r="4398" spans="1:8">
      <c r="A4398" t="s">
        <v>4</v>
      </c>
      <c r="B4398" s="4" t="s">
        <v>5</v>
      </c>
      <c r="C4398" s="4" t="s">
        <v>13</v>
      </c>
      <c r="D4398" s="4" t="s">
        <v>10</v>
      </c>
      <c r="E4398" s="4" t="s">
        <v>6</v>
      </c>
    </row>
    <row r="4399" spans="1:8">
      <c r="A4399" t="n">
        <v>35669</v>
      </c>
      <c r="B4399" s="61" t="n">
        <v>51</v>
      </c>
      <c r="C4399" s="7" t="n">
        <v>4</v>
      </c>
      <c r="D4399" s="7" t="n">
        <v>0</v>
      </c>
      <c r="E4399" s="7" t="s">
        <v>359</v>
      </c>
    </row>
    <row r="4400" spans="1:8">
      <c r="A4400" t="s">
        <v>4</v>
      </c>
      <c r="B4400" s="4" t="s">
        <v>5</v>
      </c>
      <c r="C4400" s="4" t="s">
        <v>10</v>
      </c>
    </row>
    <row r="4401" spans="1:8">
      <c r="A4401" t="n">
        <v>35683</v>
      </c>
      <c r="B4401" s="31" t="n">
        <v>16</v>
      </c>
      <c r="C4401" s="7" t="n">
        <v>0</v>
      </c>
    </row>
    <row r="4402" spans="1:8">
      <c r="A4402" t="s">
        <v>4</v>
      </c>
      <c r="B4402" s="4" t="s">
        <v>5</v>
      </c>
      <c r="C4402" s="4" t="s">
        <v>10</v>
      </c>
      <c r="D4402" s="4" t="s">
        <v>13</v>
      </c>
      <c r="E4402" s="4" t="s">
        <v>9</v>
      </c>
      <c r="F4402" s="4" t="s">
        <v>55</v>
      </c>
      <c r="G4402" s="4" t="s">
        <v>13</v>
      </c>
      <c r="H4402" s="4" t="s">
        <v>13</v>
      </c>
    </row>
    <row r="4403" spans="1:8">
      <c r="A4403" t="n">
        <v>35686</v>
      </c>
      <c r="B4403" s="62" t="n">
        <v>26</v>
      </c>
      <c r="C4403" s="7" t="n">
        <v>0</v>
      </c>
      <c r="D4403" s="7" t="n">
        <v>17</v>
      </c>
      <c r="E4403" s="7" t="n">
        <v>52552</v>
      </c>
      <c r="F4403" s="7" t="s">
        <v>360</v>
      </c>
      <c r="G4403" s="7" t="n">
        <v>2</v>
      </c>
      <c r="H4403" s="7" t="n">
        <v>0</v>
      </c>
    </row>
    <row r="4404" spans="1:8">
      <c r="A4404" t="s">
        <v>4</v>
      </c>
      <c r="B4404" s="4" t="s">
        <v>5</v>
      </c>
    </row>
    <row r="4405" spans="1:8">
      <c r="A4405" t="n">
        <v>35707</v>
      </c>
      <c r="B4405" s="34" t="n">
        <v>28</v>
      </c>
    </row>
    <row r="4406" spans="1:8">
      <c r="A4406" t="s">
        <v>4</v>
      </c>
      <c r="B4406" s="4" t="s">
        <v>5</v>
      </c>
      <c r="C4406" s="4" t="s">
        <v>10</v>
      </c>
      <c r="D4406" s="4" t="s">
        <v>13</v>
      </c>
    </row>
    <row r="4407" spans="1:8">
      <c r="A4407" t="n">
        <v>35708</v>
      </c>
      <c r="B4407" s="63" t="n">
        <v>89</v>
      </c>
      <c r="C4407" s="7" t="n">
        <v>65533</v>
      </c>
      <c r="D4407" s="7" t="n">
        <v>1</v>
      </c>
    </row>
    <row r="4408" spans="1:8">
      <c r="A4408" t="s">
        <v>4</v>
      </c>
      <c r="B4408" s="4" t="s">
        <v>5</v>
      </c>
      <c r="C4408" s="4" t="s">
        <v>13</v>
      </c>
      <c r="D4408" s="4" t="s">
        <v>25</v>
      </c>
      <c r="E4408" s="4" t="s">
        <v>10</v>
      </c>
      <c r="F4408" s="4" t="s">
        <v>13</v>
      </c>
    </row>
    <row r="4409" spans="1:8">
      <c r="A4409" t="n">
        <v>35712</v>
      </c>
      <c r="B4409" s="17" t="n">
        <v>49</v>
      </c>
      <c r="C4409" s="7" t="n">
        <v>3</v>
      </c>
      <c r="D4409" s="7" t="n">
        <v>0.5</v>
      </c>
      <c r="E4409" s="7" t="n">
        <v>500</v>
      </c>
      <c r="F4409" s="7" t="n">
        <v>0</v>
      </c>
    </row>
    <row r="4410" spans="1:8">
      <c r="A4410" t="s">
        <v>4</v>
      </c>
      <c r="B4410" s="4" t="s">
        <v>5</v>
      </c>
      <c r="C4410" s="4" t="s">
        <v>13</v>
      </c>
      <c r="D4410" s="4" t="s">
        <v>10</v>
      </c>
      <c r="E4410" s="4" t="s">
        <v>9</v>
      </c>
      <c r="F4410" s="4" t="s">
        <v>10</v>
      </c>
    </row>
    <row r="4411" spans="1:8">
      <c r="A4411" t="n">
        <v>35721</v>
      </c>
      <c r="B4411" s="14" t="n">
        <v>50</v>
      </c>
      <c r="C4411" s="7" t="n">
        <v>3</v>
      </c>
      <c r="D4411" s="7" t="n">
        <v>8061</v>
      </c>
      <c r="E4411" s="7" t="n">
        <v>0</v>
      </c>
      <c r="F4411" s="7" t="n">
        <v>500</v>
      </c>
    </row>
    <row r="4412" spans="1:8">
      <c r="A4412" t="s">
        <v>4</v>
      </c>
      <c r="B4412" s="4" t="s">
        <v>5</v>
      </c>
      <c r="C4412" s="4" t="s">
        <v>13</v>
      </c>
      <c r="D4412" s="4" t="s">
        <v>10</v>
      </c>
      <c r="E4412" s="4" t="s">
        <v>9</v>
      </c>
      <c r="F4412" s="4" t="s">
        <v>10</v>
      </c>
    </row>
    <row r="4413" spans="1:8">
      <c r="A4413" t="n">
        <v>35731</v>
      </c>
      <c r="B4413" s="14" t="n">
        <v>50</v>
      </c>
      <c r="C4413" s="7" t="n">
        <v>3</v>
      </c>
      <c r="D4413" s="7" t="n">
        <v>8060</v>
      </c>
      <c r="E4413" s="7" t="n">
        <v>0</v>
      </c>
      <c r="F4413" s="7" t="n">
        <v>500</v>
      </c>
    </row>
    <row r="4414" spans="1:8">
      <c r="A4414" t="s">
        <v>4</v>
      </c>
      <c r="B4414" s="4" t="s">
        <v>5</v>
      </c>
      <c r="C4414" s="4" t="s">
        <v>13</v>
      </c>
      <c r="D4414" s="4" t="s">
        <v>13</v>
      </c>
      <c r="E4414" s="4" t="s">
        <v>13</v>
      </c>
      <c r="F4414" s="4" t="s">
        <v>25</v>
      </c>
      <c r="G4414" s="4" t="s">
        <v>25</v>
      </c>
      <c r="H4414" s="4" t="s">
        <v>25</v>
      </c>
      <c r="I4414" s="4" t="s">
        <v>25</v>
      </c>
      <c r="J4414" s="4" t="s">
        <v>25</v>
      </c>
    </row>
    <row r="4415" spans="1:8">
      <c r="A4415" t="n">
        <v>35741</v>
      </c>
      <c r="B4415" s="89" t="n">
        <v>76</v>
      </c>
      <c r="C4415" s="7" t="n">
        <v>0</v>
      </c>
      <c r="D4415" s="7" t="n">
        <v>3</v>
      </c>
      <c r="E4415" s="7" t="n">
        <v>0</v>
      </c>
      <c r="F4415" s="7" t="n">
        <v>1</v>
      </c>
      <c r="G4415" s="7" t="n">
        <v>1</v>
      </c>
      <c r="H4415" s="7" t="n">
        <v>1</v>
      </c>
      <c r="I4415" s="7" t="n">
        <v>1</v>
      </c>
      <c r="J4415" s="7" t="n">
        <v>1000</v>
      </c>
    </row>
    <row r="4416" spans="1:8">
      <c r="A4416" t="s">
        <v>4</v>
      </c>
      <c r="B4416" s="4" t="s">
        <v>5</v>
      </c>
      <c r="C4416" s="4" t="s">
        <v>13</v>
      </c>
      <c r="D4416" s="4" t="s">
        <v>13</v>
      </c>
    </row>
    <row r="4417" spans="1:10">
      <c r="A4417" t="n">
        <v>35765</v>
      </c>
      <c r="B4417" s="92" t="n">
        <v>77</v>
      </c>
      <c r="C4417" s="7" t="n">
        <v>0</v>
      </c>
      <c r="D4417" s="7" t="n">
        <v>3</v>
      </c>
    </row>
    <row r="4418" spans="1:10">
      <c r="A4418" t="s">
        <v>4</v>
      </c>
      <c r="B4418" s="4" t="s">
        <v>5</v>
      </c>
      <c r="C4418" s="4" t="s">
        <v>10</v>
      </c>
    </row>
    <row r="4419" spans="1:10">
      <c r="A4419" t="n">
        <v>35768</v>
      </c>
      <c r="B4419" s="31" t="n">
        <v>16</v>
      </c>
      <c r="C4419" s="7" t="n">
        <v>1000</v>
      </c>
    </row>
    <row r="4420" spans="1:10">
      <c r="A4420" t="s">
        <v>4</v>
      </c>
      <c r="B4420" s="4" t="s">
        <v>5</v>
      </c>
      <c r="C4420" s="4" t="s">
        <v>13</v>
      </c>
      <c r="D4420" s="4" t="s">
        <v>10</v>
      </c>
      <c r="E4420" s="4" t="s">
        <v>10</v>
      </c>
      <c r="F4420" s="4" t="s">
        <v>13</v>
      </c>
    </row>
    <row r="4421" spans="1:10">
      <c r="A4421" t="n">
        <v>35771</v>
      </c>
      <c r="B4421" s="32" t="n">
        <v>25</v>
      </c>
      <c r="C4421" s="7" t="n">
        <v>1</v>
      </c>
      <c r="D4421" s="7" t="n">
        <v>450</v>
      </c>
      <c r="E4421" s="7" t="n">
        <v>50</v>
      </c>
      <c r="F4421" s="7" t="n">
        <v>5</v>
      </c>
    </row>
    <row r="4422" spans="1:10">
      <c r="A4422" t="s">
        <v>4</v>
      </c>
      <c r="B4422" s="4" t="s">
        <v>5</v>
      </c>
      <c r="C4422" s="4" t="s">
        <v>13</v>
      </c>
      <c r="D4422" s="4" t="s">
        <v>13</v>
      </c>
      <c r="E4422" s="4" t="s">
        <v>13</v>
      </c>
      <c r="F4422" s="4" t="s">
        <v>13</v>
      </c>
    </row>
    <row r="4423" spans="1:10">
      <c r="A4423" t="n">
        <v>35778</v>
      </c>
      <c r="B4423" s="8" t="n">
        <v>14</v>
      </c>
      <c r="C4423" s="7" t="n">
        <v>0</v>
      </c>
      <c r="D4423" s="7" t="n">
        <v>128</v>
      </c>
      <c r="E4423" s="7" t="n">
        <v>0</v>
      </c>
      <c r="F4423" s="7" t="n">
        <v>0</v>
      </c>
    </row>
    <row r="4424" spans="1:10">
      <c r="A4424" t="s">
        <v>4</v>
      </c>
      <c r="B4424" s="4" t="s">
        <v>5</v>
      </c>
      <c r="C4424" s="4" t="s">
        <v>13</v>
      </c>
      <c r="D4424" s="4" t="s">
        <v>10</v>
      </c>
      <c r="E4424" s="4" t="s">
        <v>6</v>
      </c>
    </row>
    <row r="4425" spans="1:10">
      <c r="A4425" t="n">
        <v>35783</v>
      </c>
      <c r="B4425" s="61" t="n">
        <v>51</v>
      </c>
      <c r="C4425" s="7" t="n">
        <v>4</v>
      </c>
      <c r="D4425" s="7" t="n">
        <v>1</v>
      </c>
      <c r="E4425" s="7" t="s">
        <v>87</v>
      </c>
    </row>
    <row r="4426" spans="1:10">
      <c r="A4426" t="s">
        <v>4</v>
      </c>
      <c r="B4426" s="4" t="s">
        <v>5</v>
      </c>
      <c r="C4426" s="4" t="s">
        <v>10</v>
      </c>
    </row>
    <row r="4427" spans="1:10">
      <c r="A4427" t="n">
        <v>35796</v>
      </c>
      <c r="B4427" s="31" t="n">
        <v>16</v>
      </c>
      <c r="C4427" s="7" t="n">
        <v>0</v>
      </c>
    </row>
    <row r="4428" spans="1:10">
      <c r="A4428" t="s">
        <v>4</v>
      </c>
      <c r="B4428" s="4" t="s">
        <v>5</v>
      </c>
      <c r="C4428" s="4" t="s">
        <v>10</v>
      </c>
      <c r="D4428" s="4" t="s">
        <v>13</v>
      </c>
      <c r="E4428" s="4" t="s">
        <v>9</v>
      </c>
      <c r="F4428" s="4" t="s">
        <v>55</v>
      </c>
      <c r="G4428" s="4" t="s">
        <v>13</v>
      </c>
      <c r="H4428" s="4" t="s">
        <v>13</v>
      </c>
    </row>
    <row r="4429" spans="1:10">
      <c r="A4429" t="n">
        <v>35799</v>
      </c>
      <c r="B4429" s="62" t="n">
        <v>26</v>
      </c>
      <c r="C4429" s="7" t="n">
        <v>1</v>
      </c>
      <c r="D4429" s="7" t="n">
        <v>17</v>
      </c>
      <c r="E4429" s="7" t="n">
        <v>1326</v>
      </c>
      <c r="F4429" s="7" t="s">
        <v>361</v>
      </c>
      <c r="G4429" s="7" t="n">
        <v>2</v>
      </c>
      <c r="H4429" s="7" t="n">
        <v>0</v>
      </c>
    </row>
    <row r="4430" spans="1:10">
      <c r="A4430" t="s">
        <v>4</v>
      </c>
      <c r="B4430" s="4" t="s">
        <v>5</v>
      </c>
    </row>
    <row r="4431" spans="1:10">
      <c r="A4431" t="n">
        <v>35890</v>
      </c>
      <c r="B4431" s="34" t="n">
        <v>28</v>
      </c>
    </row>
    <row r="4432" spans="1:10">
      <c r="A4432" t="s">
        <v>4</v>
      </c>
      <c r="B4432" s="4" t="s">
        <v>5</v>
      </c>
      <c r="C4432" s="4" t="s">
        <v>13</v>
      </c>
      <c r="D4432" s="4" t="s">
        <v>10</v>
      </c>
      <c r="E4432" s="4" t="s">
        <v>10</v>
      </c>
      <c r="F4432" s="4" t="s">
        <v>13</v>
      </c>
    </row>
    <row r="4433" spans="1:8">
      <c r="A4433" t="n">
        <v>35891</v>
      </c>
      <c r="B4433" s="32" t="n">
        <v>25</v>
      </c>
      <c r="C4433" s="7" t="n">
        <v>1</v>
      </c>
      <c r="D4433" s="7" t="n">
        <v>65535</v>
      </c>
      <c r="E4433" s="7" t="n">
        <v>65535</v>
      </c>
      <c r="F4433" s="7" t="n">
        <v>0</v>
      </c>
    </row>
    <row r="4434" spans="1:8">
      <c r="A4434" t="s">
        <v>4</v>
      </c>
      <c r="B4434" s="4" t="s">
        <v>5</v>
      </c>
      <c r="C4434" s="4" t="s">
        <v>10</v>
      </c>
      <c r="D4434" s="4" t="s">
        <v>13</v>
      </c>
    </row>
    <row r="4435" spans="1:8">
      <c r="A4435" t="n">
        <v>35898</v>
      </c>
      <c r="B4435" s="63" t="n">
        <v>89</v>
      </c>
      <c r="C4435" s="7" t="n">
        <v>65533</v>
      </c>
      <c r="D4435" s="7" t="n">
        <v>1</v>
      </c>
    </row>
    <row r="4436" spans="1:8">
      <c r="A4436" t="s">
        <v>4</v>
      </c>
      <c r="B4436" s="4" t="s">
        <v>5</v>
      </c>
      <c r="C4436" s="4" t="s">
        <v>9</v>
      </c>
    </row>
    <row r="4437" spans="1:8">
      <c r="A4437" t="n">
        <v>35902</v>
      </c>
      <c r="B4437" s="65" t="n">
        <v>15</v>
      </c>
      <c r="C4437" s="7" t="n">
        <v>32768</v>
      </c>
    </row>
    <row r="4438" spans="1:8">
      <c r="A4438" t="s">
        <v>4</v>
      </c>
      <c r="B4438" s="4" t="s">
        <v>5</v>
      </c>
      <c r="C4438" s="4" t="s">
        <v>13</v>
      </c>
      <c r="D4438" s="4" t="s">
        <v>10</v>
      </c>
      <c r="E4438" s="4" t="s">
        <v>10</v>
      </c>
      <c r="F4438" s="4" t="s">
        <v>13</v>
      </c>
    </row>
    <row r="4439" spans="1:8">
      <c r="A4439" t="n">
        <v>35907</v>
      </c>
      <c r="B4439" s="32" t="n">
        <v>25</v>
      </c>
      <c r="C4439" s="7" t="n">
        <v>1</v>
      </c>
      <c r="D4439" s="7" t="n">
        <v>260</v>
      </c>
      <c r="E4439" s="7" t="n">
        <v>640</v>
      </c>
      <c r="F4439" s="7" t="n">
        <v>1</v>
      </c>
    </row>
    <row r="4440" spans="1:8">
      <c r="A4440" t="s">
        <v>4</v>
      </c>
      <c r="B4440" s="4" t="s">
        <v>5</v>
      </c>
      <c r="C4440" s="4" t="s">
        <v>13</v>
      </c>
      <c r="D4440" s="4" t="s">
        <v>10</v>
      </c>
      <c r="E4440" s="4" t="s">
        <v>6</v>
      </c>
    </row>
    <row r="4441" spans="1:8">
      <c r="A4441" t="n">
        <v>35914</v>
      </c>
      <c r="B4441" s="61" t="n">
        <v>51</v>
      </c>
      <c r="C4441" s="7" t="n">
        <v>4</v>
      </c>
      <c r="D4441" s="7" t="n">
        <v>0</v>
      </c>
      <c r="E4441" s="7" t="s">
        <v>313</v>
      </c>
    </row>
    <row r="4442" spans="1:8">
      <c r="A4442" t="s">
        <v>4</v>
      </c>
      <c r="B4442" s="4" t="s">
        <v>5</v>
      </c>
      <c r="C4442" s="4" t="s">
        <v>10</v>
      </c>
    </row>
    <row r="4443" spans="1:8">
      <c r="A4443" t="n">
        <v>35929</v>
      </c>
      <c r="B4443" s="31" t="n">
        <v>16</v>
      </c>
      <c r="C4443" s="7" t="n">
        <v>0</v>
      </c>
    </row>
    <row r="4444" spans="1:8">
      <c r="A4444" t="s">
        <v>4</v>
      </c>
      <c r="B4444" s="4" t="s">
        <v>5</v>
      </c>
      <c r="C4444" s="4" t="s">
        <v>10</v>
      </c>
      <c r="D4444" s="4" t="s">
        <v>13</v>
      </c>
      <c r="E4444" s="4" t="s">
        <v>9</v>
      </c>
      <c r="F4444" s="4" t="s">
        <v>55</v>
      </c>
      <c r="G4444" s="4" t="s">
        <v>13</v>
      </c>
      <c r="H4444" s="4" t="s">
        <v>13</v>
      </c>
    </row>
    <row r="4445" spans="1:8">
      <c r="A4445" t="n">
        <v>35932</v>
      </c>
      <c r="B4445" s="62" t="n">
        <v>26</v>
      </c>
      <c r="C4445" s="7" t="n">
        <v>0</v>
      </c>
      <c r="D4445" s="7" t="n">
        <v>17</v>
      </c>
      <c r="E4445" s="7" t="n">
        <v>52553</v>
      </c>
      <c r="F4445" s="7" t="s">
        <v>362</v>
      </c>
      <c r="G4445" s="7" t="n">
        <v>2</v>
      </c>
      <c r="H4445" s="7" t="n">
        <v>0</v>
      </c>
    </row>
    <row r="4446" spans="1:8">
      <c r="A4446" t="s">
        <v>4</v>
      </c>
      <c r="B4446" s="4" t="s">
        <v>5</v>
      </c>
    </row>
    <row r="4447" spans="1:8">
      <c r="A4447" t="n">
        <v>35954</v>
      </c>
      <c r="B4447" s="34" t="n">
        <v>28</v>
      </c>
    </row>
    <row r="4448" spans="1:8">
      <c r="A4448" t="s">
        <v>4</v>
      </c>
      <c r="B4448" s="4" t="s">
        <v>5</v>
      </c>
      <c r="C4448" s="4" t="s">
        <v>10</v>
      </c>
      <c r="D4448" s="4" t="s">
        <v>13</v>
      </c>
    </row>
    <row r="4449" spans="1:8">
      <c r="A4449" t="n">
        <v>35955</v>
      </c>
      <c r="B4449" s="63" t="n">
        <v>89</v>
      </c>
      <c r="C4449" s="7" t="n">
        <v>65533</v>
      </c>
      <c r="D4449" s="7" t="n">
        <v>1</v>
      </c>
    </row>
    <row r="4450" spans="1:8">
      <c r="A4450" t="s">
        <v>4</v>
      </c>
      <c r="B4450" s="4" t="s">
        <v>5</v>
      </c>
      <c r="C4450" s="4" t="s">
        <v>13</v>
      </c>
      <c r="D4450" s="4" t="s">
        <v>10</v>
      </c>
      <c r="E4450" s="4" t="s">
        <v>10</v>
      </c>
      <c r="F4450" s="4" t="s">
        <v>13</v>
      </c>
    </row>
    <row r="4451" spans="1:8">
      <c r="A4451" t="n">
        <v>35959</v>
      </c>
      <c r="B4451" s="32" t="n">
        <v>25</v>
      </c>
      <c r="C4451" s="7" t="n">
        <v>1</v>
      </c>
      <c r="D4451" s="7" t="n">
        <v>65535</v>
      </c>
      <c r="E4451" s="7" t="n">
        <v>65535</v>
      </c>
      <c r="F4451" s="7" t="n">
        <v>0</v>
      </c>
    </row>
    <row r="4452" spans="1:8">
      <c r="A4452" t="s">
        <v>4</v>
      </c>
      <c r="B4452" s="4" t="s">
        <v>5</v>
      </c>
      <c r="C4452" s="4" t="s">
        <v>13</v>
      </c>
      <c r="D4452" s="4" t="s">
        <v>10</v>
      </c>
      <c r="E4452" s="4" t="s">
        <v>6</v>
      </c>
      <c r="F4452" s="4" t="s">
        <v>6</v>
      </c>
      <c r="G4452" s="4" t="s">
        <v>6</v>
      </c>
      <c r="H4452" s="4" t="s">
        <v>6</v>
      </c>
    </row>
    <row r="4453" spans="1:8">
      <c r="A4453" t="n">
        <v>35966</v>
      </c>
      <c r="B4453" s="61" t="n">
        <v>51</v>
      </c>
      <c r="C4453" s="7" t="n">
        <v>3</v>
      </c>
      <c r="D4453" s="7" t="n">
        <v>1</v>
      </c>
      <c r="E4453" s="7" t="s">
        <v>312</v>
      </c>
      <c r="F4453" s="7" t="s">
        <v>276</v>
      </c>
      <c r="G4453" s="7" t="s">
        <v>143</v>
      </c>
      <c r="H4453" s="7" t="s">
        <v>144</v>
      </c>
    </row>
    <row r="4454" spans="1:8">
      <c r="A4454" t="s">
        <v>4</v>
      </c>
      <c r="B4454" s="4" t="s">
        <v>5</v>
      </c>
      <c r="C4454" s="4" t="s">
        <v>10</v>
      </c>
      <c r="D4454" s="4" t="s">
        <v>10</v>
      </c>
      <c r="E4454" s="4" t="s">
        <v>10</v>
      </c>
    </row>
    <row r="4455" spans="1:8">
      <c r="A4455" t="n">
        <v>35979</v>
      </c>
      <c r="B4455" s="42" t="n">
        <v>61</v>
      </c>
      <c r="C4455" s="7" t="n">
        <v>0</v>
      </c>
      <c r="D4455" s="7" t="n">
        <v>1</v>
      </c>
      <c r="E4455" s="7" t="n">
        <v>0</v>
      </c>
    </row>
    <row r="4456" spans="1:8">
      <c r="A4456" t="s">
        <v>4</v>
      </c>
      <c r="B4456" s="4" t="s">
        <v>5</v>
      </c>
      <c r="C4456" s="4" t="s">
        <v>13</v>
      </c>
      <c r="D4456" s="4" t="s">
        <v>13</v>
      </c>
      <c r="E4456" s="4" t="s">
        <v>25</v>
      </c>
      <c r="F4456" s="4" t="s">
        <v>25</v>
      </c>
      <c r="G4456" s="4" t="s">
        <v>25</v>
      </c>
      <c r="H4456" s="4" t="s">
        <v>10</v>
      </c>
    </row>
    <row r="4457" spans="1:8">
      <c r="A4457" t="n">
        <v>35986</v>
      </c>
      <c r="B4457" s="45" t="n">
        <v>45</v>
      </c>
      <c r="C4457" s="7" t="n">
        <v>2</v>
      </c>
      <c r="D4457" s="7" t="n">
        <v>3</v>
      </c>
      <c r="E4457" s="7" t="n">
        <v>118.819999694824</v>
      </c>
      <c r="F4457" s="7" t="n">
        <v>23.0200004577637</v>
      </c>
      <c r="G4457" s="7" t="n">
        <v>99.9499969482422</v>
      </c>
      <c r="H4457" s="7" t="n">
        <v>0</v>
      </c>
    </row>
    <row r="4458" spans="1:8">
      <c r="A4458" t="s">
        <v>4</v>
      </c>
      <c r="B4458" s="4" t="s">
        <v>5</v>
      </c>
      <c r="C4458" s="4" t="s">
        <v>13</v>
      </c>
      <c r="D4458" s="4" t="s">
        <v>13</v>
      </c>
      <c r="E4458" s="4" t="s">
        <v>25</v>
      </c>
      <c r="F4458" s="4" t="s">
        <v>25</v>
      </c>
      <c r="G4458" s="4" t="s">
        <v>25</v>
      </c>
      <c r="H4458" s="4" t="s">
        <v>10</v>
      </c>
      <c r="I4458" s="4" t="s">
        <v>13</v>
      </c>
    </row>
    <row r="4459" spans="1:8">
      <c r="A4459" t="n">
        <v>36003</v>
      </c>
      <c r="B4459" s="45" t="n">
        <v>45</v>
      </c>
      <c r="C4459" s="7" t="n">
        <v>4</v>
      </c>
      <c r="D4459" s="7" t="n">
        <v>3</v>
      </c>
      <c r="E4459" s="7" t="n">
        <v>27.7700004577637</v>
      </c>
      <c r="F4459" s="7" t="n">
        <v>148.580001831055</v>
      </c>
      <c r="G4459" s="7" t="n">
        <v>0</v>
      </c>
      <c r="H4459" s="7" t="n">
        <v>0</v>
      </c>
      <c r="I4459" s="7" t="n">
        <v>0</v>
      </c>
    </row>
    <row r="4460" spans="1:8">
      <c r="A4460" t="s">
        <v>4</v>
      </c>
      <c r="B4460" s="4" t="s">
        <v>5</v>
      </c>
      <c r="C4460" s="4" t="s">
        <v>13</v>
      </c>
      <c r="D4460" s="4" t="s">
        <v>13</v>
      </c>
      <c r="E4460" s="4" t="s">
        <v>25</v>
      </c>
      <c r="F4460" s="4" t="s">
        <v>10</v>
      </c>
    </row>
    <row r="4461" spans="1:8">
      <c r="A4461" t="n">
        <v>36021</v>
      </c>
      <c r="B4461" s="45" t="n">
        <v>45</v>
      </c>
      <c r="C4461" s="7" t="n">
        <v>5</v>
      </c>
      <c r="D4461" s="7" t="n">
        <v>3</v>
      </c>
      <c r="E4461" s="7" t="n">
        <v>0.899999976158142</v>
      </c>
      <c r="F4461" s="7" t="n">
        <v>0</v>
      </c>
    </row>
    <row r="4462" spans="1:8">
      <c r="A4462" t="s">
        <v>4</v>
      </c>
      <c r="B4462" s="4" t="s">
        <v>5</v>
      </c>
      <c r="C4462" s="4" t="s">
        <v>13</v>
      </c>
      <c r="D4462" s="4" t="s">
        <v>13</v>
      </c>
      <c r="E4462" s="4" t="s">
        <v>25</v>
      </c>
      <c r="F4462" s="4" t="s">
        <v>10</v>
      </c>
    </row>
    <row r="4463" spans="1:8">
      <c r="A4463" t="n">
        <v>36030</v>
      </c>
      <c r="B4463" s="45" t="n">
        <v>45</v>
      </c>
      <c r="C4463" s="7" t="n">
        <v>11</v>
      </c>
      <c r="D4463" s="7" t="n">
        <v>3</v>
      </c>
      <c r="E4463" s="7" t="n">
        <v>43</v>
      </c>
      <c r="F4463" s="7" t="n">
        <v>0</v>
      </c>
    </row>
    <row r="4464" spans="1:8">
      <c r="A4464" t="s">
        <v>4</v>
      </c>
      <c r="B4464" s="4" t="s">
        <v>5</v>
      </c>
      <c r="C4464" s="4" t="s">
        <v>13</v>
      </c>
    </row>
    <row r="4465" spans="1:9">
      <c r="A4465" t="n">
        <v>36039</v>
      </c>
      <c r="B4465" s="58" t="n">
        <v>116</v>
      </c>
      <c r="C4465" s="7" t="n">
        <v>0</v>
      </c>
    </row>
    <row r="4466" spans="1:9">
      <c r="A4466" t="s">
        <v>4</v>
      </c>
      <c r="B4466" s="4" t="s">
        <v>5</v>
      </c>
      <c r="C4466" s="4" t="s">
        <v>13</v>
      </c>
      <c r="D4466" s="4" t="s">
        <v>10</v>
      </c>
    </row>
    <row r="4467" spans="1:9">
      <c r="A4467" t="n">
        <v>36041</v>
      </c>
      <c r="B4467" s="58" t="n">
        <v>116</v>
      </c>
      <c r="C4467" s="7" t="n">
        <v>2</v>
      </c>
      <c r="D4467" s="7" t="n">
        <v>1</v>
      </c>
    </row>
    <row r="4468" spans="1:9">
      <c r="A4468" t="s">
        <v>4</v>
      </c>
      <c r="B4468" s="4" t="s">
        <v>5</v>
      </c>
      <c r="C4468" s="4" t="s">
        <v>13</v>
      </c>
      <c r="D4468" s="4" t="s">
        <v>9</v>
      </c>
    </row>
    <row r="4469" spans="1:9">
      <c r="A4469" t="n">
        <v>36045</v>
      </c>
      <c r="B4469" s="58" t="n">
        <v>116</v>
      </c>
      <c r="C4469" s="7" t="n">
        <v>5</v>
      </c>
      <c r="D4469" s="7" t="n">
        <v>1092616192</v>
      </c>
    </row>
    <row r="4470" spans="1:9">
      <c r="A4470" t="s">
        <v>4</v>
      </c>
      <c r="B4470" s="4" t="s">
        <v>5</v>
      </c>
      <c r="C4470" s="4" t="s">
        <v>13</v>
      </c>
      <c r="D4470" s="4" t="s">
        <v>10</v>
      </c>
    </row>
    <row r="4471" spans="1:9">
      <c r="A4471" t="n">
        <v>36051</v>
      </c>
      <c r="B4471" s="58" t="n">
        <v>116</v>
      </c>
      <c r="C4471" s="7" t="n">
        <v>6</v>
      </c>
      <c r="D4471" s="7" t="n">
        <v>1</v>
      </c>
    </row>
    <row r="4472" spans="1:9">
      <c r="A4472" t="s">
        <v>4</v>
      </c>
      <c r="B4472" s="4" t="s">
        <v>5</v>
      </c>
      <c r="C4472" s="4" t="s">
        <v>13</v>
      </c>
      <c r="D4472" s="4" t="s">
        <v>25</v>
      </c>
      <c r="E4472" s="4" t="s">
        <v>10</v>
      </c>
      <c r="F4472" s="4" t="s">
        <v>13</v>
      </c>
    </row>
    <row r="4473" spans="1:9">
      <c r="A4473" t="n">
        <v>36055</v>
      </c>
      <c r="B4473" s="17" t="n">
        <v>49</v>
      </c>
      <c r="C4473" s="7" t="n">
        <v>3</v>
      </c>
      <c r="D4473" s="7" t="n">
        <v>0.699999988079071</v>
      </c>
      <c r="E4473" s="7" t="n">
        <v>1000</v>
      </c>
      <c r="F4473" s="7" t="n">
        <v>0</v>
      </c>
    </row>
    <row r="4474" spans="1:9">
      <c r="A4474" t="s">
        <v>4</v>
      </c>
      <c r="B4474" s="4" t="s">
        <v>5</v>
      </c>
      <c r="C4474" s="4" t="s">
        <v>13</v>
      </c>
      <c r="D4474" s="4" t="s">
        <v>10</v>
      </c>
      <c r="E4474" s="4" t="s">
        <v>9</v>
      </c>
      <c r="F4474" s="4" t="s">
        <v>10</v>
      </c>
    </row>
    <row r="4475" spans="1:9">
      <c r="A4475" t="n">
        <v>36064</v>
      </c>
      <c r="B4475" s="14" t="n">
        <v>50</v>
      </c>
      <c r="C4475" s="7" t="n">
        <v>3</v>
      </c>
      <c r="D4475" s="7" t="n">
        <v>8061</v>
      </c>
      <c r="E4475" s="7" t="n">
        <v>1065353216</v>
      </c>
      <c r="F4475" s="7" t="n">
        <v>1000</v>
      </c>
    </row>
    <row r="4476" spans="1:9">
      <c r="A4476" t="s">
        <v>4</v>
      </c>
      <c r="B4476" s="4" t="s">
        <v>5</v>
      </c>
      <c r="C4476" s="4" t="s">
        <v>13</v>
      </c>
      <c r="D4476" s="4" t="s">
        <v>10</v>
      </c>
      <c r="E4476" s="4" t="s">
        <v>9</v>
      </c>
      <c r="F4476" s="4" t="s">
        <v>10</v>
      </c>
    </row>
    <row r="4477" spans="1:9">
      <c r="A4477" t="n">
        <v>36074</v>
      </c>
      <c r="B4477" s="14" t="n">
        <v>50</v>
      </c>
      <c r="C4477" s="7" t="n">
        <v>3</v>
      </c>
      <c r="D4477" s="7" t="n">
        <v>8060</v>
      </c>
      <c r="E4477" s="7" t="n">
        <v>1063675494</v>
      </c>
      <c r="F4477" s="7" t="n">
        <v>1000</v>
      </c>
    </row>
    <row r="4478" spans="1:9">
      <c r="A4478" t="s">
        <v>4</v>
      </c>
      <c r="B4478" s="4" t="s">
        <v>5</v>
      </c>
      <c r="C4478" s="4" t="s">
        <v>13</v>
      </c>
      <c r="D4478" s="4" t="s">
        <v>13</v>
      </c>
      <c r="E4478" s="4" t="s">
        <v>13</v>
      </c>
      <c r="F4478" s="4" t="s">
        <v>25</v>
      </c>
      <c r="G4478" s="4" t="s">
        <v>25</v>
      </c>
      <c r="H4478" s="4" t="s">
        <v>25</v>
      </c>
      <c r="I4478" s="4" t="s">
        <v>25</v>
      </c>
      <c r="J4478" s="4" t="s">
        <v>25</v>
      </c>
    </row>
    <row r="4479" spans="1:9">
      <c r="A4479" t="n">
        <v>36084</v>
      </c>
      <c r="B4479" s="89" t="n">
        <v>76</v>
      </c>
      <c r="C4479" s="7" t="n">
        <v>0</v>
      </c>
      <c r="D4479" s="7" t="n">
        <v>3</v>
      </c>
      <c r="E4479" s="7" t="n">
        <v>0</v>
      </c>
      <c r="F4479" s="7" t="n">
        <v>1</v>
      </c>
      <c r="G4479" s="7" t="n">
        <v>1</v>
      </c>
      <c r="H4479" s="7" t="n">
        <v>1</v>
      </c>
      <c r="I4479" s="7" t="n">
        <v>0</v>
      </c>
      <c r="J4479" s="7" t="n">
        <v>1000</v>
      </c>
    </row>
    <row r="4480" spans="1:9">
      <c r="A4480" t="s">
        <v>4</v>
      </c>
      <c r="B4480" s="4" t="s">
        <v>5</v>
      </c>
      <c r="C4480" s="4" t="s">
        <v>13</v>
      </c>
      <c r="D4480" s="4" t="s">
        <v>13</v>
      </c>
    </row>
    <row r="4481" spans="1:10">
      <c r="A4481" t="n">
        <v>36108</v>
      </c>
      <c r="B4481" s="92" t="n">
        <v>77</v>
      </c>
      <c r="C4481" s="7" t="n">
        <v>0</v>
      </c>
      <c r="D4481" s="7" t="n">
        <v>3</v>
      </c>
    </row>
    <row r="4482" spans="1:10">
      <c r="A4482" t="s">
        <v>4</v>
      </c>
      <c r="B4482" s="4" t="s">
        <v>5</v>
      </c>
      <c r="C4482" s="4" t="s">
        <v>10</v>
      </c>
      <c r="D4482" s="4" t="s">
        <v>9</v>
      </c>
    </row>
    <row r="4483" spans="1:10">
      <c r="A4483" t="n">
        <v>36111</v>
      </c>
      <c r="B4483" s="53" t="n">
        <v>43</v>
      </c>
      <c r="C4483" s="7" t="n">
        <v>1</v>
      </c>
      <c r="D4483" s="7" t="n">
        <v>32768</v>
      </c>
    </row>
    <row r="4484" spans="1:10">
      <c r="A4484" t="s">
        <v>4</v>
      </c>
      <c r="B4484" s="4" t="s">
        <v>5</v>
      </c>
      <c r="C4484" s="4" t="s">
        <v>13</v>
      </c>
      <c r="D4484" s="4" t="s">
        <v>10</v>
      </c>
      <c r="E4484" s="4" t="s">
        <v>6</v>
      </c>
      <c r="F4484" s="4" t="s">
        <v>6</v>
      </c>
      <c r="G4484" s="4" t="s">
        <v>6</v>
      </c>
      <c r="H4484" s="4" t="s">
        <v>6</v>
      </c>
    </row>
    <row r="4485" spans="1:10">
      <c r="A4485" t="n">
        <v>36118</v>
      </c>
      <c r="B4485" s="61" t="n">
        <v>51</v>
      </c>
      <c r="C4485" s="7" t="n">
        <v>3</v>
      </c>
      <c r="D4485" s="7" t="n">
        <v>0</v>
      </c>
      <c r="E4485" s="7" t="s">
        <v>197</v>
      </c>
      <c r="F4485" s="7" t="s">
        <v>142</v>
      </c>
      <c r="G4485" s="7" t="s">
        <v>143</v>
      </c>
      <c r="H4485" s="7" t="s">
        <v>144</v>
      </c>
    </row>
    <row r="4486" spans="1:10">
      <c r="A4486" t="s">
        <v>4</v>
      </c>
      <c r="B4486" s="4" t="s">
        <v>5</v>
      </c>
      <c r="C4486" s="4" t="s">
        <v>13</v>
      </c>
      <c r="D4486" s="4" t="s">
        <v>10</v>
      </c>
      <c r="E4486" s="4" t="s">
        <v>6</v>
      </c>
      <c r="F4486" s="4" t="s">
        <v>6</v>
      </c>
      <c r="G4486" s="4" t="s">
        <v>6</v>
      </c>
      <c r="H4486" s="4" t="s">
        <v>6</v>
      </c>
    </row>
    <row r="4487" spans="1:10">
      <c r="A4487" t="n">
        <v>36147</v>
      </c>
      <c r="B4487" s="61" t="n">
        <v>51</v>
      </c>
      <c r="C4487" s="7" t="n">
        <v>3</v>
      </c>
      <c r="D4487" s="7" t="n">
        <v>61489</v>
      </c>
      <c r="E4487" s="7" t="s">
        <v>197</v>
      </c>
      <c r="F4487" s="7" t="s">
        <v>142</v>
      </c>
      <c r="G4487" s="7" t="s">
        <v>143</v>
      </c>
      <c r="H4487" s="7" t="s">
        <v>144</v>
      </c>
    </row>
    <row r="4488" spans="1:10">
      <c r="A4488" t="s">
        <v>4</v>
      </c>
      <c r="B4488" s="4" t="s">
        <v>5</v>
      </c>
      <c r="C4488" s="4" t="s">
        <v>13</v>
      </c>
      <c r="D4488" s="4" t="s">
        <v>10</v>
      </c>
      <c r="E4488" s="4" t="s">
        <v>6</v>
      </c>
      <c r="F4488" s="4" t="s">
        <v>6</v>
      </c>
      <c r="G4488" s="4" t="s">
        <v>6</v>
      </c>
      <c r="H4488" s="4" t="s">
        <v>6</v>
      </c>
    </row>
    <row r="4489" spans="1:10">
      <c r="A4489" t="n">
        <v>36176</v>
      </c>
      <c r="B4489" s="61" t="n">
        <v>51</v>
      </c>
      <c r="C4489" s="7" t="n">
        <v>3</v>
      </c>
      <c r="D4489" s="7" t="n">
        <v>61490</v>
      </c>
      <c r="E4489" s="7" t="s">
        <v>197</v>
      </c>
      <c r="F4489" s="7" t="s">
        <v>142</v>
      </c>
      <c r="G4489" s="7" t="s">
        <v>143</v>
      </c>
      <c r="H4489" s="7" t="s">
        <v>144</v>
      </c>
    </row>
    <row r="4490" spans="1:10">
      <c r="A4490" t="s">
        <v>4</v>
      </c>
      <c r="B4490" s="4" t="s">
        <v>5</v>
      </c>
      <c r="C4490" s="4" t="s">
        <v>13</v>
      </c>
      <c r="D4490" s="4" t="s">
        <v>10</v>
      </c>
      <c r="E4490" s="4" t="s">
        <v>6</v>
      </c>
      <c r="F4490" s="4" t="s">
        <v>6</v>
      </c>
      <c r="G4490" s="4" t="s">
        <v>6</v>
      </c>
      <c r="H4490" s="4" t="s">
        <v>6</v>
      </c>
    </row>
    <row r="4491" spans="1:10">
      <c r="A4491" t="n">
        <v>36205</v>
      </c>
      <c r="B4491" s="61" t="n">
        <v>51</v>
      </c>
      <c r="C4491" s="7" t="n">
        <v>3</v>
      </c>
      <c r="D4491" s="7" t="n">
        <v>61488</v>
      </c>
      <c r="E4491" s="7" t="s">
        <v>197</v>
      </c>
      <c r="F4491" s="7" t="s">
        <v>142</v>
      </c>
      <c r="G4491" s="7" t="s">
        <v>143</v>
      </c>
      <c r="H4491" s="7" t="s">
        <v>144</v>
      </c>
    </row>
    <row r="4492" spans="1:10">
      <c r="A4492" t="s">
        <v>4</v>
      </c>
      <c r="B4492" s="4" t="s">
        <v>5</v>
      </c>
      <c r="C4492" s="4" t="s">
        <v>13</v>
      </c>
      <c r="D4492" s="4" t="s">
        <v>10</v>
      </c>
      <c r="E4492" s="4" t="s">
        <v>6</v>
      </c>
      <c r="F4492" s="4" t="s">
        <v>6</v>
      </c>
      <c r="G4492" s="4" t="s">
        <v>6</v>
      </c>
      <c r="H4492" s="4" t="s">
        <v>6</v>
      </c>
    </row>
    <row r="4493" spans="1:10">
      <c r="A4493" t="n">
        <v>36234</v>
      </c>
      <c r="B4493" s="61" t="n">
        <v>51</v>
      </c>
      <c r="C4493" s="7" t="n">
        <v>3</v>
      </c>
      <c r="D4493" s="7" t="n">
        <v>7032</v>
      </c>
      <c r="E4493" s="7" t="s">
        <v>197</v>
      </c>
      <c r="F4493" s="7" t="s">
        <v>142</v>
      </c>
      <c r="G4493" s="7" t="s">
        <v>143</v>
      </c>
      <c r="H4493" s="7" t="s">
        <v>144</v>
      </c>
    </row>
    <row r="4494" spans="1:10">
      <c r="A4494" t="s">
        <v>4</v>
      </c>
      <c r="B4494" s="4" t="s">
        <v>5</v>
      </c>
      <c r="C4494" s="4" t="s">
        <v>13</v>
      </c>
      <c r="D4494" s="4" t="s">
        <v>10</v>
      </c>
      <c r="E4494" s="4" t="s">
        <v>6</v>
      </c>
      <c r="F4494" s="4" t="s">
        <v>6</v>
      </c>
      <c r="G4494" s="4" t="s">
        <v>6</v>
      </c>
      <c r="H4494" s="4" t="s">
        <v>6</v>
      </c>
    </row>
    <row r="4495" spans="1:10">
      <c r="A4495" t="n">
        <v>36263</v>
      </c>
      <c r="B4495" s="61" t="n">
        <v>51</v>
      </c>
      <c r="C4495" s="7" t="n">
        <v>3</v>
      </c>
      <c r="D4495" s="7" t="n">
        <v>8</v>
      </c>
      <c r="E4495" s="7" t="s">
        <v>197</v>
      </c>
      <c r="F4495" s="7" t="s">
        <v>142</v>
      </c>
      <c r="G4495" s="7" t="s">
        <v>143</v>
      </c>
      <c r="H4495" s="7" t="s">
        <v>144</v>
      </c>
    </row>
    <row r="4496" spans="1:10">
      <c r="A4496" t="s">
        <v>4</v>
      </c>
      <c r="B4496" s="4" t="s">
        <v>5</v>
      </c>
      <c r="C4496" s="4" t="s">
        <v>13</v>
      </c>
      <c r="D4496" s="4" t="s">
        <v>10</v>
      </c>
      <c r="E4496" s="4" t="s">
        <v>6</v>
      </c>
      <c r="F4496" s="4" t="s">
        <v>6</v>
      </c>
      <c r="G4496" s="4" t="s">
        <v>6</v>
      </c>
      <c r="H4496" s="4" t="s">
        <v>6</v>
      </c>
    </row>
    <row r="4497" spans="1:8">
      <c r="A4497" t="n">
        <v>36292</v>
      </c>
      <c r="B4497" s="61" t="n">
        <v>51</v>
      </c>
      <c r="C4497" s="7" t="n">
        <v>3</v>
      </c>
      <c r="D4497" s="7" t="n">
        <v>9</v>
      </c>
      <c r="E4497" s="7" t="s">
        <v>197</v>
      </c>
      <c r="F4497" s="7" t="s">
        <v>142</v>
      </c>
      <c r="G4497" s="7" t="s">
        <v>143</v>
      </c>
      <c r="H4497" s="7" t="s">
        <v>144</v>
      </c>
    </row>
    <row r="4498" spans="1:8">
      <c r="A4498" t="s">
        <v>4</v>
      </c>
      <c r="B4498" s="4" t="s">
        <v>5</v>
      </c>
      <c r="C4498" s="4" t="s">
        <v>13</v>
      </c>
      <c r="D4498" s="4" t="s">
        <v>10</v>
      </c>
      <c r="E4498" s="4" t="s">
        <v>6</v>
      </c>
      <c r="F4498" s="4" t="s">
        <v>6</v>
      </c>
      <c r="G4498" s="4" t="s">
        <v>6</v>
      </c>
      <c r="H4498" s="4" t="s">
        <v>6</v>
      </c>
    </row>
    <row r="4499" spans="1:8">
      <c r="A4499" t="n">
        <v>36321</v>
      </c>
      <c r="B4499" s="61" t="n">
        <v>51</v>
      </c>
      <c r="C4499" s="7" t="n">
        <v>3</v>
      </c>
      <c r="D4499" s="7" t="n">
        <v>1</v>
      </c>
      <c r="E4499" s="7" t="s">
        <v>197</v>
      </c>
      <c r="F4499" s="7" t="s">
        <v>142</v>
      </c>
      <c r="G4499" s="7" t="s">
        <v>143</v>
      </c>
      <c r="H4499" s="7" t="s">
        <v>144</v>
      </c>
    </row>
    <row r="4500" spans="1:8">
      <c r="A4500" t="s">
        <v>4</v>
      </c>
      <c r="B4500" s="4" t="s">
        <v>5</v>
      </c>
      <c r="C4500" s="4" t="s">
        <v>13</v>
      </c>
      <c r="D4500" s="4" t="s">
        <v>10</v>
      </c>
      <c r="E4500" s="4" t="s">
        <v>10</v>
      </c>
      <c r="F4500" s="4" t="s">
        <v>9</v>
      </c>
    </row>
    <row r="4501" spans="1:8">
      <c r="A4501" t="n">
        <v>36350</v>
      </c>
      <c r="B4501" s="73" t="n">
        <v>84</v>
      </c>
      <c r="C4501" s="7" t="n">
        <v>1</v>
      </c>
      <c r="D4501" s="7" t="n">
        <v>0</v>
      </c>
      <c r="E4501" s="7" t="n">
        <v>0</v>
      </c>
      <c r="F4501" s="7" t="n">
        <v>0</v>
      </c>
    </row>
    <row r="4502" spans="1:8">
      <c r="A4502" t="s">
        <v>4</v>
      </c>
      <c r="B4502" s="4" t="s">
        <v>5</v>
      </c>
      <c r="C4502" s="4" t="s">
        <v>13</v>
      </c>
      <c r="D4502" s="4" t="s">
        <v>10</v>
      </c>
      <c r="E4502" s="4" t="s">
        <v>6</v>
      </c>
      <c r="F4502" s="4" t="s">
        <v>6</v>
      </c>
      <c r="G4502" s="4" t="s">
        <v>6</v>
      </c>
      <c r="H4502" s="4" t="s">
        <v>6</v>
      </c>
    </row>
    <row r="4503" spans="1:8">
      <c r="A4503" t="n">
        <v>36360</v>
      </c>
      <c r="B4503" s="61" t="n">
        <v>51</v>
      </c>
      <c r="C4503" s="7" t="n">
        <v>3</v>
      </c>
      <c r="D4503" s="7" t="n">
        <v>1</v>
      </c>
      <c r="E4503" s="7" t="s">
        <v>180</v>
      </c>
      <c r="F4503" s="7" t="s">
        <v>181</v>
      </c>
      <c r="G4503" s="7" t="s">
        <v>143</v>
      </c>
      <c r="H4503" s="7" t="s">
        <v>144</v>
      </c>
    </row>
    <row r="4504" spans="1:8">
      <c r="A4504" t="s">
        <v>4</v>
      </c>
      <c r="B4504" s="4" t="s">
        <v>5</v>
      </c>
      <c r="C4504" s="4" t="s">
        <v>10</v>
      </c>
      <c r="D4504" s="4" t="s">
        <v>25</v>
      </c>
      <c r="E4504" s="4" t="s">
        <v>25</v>
      </c>
      <c r="F4504" s="4" t="s">
        <v>25</v>
      </c>
      <c r="G4504" s="4" t="s">
        <v>10</v>
      </c>
      <c r="H4504" s="4" t="s">
        <v>10</v>
      </c>
    </row>
    <row r="4505" spans="1:8">
      <c r="A4505" t="n">
        <v>36373</v>
      </c>
      <c r="B4505" s="41" t="n">
        <v>60</v>
      </c>
      <c r="C4505" s="7" t="n">
        <v>1</v>
      </c>
      <c r="D4505" s="7" t="n">
        <v>0</v>
      </c>
      <c r="E4505" s="7" t="n">
        <v>0</v>
      </c>
      <c r="F4505" s="7" t="n">
        <v>0</v>
      </c>
      <c r="G4505" s="7" t="n">
        <v>1000</v>
      </c>
      <c r="H4505" s="7" t="n">
        <v>0</v>
      </c>
    </row>
    <row r="4506" spans="1:8">
      <c r="A4506" t="s">
        <v>4</v>
      </c>
      <c r="B4506" s="4" t="s">
        <v>5</v>
      </c>
      <c r="C4506" s="4" t="s">
        <v>10</v>
      </c>
      <c r="D4506" s="4" t="s">
        <v>13</v>
      </c>
      <c r="E4506" s="4" t="s">
        <v>25</v>
      </c>
      <c r="F4506" s="4" t="s">
        <v>10</v>
      </c>
    </row>
    <row r="4507" spans="1:8">
      <c r="A4507" t="n">
        <v>36392</v>
      </c>
      <c r="B4507" s="74" t="n">
        <v>59</v>
      </c>
      <c r="C4507" s="7" t="n">
        <v>1</v>
      </c>
      <c r="D4507" s="7" t="n">
        <v>16</v>
      </c>
      <c r="E4507" s="7" t="n">
        <v>0.150000005960464</v>
      </c>
      <c r="F4507" s="7" t="n">
        <v>0</v>
      </c>
    </row>
    <row r="4508" spans="1:8">
      <c r="A4508" t="s">
        <v>4</v>
      </c>
      <c r="B4508" s="4" t="s">
        <v>5</v>
      </c>
      <c r="C4508" s="4" t="s">
        <v>10</v>
      </c>
    </row>
    <row r="4509" spans="1:8">
      <c r="A4509" t="n">
        <v>36402</v>
      </c>
      <c r="B4509" s="31" t="n">
        <v>16</v>
      </c>
      <c r="C4509" s="7" t="n">
        <v>1000</v>
      </c>
    </row>
    <row r="4510" spans="1:8">
      <c r="A4510" t="s">
        <v>4</v>
      </c>
      <c r="B4510" s="4" t="s">
        <v>5</v>
      </c>
      <c r="C4510" s="4" t="s">
        <v>10</v>
      </c>
      <c r="D4510" s="4" t="s">
        <v>13</v>
      </c>
      <c r="E4510" s="4" t="s">
        <v>6</v>
      </c>
      <c r="F4510" s="4" t="s">
        <v>25</v>
      </c>
      <c r="G4510" s="4" t="s">
        <v>25</v>
      </c>
      <c r="H4510" s="4" t="s">
        <v>25</v>
      </c>
    </row>
    <row r="4511" spans="1:8">
      <c r="A4511" t="n">
        <v>36405</v>
      </c>
      <c r="B4511" s="52" t="n">
        <v>48</v>
      </c>
      <c r="C4511" s="7" t="n">
        <v>1</v>
      </c>
      <c r="D4511" s="7" t="n">
        <v>0</v>
      </c>
      <c r="E4511" s="7" t="s">
        <v>363</v>
      </c>
      <c r="F4511" s="7" t="n">
        <v>-1</v>
      </c>
      <c r="G4511" s="7" t="n">
        <v>1</v>
      </c>
      <c r="H4511" s="7" t="n">
        <v>0</v>
      </c>
    </row>
    <row r="4512" spans="1:8">
      <c r="A4512" t="s">
        <v>4</v>
      </c>
      <c r="B4512" s="4" t="s">
        <v>5</v>
      </c>
      <c r="C4512" s="4" t="s">
        <v>13</v>
      </c>
      <c r="D4512" s="4" t="s">
        <v>10</v>
      </c>
      <c r="E4512" s="4" t="s">
        <v>6</v>
      </c>
      <c r="F4512" s="4" t="s">
        <v>6</v>
      </c>
      <c r="G4512" s="4" t="s">
        <v>6</v>
      </c>
      <c r="H4512" s="4" t="s">
        <v>6</v>
      </c>
    </row>
    <row r="4513" spans="1:8">
      <c r="A4513" t="n">
        <v>36438</v>
      </c>
      <c r="B4513" s="61" t="n">
        <v>51</v>
      </c>
      <c r="C4513" s="7" t="n">
        <v>3</v>
      </c>
      <c r="D4513" s="7" t="n">
        <v>1</v>
      </c>
      <c r="E4513" s="7" t="s">
        <v>181</v>
      </c>
      <c r="F4513" s="7" t="s">
        <v>181</v>
      </c>
      <c r="G4513" s="7" t="s">
        <v>12</v>
      </c>
      <c r="H4513" s="7" t="s">
        <v>165</v>
      </c>
    </row>
    <row r="4514" spans="1:8">
      <c r="A4514" t="s">
        <v>4</v>
      </c>
      <c r="B4514" s="4" t="s">
        <v>5</v>
      </c>
      <c r="C4514" s="4" t="s">
        <v>13</v>
      </c>
      <c r="D4514" s="4" t="s">
        <v>13</v>
      </c>
      <c r="E4514" s="4" t="s">
        <v>25</v>
      </c>
      <c r="F4514" s="4" t="s">
        <v>25</v>
      </c>
      <c r="G4514" s="4" t="s">
        <v>25</v>
      </c>
      <c r="H4514" s="4" t="s">
        <v>10</v>
      </c>
    </row>
    <row r="4515" spans="1:8">
      <c r="A4515" t="n">
        <v>36449</v>
      </c>
      <c r="B4515" s="45" t="n">
        <v>45</v>
      </c>
      <c r="C4515" s="7" t="n">
        <v>2</v>
      </c>
      <c r="D4515" s="7" t="n">
        <v>3</v>
      </c>
      <c r="E4515" s="7" t="n">
        <v>118.629997253418</v>
      </c>
      <c r="F4515" s="7" t="n">
        <v>23.0200004577637</v>
      </c>
      <c r="G4515" s="7" t="n">
        <v>100.01000213623</v>
      </c>
      <c r="H4515" s="7" t="n">
        <v>2000</v>
      </c>
    </row>
    <row r="4516" spans="1:8">
      <c r="A4516" t="s">
        <v>4</v>
      </c>
      <c r="B4516" s="4" t="s">
        <v>5</v>
      </c>
      <c r="C4516" s="4" t="s">
        <v>13</v>
      </c>
      <c r="D4516" s="4" t="s">
        <v>13</v>
      </c>
      <c r="E4516" s="4" t="s">
        <v>25</v>
      </c>
      <c r="F4516" s="4" t="s">
        <v>25</v>
      </c>
      <c r="G4516" s="4" t="s">
        <v>25</v>
      </c>
      <c r="H4516" s="4" t="s">
        <v>10</v>
      </c>
      <c r="I4516" s="4" t="s">
        <v>13</v>
      </c>
    </row>
    <row r="4517" spans="1:8">
      <c r="A4517" t="n">
        <v>36466</v>
      </c>
      <c r="B4517" s="45" t="n">
        <v>45</v>
      </c>
      <c r="C4517" s="7" t="n">
        <v>4</v>
      </c>
      <c r="D4517" s="7" t="n">
        <v>3</v>
      </c>
      <c r="E4517" s="7" t="n">
        <v>17.9899997711182</v>
      </c>
      <c r="F4517" s="7" t="n">
        <v>140</v>
      </c>
      <c r="G4517" s="7" t="n">
        <v>0</v>
      </c>
      <c r="H4517" s="7" t="n">
        <v>2000</v>
      </c>
      <c r="I4517" s="7" t="n">
        <v>1</v>
      </c>
    </row>
    <row r="4518" spans="1:8">
      <c r="A4518" t="s">
        <v>4</v>
      </c>
      <c r="B4518" s="4" t="s">
        <v>5</v>
      </c>
      <c r="C4518" s="4" t="s">
        <v>10</v>
      </c>
      <c r="D4518" s="4" t="s">
        <v>13</v>
      </c>
      <c r="E4518" s="4" t="s">
        <v>6</v>
      </c>
      <c r="F4518" s="4" t="s">
        <v>25</v>
      </c>
      <c r="G4518" s="4" t="s">
        <v>25</v>
      </c>
      <c r="H4518" s="4" t="s">
        <v>25</v>
      </c>
    </row>
    <row r="4519" spans="1:8">
      <c r="A4519" t="n">
        <v>36484</v>
      </c>
      <c r="B4519" s="52" t="n">
        <v>48</v>
      </c>
      <c r="C4519" s="7" t="n">
        <v>1</v>
      </c>
      <c r="D4519" s="7" t="n">
        <v>0</v>
      </c>
      <c r="E4519" s="7" t="s">
        <v>262</v>
      </c>
      <c r="F4519" s="7" t="n">
        <v>-1</v>
      </c>
      <c r="G4519" s="7" t="n">
        <v>1</v>
      </c>
      <c r="H4519" s="7" t="n">
        <v>0</v>
      </c>
    </row>
    <row r="4520" spans="1:8">
      <c r="A4520" t="s">
        <v>4</v>
      </c>
      <c r="B4520" s="4" t="s">
        <v>5</v>
      </c>
      <c r="C4520" s="4" t="s">
        <v>10</v>
      </c>
      <c r="D4520" s="4" t="s">
        <v>13</v>
      </c>
      <c r="E4520" s="4" t="s">
        <v>6</v>
      </c>
      <c r="F4520" s="4" t="s">
        <v>25</v>
      </c>
      <c r="G4520" s="4" t="s">
        <v>25</v>
      </c>
      <c r="H4520" s="4" t="s">
        <v>25</v>
      </c>
    </row>
    <row r="4521" spans="1:8">
      <c r="A4521" t="n">
        <v>36510</v>
      </c>
      <c r="B4521" s="52" t="n">
        <v>48</v>
      </c>
      <c r="C4521" s="7" t="n">
        <v>0</v>
      </c>
      <c r="D4521" s="7" t="n">
        <v>0</v>
      </c>
      <c r="E4521" s="7" t="s">
        <v>262</v>
      </c>
      <c r="F4521" s="7" t="n">
        <v>-1</v>
      </c>
      <c r="G4521" s="7" t="n">
        <v>1</v>
      </c>
      <c r="H4521" s="7" t="n">
        <v>0</v>
      </c>
    </row>
    <row r="4522" spans="1:8">
      <c r="A4522" t="s">
        <v>4</v>
      </c>
      <c r="B4522" s="4" t="s">
        <v>5</v>
      </c>
      <c r="C4522" s="4" t="s">
        <v>13</v>
      </c>
      <c r="D4522" s="4" t="s">
        <v>10</v>
      </c>
      <c r="E4522" s="4" t="s">
        <v>25</v>
      </c>
      <c r="F4522" s="4" t="s">
        <v>10</v>
      </c>
      <c r="G4522" s="4" t="s">
        <v>9</v>
      </c>
      <c r="H4522" s="4" t="s">
        <v>9</v>
      </c>
      <c r="I4522" s="4" t="s">
        <v>10</v>
      </c>
      <c r="J4522" s="4" t="s">
        <v>10</v>
      </c>
      <c r="K4522" s="4" t="s">
        <v>9</v>
      </c>
      <c r="L4522" s="4" t="s">
        <v>9</v>
      </c>
      <c r="M4522" s="4" t="s">
        <v>9</v>
      </c>
      <c r="N4522" s="4" t="s">
        <v>9</v>
      </c>
      <c r="O4522" s="4" t="s">
        <v>6</v>
      </c>
    </row>
    <row r="4523" spans="1:8">
      <c r="A4523" t="n">
        <v>36536</v>
      </c>
      <c r="B4523" s="14" t="n">
        <v>50</v>
      </c>
      <c r="C4523" s="7" t="n">
        <v>0</v>
      </c>
      <c r="D4523" s="7" t="n">
        <v>2004</v>
      </c>
      <c r="E4523" s="7" t="n">
        <v>0.800000011920929</v>
      </c>
      <c r="F4523" s="7" t="n">
        <v>0</v>
      </c>
      <c r="G4523" s="7" t="n">
        <v>0</v>
      </c>
      <c r="H4523" s="7" t="n">
        <v>0</v>
      </c>
      <c r="I4523" s="7" t="n">
        <v>0</v>
      </c>
      <c r="J4523" s="7" t="n">
        <v>65533</v>
      </c>
      <c r="K4523" s="7" t="n">
        <v>0</v>
      </c>
      <c r="L4523" s="7" t="n">
        <v>0</v>
      </c>
      <c r="M4523" s="7" t="n">
        <v>0</v>
      </c>
      <c r="N4523" s="7" t="n">
        <v>0</v>
      </c>
      <c r="O4523" s="7" t="s">
        <v>12</v>
      </c>
    </row>
    <row r="4524" spans="1:8">
      <c r="A4524" t="s">
        <v>4</v>
      </c>
      <c r="B4524" s="4" t="s">
        <v>5</v>
      </c>
      <c r="C4524" s="4" t="s">
        <v>10</v>
      </c>
      <c r="D4524" s="4" t="s">
        <v>13</v>
      </c>
      <c r="E4524" s="4" t="s">
        <v>6</v>
      </c>
    </row>
    <row r="4525" spans="1:8">
      <c r="A4525" t="n">
        <v>36575</v>
      </c>
      <c r="B4525" s="78" t="n">
        <v>86</v>
      </c>
      <c r="C4525" s="7" t="n">
        <v>0</v>
      </c>
      <c r="D4525" s="7" t="n">
        <v>0</v>
      </c>
      <c r="E4525" s="7" t="s">
        <v>12</v>
      </c>
    </row>
    <row r="4526" spans="1:8">
      <c r="A4526" t="s">
        <v>4</v>
      </c>
      <c r="B4526" s="4" t="s">
        <v>5</v>
      </c>
      <c r="C4526" s="4" t="s">
        <v>10</v>
      </c>
      <c r="D4526" s="4" t="s">
        <v>13</v>
      </c>
      <c r="E4526" s="4" t="s">
        <v>6</v>
      </c>
    </row>
    <row r="4527" spans="1:8">
      <c r="A4527" t="n">
        <v>36580</v>
      </c>
      <c r="B4527" s="78" t="n">
        <v>86</v>
      </c>
      <c r="C4527" s="7" t="n">
        <v>1</v>
      </c>
      <c r="D4527" s="7" t="n">
        <v>0</v>
      </c>
      <c r="E4527" s="7" t="s">
        <v>12</v>
      </c>
    </row>
    <row r="4528" spans="1:8">
      <c r="A4528" t="s">
        <v>4</v>
      </c>
      <c r="B4528" s="4" t="s">
        <v>5</v>
      </c>
      <c r="C4528" s="4" t="s">
        <v>13</v>
      </c>
      <c r="D4528" s="4" t="s">
        <v>10</v>
      </c>
    </row>
    <row r="4529" spans="1:15">
      <c r="A4529" t="n">
        <v>36585</v>
      </c>
      <c r="B4529" s="45" t="n">
        <v>45</v>
      </c>
      <c r="C4529" s="7" t="n">
        <v>7</v>
      </c>
      <c r="D4529" s="7" t="n">
        <v>255</v>
      </c>
    </row>
    <row r="4530" spans="1:15">
      <c r="A4530" t="s">
        <v>4</v>
      </c>
      <c r="B4530" s="4" t="s">
        <v>5</v>
      </c>
      <c r="C4530" s="4" t="s">
        <v>10</v>
      </c>
      <c r="D4530" s="4" t="s">
        <v>13</v>
      </c>
      <c r="E4530" s="4" t="s">
        <v>6</v>
      </c>
      <c r="F4530" s="4" t="s">
        <v>25</v>
      </c>
      <c r="G4530" s="4" t="s">
        <v>25</v>
      </c>
      <c r="H4530" s="4" t="s">
        <v>25</v>
      </c>
    </row>
    <row r="4531" spans="1:15">
      <c r="A4531" t="n">
        <v>36589</v>
      </c>
      <c r="B4531" s="52" t="n">
        <v>48</v>
      </c>
      <c r="C4531" s="7" t="n">
        <v>1</v>
      </c>
      <c r="D4531" s="7" t="n">
        <v>0</v>
      </c>
      <c r="E4531" s="7" t="s">
        <v>266</v>
      </c>
      <c r="F4531" s="7" t="n">
        <v>-1</v>
      </c>
      <c r="G4531" s="7" t="n">
        <v>1</v>
      </c>
      <c r="H4531" s="7" t="n">
        <v>0</v>
      </c>
    </row>
    <row r="4532" spans="1:15">
      <c r="A4532" t="s">
        <v>4</v>
      </c>
      <c r="B4532" s="4" t="s">
        <v>5</v>
      </c>
      <c r="C4532" s="4" t="s">
        <v>13</v>
      </c>
      <c r="D4532" s="4" t="s">
        <v>10</v>
      </c>
      <c r="E4532" s="4" t="s">
        <v>6</v>
      </c>
    </row>
    <row r="4533" spans="1:15">
      <c r="A4533" t="n">
        <v>36616</v>
      </c>
      <c r="B4533" s="61" t="n">
        <v>51</v>
      </c>
      <c r="C4533" s="7" t="n">
        <v>4</v>
      </c>
      <c r="D4533" s="7" t="n">
        <v>1</v>
      </c>
      <c r="E4533" s="7" t="s">
        <v>364</v>
      </c>
    </row>
    <row r="4534" spans="1:15">
      <c r="A4534" t="s">
        <v>4</v>
      </c>
      <c r="B4534" s="4" t="s">
        <v>5</v>
      </c>
      <c r="C4534" s="4" t="s">
        <v>10</v>
      </c>
    </row>
    <row r="4535" spans="1:15">
      <c r="A4535" t="n">
        <v>36635</v>
      </c>
      <c r="B4535" s="31" t="n">
        <v>16</v>
      </c>
      <c r="C4535" s="7" t="n">
        <v>0</v>
      </c>
    </row>
    <row r="4536" spans="1:15">
      <c r="A4536" t="s">
        <v>4</v>
      </c>
      <c r="B4536" s="4" t="s">
        <v>5</v>
      </c>
      <c r="C4536" s="4" t="s">
        <v>10</v>
      </c>
      <c r="D4536" s="4" t="s">
        <v>13</v>
      </c>
      <c r="E4536" s="4" t="s">
        <v>9</v>
      </c>
      <c r="F4536" s="4" t="s">
        <v>55</v>
      </c>
      <c r="G4536" s="4" t="s">
        <v>13</v>
      </c>
      <c r="H4536" s="4" t="s">
        <v>13</v>
      </c>
      <c r="I4536" s="4" t="s">
        <v>13</v>
      </c>
      <c r="J4536" s="4" t="s">
        <v>9</v>
      </c>
      <c r="K4536" s="4" t="s">
        <v>55</v>
      </c>
      <c r="L4536" s="4" t="s">
        <v>13</v>
      </c>
      <c r="M4536" s="4" t="s">
        <v>13</v>
      </c>
    </row>
    <row r="4537" spans="1:15">
      <c r="A4537" t="n">
        <v>36638</v>
      </c>
      <c r="B4537" s="62" t="n">
        <v>26</v>
      </c>
      <c r="C4537" s="7" t="n">
        <v>1</v>
      </c>
      <c r="D4537" s="7" t="n">
        <v>17</v>
      </c>
      <c r="E4537" s="7" t="n">
        <v>1327</v>
      </c>
      <c r="F4537" s="7" t="s">
        <v>365</v>
      </c>
      <c r="G4537" s="7" t="n">
        <v>2</v>
      </c>
      <c r="H4537" s="7" t="n">
        <v>3</v>
      </c>
      <c r="I4537" s="7" t="n">
        <v>17</v>
      </c>
      <c r="J4537" s="7" t="n">
        <v>1328</v>
      </c>
      <c r="K4537" s="7" t="s">
        <v>366</v>
      </c>
      <c r="L4537" s="7" t="n">
        <v>2</v>
      </c>
      <c r="M4537" s="7" t="n">
        <v>0</v>
      </c>
    </row>
    <row r="4538" spans="1:15">
      <c r="A4538" t="s">
        <v>4</v>
      </c>
      <c r="B4538" s="4" t="s">
        <v>5</v>
      </c>
    </row>
    <row r="4539" spans="1:15">
      <c r="A4539" t="n">
        <v>36774</v>
      </c>
      <c r="B4539" s="34" t="n">
        <v>28</v>
      </c>
    </row>
    <row r="4540" spans="1:15">
      <c r="A4540" t="s">
        <v>4</v>
      </c>
      <c r="B4540" s="4" t="s">
        <v>5</v>
      </c>
      <c r="C4540" s="4" t="s">
        <v>10</v>
      </c>
      <c r="D4540" s="4" t="s">
        <v>13</v>
      </c>
    </row>
    <row r="4541" spans="1:15">
      <c r="A4541" t="n">
        <v>36775</v>
      </c>
      <c r="B4541" s="63" t="n">
        <v>89</v>
      </c>
      <c r="C4541" s="7" t="n">
        <v>65533</v>
      </c>
      <c r="D4541" s="7" t="n">
        <v>1</v>
      </c>
    </row>
    <row r="4542" spans="1:15">
      <c r="A4542" t="s">
        <v>4</v>
      </c>
      <c r="B4542" s="4" t="s">
        <v>5</v>
      </c>
      <c r="C4542" s="4" t="s">
        <v>10</v>
      </c>
      <c r="D4542" s="4" t="s">
        <v>13</v>
      </c>
      <c r="E4542" s="4" t="s">
        <v>6</v>
      </c>
      <c r="F4542" s="4" t="s">
        <v>25</v>
      </c>
      <c r="G4542" s="4" t="s">
        <v>25</v>
      </c>
      <c r="H4542" s="4" t="s">
        <v>25</v>
      </c>
    </row>
    <row r="4543" spans="1:15">
      <c r="A4543" t="n">
        <v>36779</v>
      </c>
      <c r="B4543" s="52" t="n">
        <v>48</v>
      </c>
      <c r="C4543" s="7" t="n">
        <v>1</v>
      </c>
      <c r="D4543" s="7" t="n">
        <v>0</v>
      </c>
      <c r="E4543" s="7" t="s">
        <v>265</v>
      </c>
      <c r="F4543" s="7" t="n">
        <v>-1</v>
      </c>
      <c r="G4543" s="7" t="n">
        <v>1</v>
      </c>
      <c r="H4543" s="7" t="n">
        <v>0</v>
      </c>
    </row>
    <row r="4544" spans="1:15">
      <c r="A4544" t="s">
        <v>4</v>
      </c>
      <c r="B4544" s="4" t="s">
        <v>5</v>
      </c>
      <c r="C4544" s="4" t="s">
        <v>10</v>
      </c>
    </row>
    <row r="4545" spans="1:13">
      <c r="A4545" t="n">
        <v>36805</v>
      </c>
      <c r="B4545" s="31" t="n">
        <v>16</v>
      </c>
      <c r="C4545" s="7" t="n">
        <v>500</v>
      </c>
    </row>
    <row r="4546" spans="1:13">
      <c r="A4546" t="s">
        <v>4</v>
      </c>
      <c r="B4546" s="4" t="s">
        <v>5</v>
      </c>
      <c r="C4546" s="4" t="s">
        <v>13</v>
      </c>
      <c r="D4546" s="4" t="s">
        <v>10</v>
      </c>
      <c r="E4546" s="4" t="s">
        <v>6</v>
      </c>
      <c r="F4546" s="4" t="s">
        <v>6</v>
      </c>
      <c r="G4546" s="4" t="s">
        <v>6</v>
      </c>
      <c r="H4546" s="4" t="s">
        <v>6</v>
      </c>
    </row>
    <row r="4547" spans="1:13">
      <c r="A4547" t="n">
        <v>36808</v>
      </c>
      <c r="B4547" s="61" t="n">
        <v>51</v>
      </c>
      <c r="C4547" s="7" t="n">
        <v>3</v>
      </c>
      <c r="D4547" s="7" t="n">
        <v>1</v>
      </c>
      <c r="E4547" s="7" t="s">
        <v>307</v>
      </c>
      <c r="F4547" s="7" t="s">
        <v>166</v>
      </c>
      <c r="G4547" s="7" t="s">
        <v>12</v>
      </c>
      <c r="H4547" s="7" t="s">
        <v>165</v>
      </c>
    </row>
    <row r="4548" spans="1:13">
      <c r="A4548" t="s">
        <v>4</v>
      </c>
      <c r="B4548" s="4" t="s">
        <v>5</v>
      </c>
      <c r="C4548" s="4" t="s">
        <v>10</v>
      </c>
    </row>
    <row r="4549" spans="1:13">
      <c r="A4549" t="n">
        <v>36819</v>
      </c>
      <c r="B4549" s="31" t="n">
        <v>16</v>
      </c>
      <c r="C4549" s="7" t="n">
        <v>2000</v>
      </c>
    </row>
    <row r="4550" spans="1:13">
      <c r="A4550" t="s">
        <v>4</v>
      </c>
      <c r="B4550" s="4" t="s">
        <v>5</v>
      </c>
      <c r="C4550" s="4" t="s">
        <v>10</v>
      </c>
      <c r="D4550" s="4" t="s">
        <v>9</v>
      </c>
      <c r="E4550" s="4" t="s">
        <v>13</v>
      </c>
    </row>
    <row r="4551" spans="1:13">
      <c r="A4551" t="n">
        <v>36822</v>
      </c>
      <c r="B4551" s="79" t="n">
        <v>35</v>
      </c>
      <c r="C4551" s="7" t="n">
        <v>1</v>
      </c>
      <c r="D4551" s="7" t="n">
        <v>0</v>
      </c>
      <c r="E4551" s="7" t="n">
        <v>0</v>
      </c>
    </row>
    <row r="4552" spans="1:13">
      <c r="A4552" t="s">
        <v>4</v>
      </c>
      <c r="B4552" s="4" t="s">
        <v>5</v>
      </c>
      <c r="C4552" s="4" t="s">
        <v>10</v>
      </c>
    </row>
    <row r="4553" spans="1:13">
      <c r="A4553" t="n">
        <v>36830</v>
      </c>
      <c r="B4553" s="31" t="n">
        <v>16</v>
      </c>
      <c r="C4553" s="7" t="n">
        <v>300</v>
      </c>
    </row>
    <row r="4554" spans="1:13">
      <c r="A4554" t="s">
        <v>4</v>
      </c>
      <c r="B4554" s="4" t="s">
        <v>5</v>
      </c>
      <c r="C4554" s="4" t="s">
        <v>35</v>
      </c>
    </row>
    <row r="4555" spans="1:13">
      <c r="A4555" t="n">
        <v>36833</v>
      </c>
      <c r="B4555" s="26" t="n">
        <v>3</v>
      </c>
      <c r="C4555" s="16" t="n">
        <f t="normal" ca="1">A4629</f>
        <v>0</v>
      </c>
    </row>
    <row r="4556" spans="1:13">
      <c r="A4556" t="s">
        <v>4</v>
      </c>
      <c r="B4556" s="4" t="s">
        <v>5</v>
      </c>
      <c r="C4556" s="4" t="s">
        <v>13</v>
      </c>
      <c r="D4556" s="4" t="s">
        <v>10</v>
      </c>
      <c r="E4556" s="4" t="s">
        <v>25</v>
      </c>
    </row>
    <row r="4557" spans="1:13">
      <c r="A4557" t="n">
        <v>36838</v>
      </c>
      <c r="B4557" s="39" t="n">
        <v>58</v>
      </c>
      <c r="C4557" s="7" t="n">
        <v>101</v>
      </c>
      <c r="D4557" s="7" t="n">
        <v>500</v>
      </c>
      <c r="E4557" s="7" t="n">
        <v>1</v>
      </c>
    </row>
    <row r="4558" spans="1:13">
      <c r="A4558" t="s">
        <v>4</v>
      </c>
      <c r="B4558" s="4" t="s">
        <v>5</v>
      </c>
      <c r="C4558" s="4" t="s">
        <v>13</v>
      </c>
      <c r="D4558" s="4" t="s">
        <v>10</v>
      </c>
    </row>
    <row r="4559" spans="1:13">
      <c r="A4559" t="n">
        <v>36846</v>
      </c>
      <c r="B4559" s="39" t="n">
        <v>58</v>
      </c>
      <c r="C4559" s="7" t="n">
        <v>254</v>
      </c>
      <c r="D4559" s="7" t="n">
        <v>0</v>
      </c>
    </row>
    <row r="4560" spans="1:13">
      <c r="A4560" t="s">
        <v>4</v>
      </c>
      <c r="B4560" s="4" t="s">
        <v>5</v>
      </c>
      <c r="C4560" s="4" t="s">
        <v>10</v>
      </c>
      <c r="D4560" s="4" t="s">
        <v>9</v>
      </c>
    </row>
    <row r="4561" spans="1:8">
      <c r="A4561" t="n">
        <v>36850</v>
      </c>
      <c r="B4561" s="75" t="n">
        <v>44</v>
      </c>
      <c r="C4561" s="7" t="n">
        <v>16</v>
      </c>
      <c r="D4561" s="7" t="n">
        <v>1</v>
      </c>
    </row>
    <row r="4562" spans="1:8">
      <c r="A4562" t="s">
        <v>4</v>
      </c>
      <c r="B4562" s="4" t="s">
        <v>5</v>
      </c>
      <c r="C4562" s="4" t="s">
        <v>10</v>
      </c>
      <c r="D4562" s="4" t="s">
        <v>9</v>
      </c>
    </row>
    <row r="4563" spans="1:8">
      <c r="A4563" t="n">
        <v>36857</v>
      </c>
      <c r="B4563" s="75" t="n">
        <v>44</v>
      </c>
      <c r="C4563" s="7" t="n">
        <v>9</v>
      </c>
      <c r="D4563" s="7" t="n">
        <v>1</v>
      </c>
    </row>
    <row r="4564" spans="1:8">
      <c r="A4564" t="s">
        <v>4</v>
      </c>
      <c r="B4564" s="4" t="s">
        <v>5</v>
      </c>
      <c r="C4564" s="4" t="s">
        <v>10</v>
      </c>
      <c r="D4564" s="4" t="s">
        <v>9</v>
      </c>
    </row>
    <row r="4565" spans="1:8">
      <c r="A4565" t="n">
        <v>36864</v>
      </c>
      <c r="B4565" s="75" t="n">
        <v>44</v>
      </c>
      <c r="C4565" s="7" t="n">
        <v>1</v>
      </c>
      <c r="D4565" s="7" t="n">
        <v>256</v>
      </c>
    </row>
    <row r="4566" spans="1:8">
      <c r="A4566" t="s">
        <v>4</v>
      </c>
      <c r="B4566" s="4" t="s">
        <v>5</v>
      </c>
      <c r="C4566" s="4" t="s">
        <v>13</v>
      </c>
    </row>
    <row r="4567" spans="1:8">
      <c r="A4567" t="n">
        <v>36871</v>
      </c>
      <c r="B4567" s="58" t="n">
        <v>116</v>
      </c>
      <c r="C4567" s="7" t="n">
        <v>0</v>
      </c>
    </row>
    <row r="4568" spans="1:8">
      <c r="A4568" t="s">
        <v>4</v>
      </c>
      <c r="B4568" s="4" t="s">
        <v>5</v>
      </c>
      <c r="C4568" s="4" t="s">
        <v>13</v>
      </c>
      <c r="D4568" s="4" t="s">
        <v>10</v>
      </c>
    </row>
    <row r="4569" spans="1:8">
      <c r="A4569" t="n">
        <v>36873</v>
      </c>
      <c r="B4569" s="58" t="n">
        <v>116</v>
      </c>
      <c r="C4569" s="7" t="n">
        <v>2</v>
      </c>
      <c r="D4569" s="7" t="n">
        <v>1</v>
      </c>
    </row>
    <row r="4570" spans="1:8">
      <c r="A4570" t="s">
        <v>4</v>
      </c>
      <c r="B4570" s="4" t="s">
        <v>5</v>
      </c>
      <c r="C4570" s="4" t="s">
        <v>13</v>
      </c>
      <c r="D4570" s="4" t="s">
        <v>9</v>
      </c>
    </row>
    <row r="4571" spans="1:8">
      <c r="A4571" t="n">
        <v>36877</v>
      </c>
      <c r="B4571" s="58" t="n">
        <v>116</v>
      </c>
      <c r="C4571" s="7" t="n">
        <v>5</v>
      </c>
      <c r="D4571" s="7" t="n">
        <v>1092616192</v>
      </c>
    </row>
    <row r="4572" spans="1:8">
      <c r="A4572" t="s">
        <v>4</v>
      </c>
      <c r="B4572" s="4" t="s">
        <v>5</v>
      </c>
      <c r="C4572" s="4" t="s">
        <v>13</v>
      </c>
      <c r="D4572" s="4" t="s">
        <v>10</v>
      </c>
    </row>
    <row r="4573" spans="1:8">
      <c r="A4573" t="n">
        <v>36883</v>
      </c>
      <c r="B4573" s="58" t="n">
        <v>116</v>
      </c>
      <c r="C4573" s="7" t="n">
        <v>6</v>
      </c>
      <c r="D4573" s="7" t="n">
        <v>1</v>
      </c>
    </row>
    <row r="4574" spans="1:8">
      <c r="A4574" t="s">
        <v>4</v>
      </c>
      <c r="B4574" s="4" t="s">
        <v>5</v>
      </c>
      <c r="C4574" s="4" t="s">
        <v>10</v>
      </c>
      <c r="D4574" s="4" t="s">
        <v>25</v>
      </c>
      <c r="E4574" s="4" t="s">
        <v>25</v>
      </c>
      <c r="F4574" s="4" t="s">
        <v>25</v>
      </c>
      <c r="G4574" s="4" t="s">
        <v>10</v>
      </c>
      <c r="H4574" s="4" t="s">
        <v>10</v>
      </c>
    </row>
    <row r="4575" spans="1:8">
      <c r="A4575" t="n">
        <v>36887</v>
      </c>
      <c r="B4575" s="41" t="n">
        <v>60</v>
      </c>
      <c r="C4575" s="7" t="n">
        <v>1</v>
      </c>
      <c r="D4575" s="7" t="n">
        <v>0</v>
      </c>
      <c r="E4575" s="7" t="n">
        <v>0</v>
      </c>
      <c r="F4575" s="7" t="n">
        <v>0</v>
      </c>
      <c r="G4575" s="7" t="n">
        <v>0</v>
      </c>
      <c r="H4575" s="7" t="n">
        <v>0</v>
      </c>
    </row>
    <row r="4576" spans="1:8">
      <c r="A4576" t="s">
        <v>4</v>
      </c>
      <c r="B4576" s="4" t="s">
        <v>5</v>
      </c>
      <c r="C4576" s="4" t="s">
        <v>13</v>
      </c>
      <c r="D4576" s="4" t="s">
        <v>13</v>
      </c>
      <c r="E4576" s="4" t="s">
        <v>25</v>
      </c>
      <c r="F4576" s="4" t="s">
        <v>25</v>
      </c>
      <c r="G4576" s="4" t="s">
        <v>25</v>
      </c>
      <c r="H4576" s="4" t="s">
        <v>10</v>
      </c>
    </row>
    <row r="4577" spans="1:8">
      <c r="A4577" t="n">
        <v>36906</v>
      </c>
      <c r="B4577" s="45" t="n">
        <v>45</v>
      </c>
      <c r="C4577" s="7" t="n">
        <v>2</v>
      </c>
      <c r="D4577" s="7" t="n">
        <v>3</v>
      </c>
      <c r="E4577" s="7" t="n">
        <v>118.629997253418</v>
      </c>
      <c r="F4577" s="7" t="n">
        <v>23.0200004577637</v>
      </c>
      <c r="G4577" s="7" t="n">
        <v>100.01000213623</v>
      </c>
      <c r="H4577" s="7" t="n">
        <v>0</v>
      </c>
    </row>
    <row r="4578" spans="1:8">
      <c r="A4578" t="s">
        <v>4</v>
      </c>
      <c r="B4578" s="4" t="s">
        <v>5</v>
      </c>
      <c r="C4578" s="4" t="s">
        <v>13</v>
      </c>
      <c r="D4578" s="4" t="s">
        <v>13</v>
      </c>
      <c r="E4578" s="4" t="s">
        <v>25</v>
      </c>
      <c r="F4578" s="4" t="s">
        <v>25</v>
      </c>
      <c r="G4578" s="4" t="s">
        <v>25</v>
      </c>
      <c r="H4578" s="4" t="s">
        <v>10</v>
      </c>
      <c r="I4578" s="4" t="s">
        <v>13</v>
      </c>
    </row>
    <row r="4579" spans="1:8">
      <c r="A4579" t="n">
        <v>36923</v>
      </c>
      <c r="B4579" s="45" t="n">
        <v>45</v>
      </c>
      <c r="C4579" s="7" t="n">
        <v>4</v>
      </c>
      <c r="D4579" s="7" t="n">
        <v>3</v>
      </c>
      <c r="E4579" s="7" t="n">
        <v>17.9899997711182</v>
      </c>
      <c r="F4579" s="7" t="n">
        <v>140</v>
      </c>
      <c r="G4579" s="7" t="n">
        <v>0</v>
      </c>
      <c r="H4579" s="7" t="n">
        <v>0</v>
      </c>
      <c r="I4579" s="7" t="n">
        <v>1</v>
      </c>
    </row>
    <row r="4580" spans="1:8">
      <c r="A4580" t="s">
        <v>4</v>
      </c>
      <c r="B4580" s="4" t="s">
        <v>5</v>
      </c>
      <c r="C4580" s="4" t="s">
        <v>13</v>
      </c>
      <c r="D4580" s="4" t="s">
        <v>13</v>
      </c>
      <c r="E4580" s="4" t="s">
        <v>25</v>
      </c>
      <c r="F4580" s="4" t="s">
        <v>10</v>
      </c>
    </row>
    <row r="4581" spans="1:8">
      <c r="A4581" t="n">
        <v>36941</v>
      </c>
      <c r="B4581" s="45" t="n">
        <v>45</v>
      </c>
      <c r="C4581" s="7" t="n">
        <v>5</v>
      </c>
      <c r="D4581" s="7" t="n">
        <v>3</v>
      </c>
      <c r="E4581" s="7" t="n">
        <v>0.899999976158142</v>
      </c>
      <c r="F4581" s="7" t="n">
        <v>0</v>
      </c>
    </row>
    <row r="4582" spans="1:8">
      <c r="A4582" t="s">
        <v>4</v>
      </c>
      <c r="B4582" s="4" t="s">
        <v>5</v>
      </c>
      <c r="C4582" s="4" t="s">
        <v>13</v>
      </c>
      <c r="D4582" s="4" t="s">
        <v>13</v>
      </c>
      <c r="E4582" s="4" t="s">
        <v>25</v>
      </c>
      <c r="F4582" s="4" t="s">
        <v>10</v>
      </c>
    </row>
    <row r="4583" spans="1:8">
      <c r="A4583" t="n">
        <v>36950</v>
      </c>
      <c r="B4583" s="45" t="n">
        <v>45</v>
      </c>
      <c r="C4583" s="7" t="n">
        <v>11</v>
      </c>
      <c r="D4583" s="7" t="n">
        <v>3</v>
      </c>
      <c r="E4583" s="7" t="n">
        <v>43</v>
      </c>
      <c r="F4583" s="7" t="n">
        <v>0</v>
      </c>
    </row>
    <row r="4584" spans="1:8">
      <c r="A4584" t="s">
        <v>4</v>
      </c>
      <c r="B4584" s="4" t="s">
        <v>5</v>
      </c>
      <c r="C4584" s="4" t="s">
        <v>13</v>
      </c>
      <c r="D4584" s="4" t="s">
        <v>10</v>
      </c>
      <c r="E4584" s="4" t="s">
        <v>6</v>
      </c>
      <c r="F4584" s="4" t="s">
        <v>6</v>
      </c>
      <c r="G4584" s="4" t="s">
        <v>6</v>
      </c>
      <c r="H4584" s="4" t="s">
        <v>6</v>
      </c>
    </row>
    <row r="4585" spans="1:8">
      <c r="A4585" t="n">
        <v>36959</v>
      </c>
      <c r="B4585" s="61" t="n">
        <v>51</v>
      </c>
      <c r="C4585" s="7" t="n">
        <v>3</v>
      </c>
      <c r="D4585" s="7" t="n">
        <v>0</v>
      </c>
      <c r="E4585" s="7" t="s">
        <v>197</v>
      </c>
      <c r="F4585" s="7" t="s">
        <v>142</v>
      </c>
      <c r="G4585" s="7" t="s">
        <v>143</v>
      </c>
      <c r="H4585" s="7" t="s">
        <v>144</v>
      </c>
    </row>
    <row r="4586" spans="1:8">
      <c r="A4586" t="s">
        <v>4</v>
      </c>
      <c r="B4586" s="4" t="s">
        <v>5</v>
      </c>
      <c r="C4586" s="4" t="s">
        <v>13</v>
      </c>
      <c r="D4586" s="4" t="s">
        <v>10</v>
      </c>
      <c r="E4586" s="4" t="s">
        <v>6</v>
      </c>
      <c r="F4586" s="4" t="s">
        <v>6</v>
      </c>
      <c r="G4586" s="4" t="s">
        <v>6</v>
      </c>
      <c r="H4586" s="4" t="s">
        <v>6</v>
      </c>
    </row>
    <row r="4587" spans="1:8">
      <c r="A4587" t="n">
        <v>36988</v>
      </c>
      <c r="B4587" s="61" t="n">
        <v>51</v>
      </c>
      <c r="C4587" s="7" t="n">
        <v>3</v>
      </c>
      <c r="D4587" s="7" t="n">
        <v>61489</v>
      </c>
      <c r="E4587" s="7" t="s">
        <v>197</v>
      </c>
      <c r="F4587" s="7" t="s">
        <v>142</v>
      </c>
      <c r="G4587" s="7" t="s">
        <v>143</v>
      </c>
      <c r="H4587" s="7" t="s">
        <v>144</v>
      </c>
    </row>
    <row r="4588" spans="1:8">
      <c r="A4588" t="s">
        <v>4</v>
      </c>
      <c r="B4588" s="4" t="s">
        <v>5</v>
      </c>
      <c r="C4588" s="4" t="s">
        <v>13</v>
      </c>
      <c r="D4588" s="4" t="s">
        <v>10</v>
      </c>
      <c r="E4588" s="4" t="s">
        <v>6</v>
      </c>
      <c r="F4588" s="4" t="s">
        <v>6</v>
      </c>
      <c r="G4588" s="4" t="s">
        <v>6</v>
      </c>
      <c r="H4588" s="4" t="s">
        <v>6</v>
      </c>
    </row>
    <row r="4589" spans="1:8">
      <c r="A4589" t="n">
        <v>37017</v>
      </c>
      <c r="B4589" s="61" t="n">
        <v>51</v>
      </c>
      <c r="C4589" s="7" t="n">
        <v>3</v>
      </c>
      <c r="D4589" s="7" t="n">
        <v>61490</v>
      </c>
      <c r="E4589" s="7" t="s">
        <v>197</v>
      </c>
      <c r="F4589" s="7" t="s">
        <v>142</v>
      </c>
      <c r="G4589" s="7" t="s">
        <v>143</v>
      </c>
      <c r="H4589" s="7" t="s">
        <v>144</v>
      </c>
    </row>
    <row r="4590" spans="1:8">
      <c r="A4590" t="s">
        <v>4</v>
      </c>
      <c r="B4590" s="4" t="s">
        <v>5</v>
      </c>
      <c r="C4590" s="4" t="s">
        <v>13</v>
      </c>
      <c r="D4590" s="4" t="s">
        <v>10</v>
      </c>
      <c r="E4590" s="4" t="s">
        <v>6</v>
      </c>
      <c r="F4590" s="4" t="s">
        <v>6</v>
      </c>
      <c r="G4590" s="4" t="s">
        <v>6</v>
      </c>
      <c r="H4590" s="4" t="s">
        <v>6</v>
      </c>
    </row>
    <row r="4591" spans="1:8">
      <c r="A4591" t="n">
        <v>37046</v>
      </c>
      <c r="B4591" s="61" t="n">
        <v>51</v>
      </c>
      <c r="C4591" s="7" t="n">
        <v>3</v>
      </c>
      <c r="D4591" s="7" t="n">
        <v>61488</v>
      </c>
      <c r="E4591" s="7" t="s">
        <v>197</v>
      </c>
      <c r="F4591" s="7" t="s">
        <v>142</v>
      </c>
      <c r="G4591" s="7" t="s">
        <v>143</v>
      </c>
      <c r="H4591" s="7" t="s">
        <v>144</v>
      </c>
    </row>
    <row r="4592" spans="1:8">
      <c r="A4592" t="s">
        <v>4</v>
      </c>
      <c r="B4592" s="4" t="s">
        <v>5</v>
      </c>
      <c r="C4592" s="4" t="s">
        <v>13</v>
      </c>
      <c r="D4592" s="4" t="s">
        <v>10</v>
      </c>
      <c r="E4592" s="4" t="s">
        <v>6</v>
      </c>
      <c r="F4592" s="4" t="s">
        <v>6</v>
      </c>
      <c r="G4592" s="4" t="s">
        <v>6</v>
      </c>
      <c r="H4592" s="4" t="s">
        <v>6</v>
      </c>
    </row>
    <row r="4593" spans="1:9">
      <c r="A4593" t="n">
        <v>37075</v>
      </c>
      <c r="B4593" s="61" t="n">
        <v>51</v>
      </c>
      <c r="C4593" s="7" t="n">
        <v>3</v>
      </c>
      <c r="D4593" s="7" t="n">
        <v>7032</v>
      </c>
      <c r="E4593" s="7" t="s">
        <v>197</v>
      </c>
      <c r="F4593" s="7" t="s">
        <v>142</v>
      </c>
      <c r="G4593" s="7" t="s">
        <v>143</v>
      </c>
      <c r="H4593" s="7" t="s">
        <v>144</v>
      </c>
    </row>
    <row r="4594" spans="1:9">
      <c r="A4594" t="s">
        <v>4</v>
      </c>
      <c r="B4594" s="4" t="s">
        <v>5</v>
      </c>
      <c r="C4594" s="4" t="s">
        <v>13</v>
      </c>
      <c r="D4594" s="4" t="s">
        <v>10</v>
      </c>
      <c r="E4594" s="4" t="s">
        <v>6</v>
      </c>
      <c r="F4594" s="4" t="s">
        <v>6</v>
      </c>
      <c r="G4594" s="4" t="s">
        <v>6</v>
      </c>
      <c r="H4594" s="4" t="s">
        <v>6</v>
      </c>
    </row>
    <row r="4595" spans="1:9">
      <c r="A4595" t="n">
        <v>37104</v>
      </c>
      <c r="B4595" s="61" t="n">
        <v>51</v>
      </c>
      <c r="C4595" s="7" t="n">
        <v>3</v>
      </c>
      <c r="D4595" s="7" t="n">
        <v>8</v>
      </c>
      <c r="E4595" s="7" t="s">
        <v>197</v>
      </c>
      <c r="F4595" s="7" t="s">
        <v>142</v>
      </c>
      <c r="G4595" s="7" t="s">
        <v>143</v>
      </c>
      <c r="H4595" s="7" t="s">
        <v>144</v>
      </c>
    </row>
    <row r="4596" spans="1:9">
      <c r="A4596" t="s">
        <v>4</v>
      </c>
      <c r="B4596" s="4" t="s">
        <v>5</v>
      </c>
      <c r="C4596" s="4" t="s">
        <v>13</v>
      </c>
      <c r="D4596" s="4" t="s">
        <v>10</v>
      </c>
      <c r="E4596" s="4" t="s">
        <v>6</v>
      </c>
      <c r="F4596" s="4" t="s">
        <v>6</v>
      </c>
      <c r="G4596" s="4" t="s">
        <v>6</v>
      </c>
      <c r="H4596" s="4" t="s">
        <v>6</v>
      </c>
    </row>
    <row r="4597" spans="1:9">
      <c r="A4597" t="n">
        <v>37133</v>
      </c>
      <c r="B4597" s="61" t="n">
        <v>51</v>
      </c>
      <c r="C4597" s="7" t="n">
        <v>3</v>
      </c>
      <c r="D4597" s="7" t="n">
        <v>9</v>
      </c>
      <c r="E4597" s="7" t="s">
        <v>197</v>
      </c>
      <c r="F4597" s="7" t="s">
        <v>142</v>
      </c>
      <c r="G4597" s="7" t="s">
        <v>143</v>
      </c>
      <c r="H4597" s="7" t="s">
        <v>144</v>
      </c>
    </row>
    <row r="4598" spans="1:9">
      <c r="A4598" t="s">
        <v>4</v>
      </c>
      <c r="B4598" s="4" t="s">
        <v>5</v>
      </c>
      <c r="C4598" s="4" t="s">
        <v>13</v>
      </c>
      <c r="D4598" s="4" t="s">
        <v>10</v>
      </c>
      <c r="E4598" s="4" t="s">
        <v>6</v>
      </c>
      <c r="F4598" s="4" t="s">
        <v>6</v>
      </c>
      <c r="G4598" s="4" t="s">
        <v>6</v>
      </c>
      <c r="H4598" s="4" t="s">
        <v>6</v>
      </c>
    </row>
    <row r="4599" spans="1:9">
      <c r="A4599" t="n">
        <v>37162</v>
      </c>
      <c r="B4599" s="61" t="n">
        <v>51</v>
      </c>
      <c r="C4599" s="7" t="n">
        <v>3</v>
      </c>
      <c r="D4599" s="7" t="n">
        <v>1</v>
      </c>
      <c r="E4599" s="7" t="s">
        <v>197</v>
      </c>
      <c r="F4599" s="7" t="s">
        <v>142</v>
      </c>
      <c r="G4599" s="7" t="s">
        <v>143</v>
      </c>
      <c r="H4599" s="7" t="s">
        <v>144</v>
      </c>
    </row>
    <row r="4600" spans="1:9">
      <c r="A4600" t="s">
        <v>4</v>
      </c>
      <c r="B4600" s="4" t="s">
        <v>5</v>
      </c>
      <c r="C4600" s="4" t="s">
        <v>10</v>
      </c>
      <c r="D4600" s="4" t="s">
        <v>9</v>
      </c>
    </row>
    <row r="4601" spans="1:9">
      <c r="A4601" t="n">
        <v>37191</v>
      </c>
      <c r="B4601" s="75" t="n">
        <v>44</v>
      </c>
      <c r="C4601" s="7" t="n">
        <v>61488</v>
      </c>
      <c r="D4601" s="7" t="n">
        <v>128</v>
      </c>
    </row>
    <row r="4602" spans="1:9">
      <c r="A4602" t="s">
        <v>4</v>
      </c>
      <c r="B4602" s="4" t="s">
        <v>5</v>
      </c>
      <c r="C4602" s="4" t="s">
        <v>10</v>
      </c>
      <c r="D4602" s="4" t="s">
        <v>25</v>
      </c>
      <c r="E4602" s="4" t="s">
        <v>25</v>
      </c>
      <c r="F4602" s="4" t="s">
        <v>25</v>
      </c>
      <c r="G4602" s="4" t="s">
        <v>25</v>
      </c>
    </row>
    <row r="4603" spans="1:9">
      <c r="A4603" t="n">
        <v>37198</v>
      </c>
      <c r="B4603" s="50" t="n">
        <v>46</v>
      </c>
      <c r="C4603" s="7" t="n">
        <v>1</v>
      </c>
      <c r="D4603" s="7" t="n">
        <v>117.870002746582</v>
      </c>
      <c r="E4603" s="7" t="n">
        <v>21.5799999237061</v>
      </c>
      <c r="F4603" s="7" t="n">
        <v>100.150001525879</v>
      </c>
      <c r="G4603" s="7" t="n">
        <v>95.3000030517578</v>
      </c>
    </row>
    <row r="4604" spans="1:9">
      <c r="A4604" t="s">
        <v>4</v>
      </c>
      <c r="B4604" s="4" t="s">
        <v>5</v>
      </c>
      <c r="C4604" s="4" t="s">
        <v>10</v>
      </c>
      <c r="D4604" s="4" t="s">
        <v>13</v>
      </c>
      <c r="E4604" s="4" t="s">
        <v>6</v>
      </c>
      <c r="F4604" s="4" t="s">
        <v>25</v>
      </c>
      <c r="G4604" s="4" t="s">
        <v>25</v>
      </c>
      <c r="H4604" s="4" t="s">
        <v>25</v>
      </c>
    </row>
    <row r="4605" spans="1:9">
      <c r="A4605" t="n">
        <v>37217</v>
      </c>
      <c r="B4605" s="52" t="n">
        <v>48</v>
      </c>
      <c r="C4605" s="7" t="n">
        <v>0</v>
      </c>
      <c r="D4605" s="7" t="n">
        <v>0</v>
      </c>
      <c r="E4605" s="7" t="s">
        <v>367</v>
      </c>
      <c r="F4605" s="7" t="n">
        <v>0</v>
      </c>
      <c r="G4605" s="7" t="n">
        <v>1</v>
      </c>
      <c r="H4605" s="7" t="n">
        <v>0</v>
      </c>
    </row>
    <row r="4606" spans="1:9">
      <c r="A4606" t="s">
        <v>4</v>
      </c>
      <c r="B4606" s="4" t="s">
        <v>5</v>
      </c>
      <c r="C4606" s="4" t="s">
        <v>10</v>
      </c>
      <c r="D4606" s="4" t="s">
        <v>13</v>
      </c>
      <c r="E4606" s="4" t="s">
        <v>6</v>
      </c>
      <c r="F4606" s="4" t="s">
        <v>25</v>
      </c>
      <c r="G4606" s="4" t="s">
        <v>25</v>
      </c>
      <c r="H4606" s="4" t="s">
        <v>25</v>
      </c>
    </row>
    <row r="4607" spans="1:9">
      <c r="A4607" t="n">
        <v>37243</v>
      </c>
      <c r="B4607" s="52" t="n">
        <v>48</v>
      </c>
      <c r="C4607" s="7" t="n">
        <v>1</v>
      </c>
      <c r="D4607" s="7" t="n">
        <v>0</v>
      </c>
      <c r="E4607" s="7" t="s">
        <v>367</v>
      </c>
      <c r="F4607" s="7" t="n">
        <v>0</v>
      </c>
      <c r="G4607" s="7" t="n">
        <v>1</v>
      </c>
      <c r="H4607" s="7" t="n">
        <v>0</v>
      </c>
    </row>
    <row r="4608" spans="1:9">
      <c r="A4608" t="s">
        <v>4</v>
      </c>
      <c r="B4608" s="4" t="s">
        <v>5</v>
      </c>
      <c r="C4608" s="4" t="s">
        <v>10</v>
      </c>
      <c r="D4608" s="4" t="s">
        <v>13</v>
      </c>
      <c r="E4608" s="4" t="s">
        <v>6</v>
      </c>
      <c r="F4608" s="4" t="s">
        <v>25</v>
      </c>
      <c r="G4608" s="4" t="s">
        <v>25</v>
      </c>
      <c r="H4608" s="4" t="s">
        <v>25</v>
      </c>
    </row>
    <row r="4609" spans="1:8">
      <c r="A4609" t="n">
        <v>37269</v>
      </c>
      <c r="B4609" s="52" t="n">
        <v>48</v>
      </c>
      <c r="C4609" s="7" t="n">
        <v>1</v>
      </c>
      <c r="D4609" s="7" t="n">
        <v>0</v>
      </c>
      <c r="E4609" s="7" t="s">
        <v>268</v>
      </c>
      <c r="F4609" s="7" t="n">
        <v>0</v>
      </c>
      <c r="G4609" s="7" t="n">
        <v>1</v>
      </c>
      <c r="H4609" s="7" t="n">
        <v>0</v>
      </c>
    </row>
    <row r="4610" spans="1:8">
      <c r="A4610" t="s">
        <v>4</v>
      </c>
      <c r="B4610" s="4" t="s">
        <v>5</v>
      </c>
      <c r="C4610" s="4" t="s">
        <v>13</v>
      </c>
      <c r="D4610" s="4" t="s">
        <v>13</v>
      </c>
      <c r="E4610" s="4" t="s">
        <v>25</v>
      </c>
      <c r="F4610" s="4" t="s">
        <v>25</v>
      </c>
      <c r="G4610" s="4" t="s">
        <v>25</v>
      </c>
      <c r="H4610" s="4" t="s">
        <v>10</v>
      </c>
    </row>
    <row r="4611" spans="1:8">
      <c r="A4611" t="n">
        <v>37295</v>
      </c>
      <c r="B4611" s="45" t="n">
        <v>45</v>
      </c>
      <c r="C4611" s="7" t="n">
        <v>2</v>
      </c>
      <c r="D4611" s="7" t="n">
        <v>3</v>
      </c>
      <c r="E4611" s="7" t="n">
        <v>118.629997253418</v>
      </c>
      <c r="F4611" s="7" t="n">
        <v>23.0200004577637</v>
      </c>
      <c r="G4611" s="7" t="n">
        <v>100.01000213623</v>
      </c>
      <c r="H4611" s="7" t="n">
        <v>2000</v>
      </c>
    </row>
    <row r="4612" spans="1:8">
      <c r="A4612" t="s">
        <v>4</v>
      </c>
      <c r="B4612" s="4" t="s">
        <v>5</v>
      </c>
      <c r="C4612" s="4" t="s">
        <v>13</v>
      </c>
      <c r="D4612" s="4" t="s">
        <v>13</v>
      </c>
      <c r="E4612" s="4" t="s">
        <v>25</v>
      </c>
      <c r="F4612" s="4" t="s">
        <v>25</v>
      </c>
      <c r="G4612" s="4" t="s">
        <v>25</v>
      </c>
      <c r="H4612" s="4" t="s">
        <v>10</v>
      </c>
      <c r="I4612" s="4" t="s">
        <v>13</v>
      </c>
    </row>
    <row r="4613" spans="1:8">
      <c r="A4613" t="n">
        <v>37312</v>
      </c>
      <c r="B4613" s="45" t="n">
        <v>45</v>
      </c>
      <c r="C4613" s="7" t="n">
        <v>4</v>
      </c>
      <c r="D4613" s="7" t="n">
        <v>3</v>
      </c>
      <c r="E4613" s="7" t="n">
        <v>17.9899997711182</v>
      </c>
      <c r="F4613" s="7" t="n">
        <v>140</v>
      </c>
      <c r="G4613" s="7" t="n">
        <v>0</v>
      </c>
      <c r="H4613" s="7" t="n">
        <v>2000</v>
      </c>
      <c r="I4613" s="7" t="n">
        <v>1</v>
      </c>
    </row>
    <row r="4614" spans="1:8">
      <c r="A4614" t="s">
        <v>4</v>
      </c>
      <c r="B4614" s="4" t="s">
        <v>5</v>
      </c>
      <c r="C4614" s="4" t="s">
        <v>13</v>
      </c>
      <c r="D4614" s="4" t="s">
        <v>10</v>
      </c>
    </row>
    <row r="4615" spans="1:8">
      <c r="A4615" t="n">
        <v>37330</v>
      </c>
      <c r="B4615" s="39" t="n">
        <v>58</v>
      </c>
      <c r="C4615" s="7" t="n">
        <v>255</v>
      </c>
      <c r="D4615" s="7" t="n">
        <v>0</v>
      </c>
    </row>
    <row r="4616" spans="1:8">
      <c r="A4616" t="s">
        <v>4</v>
      </c>
      <c r="B4616" s="4" t="s">
        <v>5</v>
      </c>
      <c r="C4616" s="4" t="s">
        <v>13</v>
      </c>
      <c r="D4616" s="4" t="s">
        <v>10</v>
      </c>
      <c r="E4616" s="4" t="s">
        <v>25</v>
      </c>
      <c r="F4616" s="4" t="s">
        <v>10</v>
      </c>
      <c r="G4616" s="4" t="s">
        <v>9</v>
      </c>
      <c r="H4616" s="4" t="s">
        <v>9</v>
      </c>
      <c r="I4616" s="4" t="s">
        <v>10</v>
      </c>
      <c r="J4616" s="4" t="s">
        <v>10</v>
      </c>
      <c r="K4616" s="4" t="s">
        <v>9</v>
      </c>
      <c r="L4616" s="4" t="s">
        <v>9</v>
      </c>
      <c r="M4616" s="4" t="s">
        <v>9</v>
      </c>
      <c r="N4616" s="4" t="s">
        <v>9</v>
      </c>
      <c r="O4616" s="4" t="s">
        <v>6</v>
      </c>
    </row>
    <row r="4617" spans="1:8">
      <c r="A4617" t="n">
        <v>37334</v>
      </c>
      <c r="B4617" s="14" t="n">
        <v>50</v>
      </c>
      <c r="C4617" s="7" t="n">
        <v>0</v>
      </c>
      <c r="D4617" s="7" t="n">
        <v>2004</v>
      </c>
      <c r="E4617" s="7" t="n">
        <v>0.800000011920929</v>
      </c>
      <c r="F4617" s="7" t="n">
        <v>0</v>
      </c>
      <c r="G4617" s="7" t="n">
        <v>0</v>
      </c>
      <c r="H4617" s="7" t="n">
        <v>0</v>
      </c>
      <c r="I4617" s="7" t="n">
        <v>0</v>
      </c>
      <c r="J4617" s="7" t="n">
        <v>65533</v>
      </c>
      <c r="K4617" s="7" t="n">
        <v>0</v>
      </c>
      <c r="L4617" s="7" t="n">
        <v>0</v>
      </c>
      <c r="M4617" s="7" t="n">
        <v>0</v>
      </c>
      <c r="N4617" s="7" t="n">
        <v>0</v>
      </c>
      <c r="O4617" s="7" t="s">
        <v>12</v>
      </c>
    </row>
    <row r="4618" spans="1:8">
      <c r="A4618" t="s">
        <v>4</v>
      </c>
      <c r="B4618" s="4" t="s">
        <v>5</v>
      </c>
      <c r="C4618" s="4" t="s">
        <v>13</v>
      </c>
      <c r="D4618" s="4" t="s">
        <v>10</v>
      </c>
      <c r="E4618" s="4" t="s">
        <v>6</v>
      </c>
      <c r="F4618" s="4" t="s">
        <v>6</v>
      </c>
      <c r="G4618" s="4" t="s">
        <v>6</v>
      </c>
      <c r="H4618" s="4" t="s">
        <v>6</v>
      </c>
    </row>
    <row r="4619" spans="1:8">
      <c r="A4619" t="n">
        <v>37373</v>
      </c>
      <c r="B4619" s="61" t="n">
        <v>51</v>
      </c>
      <c r="C4619" s="7" t="n">
        <v>3</v>
      </c>
      <c r="D4619" s="7" t="n">
        <v>1</v>
      </c>
      <c r="E4619" s="7" t="s">
        <v>307</v>
      </c>
      <c r="F4619" s="7" t="s">
        <v>221</v>
      </c>
      <c r="G4619" s="7" t="s">
        <v>143</v>
      </c>
      <c r="H4619" s="7" t="s">
        <v>144</v>
      </c>
    </row>
    <row r="4620" spans="1:8">
      <c r="A4620" t="s">
        <v>4</v>
      </c>
      <c r="B4620" s="4" t="s">
        <v>5</v>
      </c>
      <c r="C4620" s="4" t="s">
        <v>10</v>
      </c>
      <c r="D4620" s="4" t="s">
        <v>9</v>
      </c>
      <c r="E4620" s="4" t="s">
        <v>13</v>
      </c>
    </row>
    <row r="4621" spans="1:8">
      <c r="A4621" t="n">
        <v>37386</v>
      </c>
      <c r="B4621" s="79" t="n">
        <v>35</v>
      </c>
      <c r="C4621" s="7" t="n">
        <v>1</v>
      </c>
      <c r="D4621" s="7" t="n">
        <v>0</v>
      </c>
      <c r="E4621" s="7" t="n">
        <v>0</v>
      </c>
    </row>
    <row r="4622" spans="1:8">
      <c r="A4622" t="s">
        <v>4</v>
      </c>
      <c r="B4622" s="4" t="s">
        <v>5</v>
      </c>
      <c r="C4622" s="4" t="s">
        <v>13</v>
      </c>
      <c r="D4622" s="4" t="s">
        <v>10</v>
      </c>
    </row>
    <row r="4623" spans="1:8">
      <c r="A4623" t="n">
        <v>37394</v>
      </c>
      <c r="B4623" s="39" t="n">
        <v>58</v>
      </c>
      <c r="C4623" s="7" t="n">
        <v>255</v>
      </c>
      <c r="D4623" s="7" t="n">
        <v>0</v>
      </c>
    </row>
    <row r="4624" spans="1:8">
      <c r="A4624" t="s">
        <v>4</v>
      </c>
      <c r="B4624" s="4" t="s">
        <v>5</v>
      </c>
      <c r="C4624" s="4" t="s">
        <v>10</v>
      </c>
      <c r="D4624" s="4" t="s">
        <v>13</v>
      </c>
    </row>
    <row r="4625" spans="1:15">
      <c r="A4625" t="n">
        <v>37398</v>
      </c>
      <c r="B4625" s="60" t="n">
        <v>56</v>
      </c>
      <c r="C4625" s="7" t="n">
        <v>1</v>
      </c>
      <c r="D4625" s="7" t="n">
        <v>0</v>
      </c>
    </row>
    <row r="4626" spans="1:15">
      <c r="A4626" t="s">
        <v>4</v>
      </c>
      <c r="B4626" s="4" t="s">
        <v>5</v>
      </c>
      <c r="C4626" s="4" t="s">
        <v>13</v>
      </c>
      <c r="D4626" s="4" t="s">
        <v>10</v>
      </c>
    </row>
    <row r="4627" spans="1:15">
      <c r="A4627" t="n">
        <v>37402</v>
      </c>
      <c r="B4627" s="45" t="n">
        <v>45</v>
      </c>
      <c r="C4627" s="7" t="n">
        <v>7</v>
      </c>
      <c r="D4627" s="7" t="n">
        <v>255</v>
      </c>
    </row>
    <row r="4628" spans="1:15">
      <c r="A4628" t="s">
        <v>4</v>
      </c>
      <c r="B4628" s="4" t="s">
        <v>5</v>
      </c>
      <c r="C4628" s="4" t="s">
        <v>13</v>
      </c>
      <c r="D4628" s="4" t="s">
        <v>10</v>
      </c>
      <c r="E4628" s="4" t="s">
        <v>6</v>
      </c>
    </row>
    <row r="4629" spans="1:15">
      <c r="A4629" t="n">
        <v>37406</v>
      </c>
      <c r="B4629" s="61" t="n">
        <v>51</v>
      </c>
      <c r="C4629" s="7" t="n">
        <v>4</v>
      </c>
      <c r="D4629" s="7" t="n">
        <v>1</v>
      </c>
      <c r="E4629" s="7" t="s">
        <v>368</v>
      </c>
    </row>
    <row r="4630" spans="1:15">
      <c r="A4630" t="s">
        <v>4</v>
      </c>
      <c r="B4630" s="4" t="s">
        <v>5</v>
      </c>
      <c r="C4630" s="4" t="s">
        <v>10</v>
      </c>
    </row>
    <row r="4631" spans="1:15">
      <c r="A4631" t="n">
        <v>37419</v>
      </c>
      <c r="B4631" s="31" t="n">
        <v>16</v>
      </c>
      <c r="C4631" s="7" t="n">
        <v>0</v>
      </c>
    </row>
    <row r="4632" spans="1:15">
      <c r="A4632" t="s">
        <v>4</v>
      </c>
      <c r="B4632" s="4" t="s">
        <v>5</v>
      </c>
      <c r="C4632" s="4" t="s">
        <v>10</v>
      </c>
      <c r="D4632" s="4" t="s">
        <v>13</v>
      </c>
      <c r="E4632" s="4" t="s">
        <v>9</v>
      </c>
      <c r="F4632" s="4" t="s">
        <v>55</v>
      </c>
      <c r="G4632" s="4" t="s">
        <v>13</v>
      </c>
      <c r="H4632" s="4" t="s">
        <v>13</v>
      </c>
    </row>
    <row r="4633" spans="1:15">
      <c r="A4633" t="n">
        <v>37422</v>
      </c>
      <c r="B4633" s="62" t="n">
        <v>26</v>
      </c>
      <c r="C4633" s="7" t="n">
        <v>1</v>
      </c>
      <c r="D4633" s="7" t="n">
        <v>17</v>
      </c>
      <c r="E4633" s="7" t="n">
        <v>1329</v>
      </c>
      <c r="F4633" s="7" t="s">
        <v>369</v>
      </c>
      <c r="G4633" s="7" t="n">
        <v>2</v>
      </c>
      <c r="H4633" s="7" t="n">
        <v>0</v>
      </c>
    </row>
    <row r="4634" spans="1:15">
      <c r="A4634" t="s">
        <v>4</v>
      </c>
      <c r="B4634" s="4" t="s">
        <v>5</v>
      </c>
      <c r="C4634" s="4" t="s">
        <v>10</v>
      </c>
    </row>
    <row r="4635" spans="1:15">
      <c r="A4635" t="n">
        <v>37481</v>
      </c>
      <c r="B4635" s="31" t="n">
        <v>16</v>
      </c>
      <c r="C4635" s="7" t="n">
        <v>3000</v>
      </c>
    </row>
    <row r="4636" spans="1:15">
      <c r="A4636" t="s">
        <v>4</v>
      </c>
      <c r="B4636" s="4" t="s">
        <v>5</v>
      </c>
      <c r="C4636" s="4" t="s">
        <v>13</v>
      </c>
      <c r="D4636" s="4" t="s">
        <v>10</v>
      </c>
      <c r="E4636" s="4" t="s">
        <v>6</v>
      </c>
      <c r="F4636" s="4" t="s">
        <v>6</v>
      </c>
      <c r="G4636" s="4" t="s">
        <v>6</v>
      </c>
      <c r="H4636" s="4" t="s">
        <v>6</v>
      </c>
    </row>
    <row r="4637" spans="1:15">
      <c r="A4637" t="n">
        <v>37484</v>
      </c>
      <c r="B4637" s="61" t="n">
        <v>51</v>
      </c>
      <c r="C4637" s="7" t="n">
        <v>3</v>
      </c>
      <c r="D4637" s="7" t="n">
        <v>1</v>
      </c>
      <c r="E4637" s="7" t="s">
        <v>370</v>
      </c>
      <c r="F4637" s="7" t="s">
        <v>12</v>
      </c>
      <c r="G4637" s="7" t="s">
        <v>12</v>
      </c>
      <c r="H4637" s="7" t="s">
        <v>12</v>
      </c>
    </row>
    <row r="4638" spans="1:15">
      <c r="A4638" t="s">
        <v>4</v>
      </c>
      <c r="B4638" s="4" t="s">
        <v>5</v>
      </c>
    </row>
    <row r="4639" spans="1:15">
      <c r="A4639" t="n">
        <v>37493</v>
      </c>
      <c r="B4639" s="34" t="n">
        <v>28</v>
      </c>
    </row>
    <row r="4640" spans="1:15">
      <c r="A4640" t="s">
        <v>4</v>
      </c>
      <c r="B4640" s="4" t="s">
        <v>5</v>
      </c>
      <c r="C4640" s="4" t="s">
        <v>10</v>
      </c>
      <c r="D4640" s="4" t="s">
        <v>13</v>
      </c>
    </row>
    <row r="4641" spans="1:8">
      <c r="A4641" t="n">
        <v>37494</v>
      </c>
      <c r="B4641" s="63" t="n">
        <v>89</v>
      </c>
      <c r="C4641" s="7" t="n">
        <v>65533</v>
      </c>
      <c r="D4641" s="7" t="n">
        <v>1</v>
      </c>
    </row>
    <row r="4642" spans="1:8">
      <c r="A4642" t="s">
        <v>4</v>
      </c>
      <c r="B4642" s="4" t="s">
        <v>5</v>
      </c>
      <c r="C4642" s="4" t="s">
        <v>10</v>
      </c>
      <c r="D4642" s="4" t="s">
        <v>13</v>
      </c>
      <c r="E4642" s="4" t="s">
        <v>13</v>
      </c>
      <c r="F4642" s="4" t="s">
        <v>6</v>
      </c>
    </row>
    <row r="4643" spans="1:8">
      <c r="A4643" t="n">
        <v>37498</v>
      </c>
      <c r="B4643" s="13" t="n">
        <v>20</v>
      </c>
      <c r="C4643" s="7" t="n">
        <v>0</v>
      </c>
      <c r="D4643" s="7" t="n">
        <v>2</v>
      </c>
      <c r="E4643" s="7" t="n">
        <v>10</v>
      </c>
      <c r="F4643" s="7" t="s">
        <v>371</v>
      </c>
    </row>
    <row r="4644" spans="1:8">
      <c r="A4644" t="s">
        <v>4</v>
      </c>
      <c r="B4644" s="4" t="s">
        <v>5</v>
      </c>
      <c r="C4644" s="4" t="s">
        <v>10</v>
      </c>
    </row>
    <row r="4645" spans="1:8">
      <c r="A4645" t="n">
        <v>37519</v>
      </c>
      <c r="B4645" s="31" t="n">
        <v>16</v>
      </c>
      <c r="C4645" s="7" t="n">
        <v>500</v>
      </c>
    </row>
    <row r="4646" spans="1:8">
      <c r="A4646" t="s">
        <v>4</v>
      </c>
      <c r="B4646" s="4" t="s">
        <v>5</v>
      </c>
      <c r="C4646" s="4" t="s">
        <v>13</v>
      </c>
      <c r="D4646" s="4" t="s">
        <v>10</v>
      </c>
      <c r="E4646" s="4" t="s">
        <v>6</v>
      </c>
    </row>
    <row r="4647" spans="1:8">
      <c r="A4647" t="n">
        <v>37522</v>
      </c>
      <c r="B4647" s="61" t="n">
        <v>51</v>
      </c>
      <c r="C4647" s="7" t="n">
        <v>4</v>
      </c>
      <c r="D4647" s="7" t="n">
        <v>0</v>
      </c>
      <c r="E4647" s="7" t="s">
        <v>350</v>
      </c>
    </row>
    <row r="4648" spans="1:8">
      <c r="A4648" t="s">
        <v>4</v>
      </c>
      <c r="B4648" s="4" t="s">
        <v>5</v>
      </c>
      <c r="C4648" s="4" t="s">
        <v>10</v>
      </c>
    </row>
    <row r="4649" spans="1:8">
      <c r="A4649" t="n">
        <v>37536</v>
      </c>
      <c r="B4649" s="31" t="n">
        <v>16</v>
      </c>
      <c r="C4649" s="7" t="n">
        <v>0</v>
      </c>
    </row>
    <row r="4650" spans="1:8">
      <c r="A4650" t="s">
        <v>4</v>
      </c>
      <c r="B4650" s="4" t="s">
        <v>5</v>
      </c>
      <c r="C4650" s="4" t="s">
        <v>10</v>
      </c>
      <c r="D4650" s="4" t="s">
        <v>13</v>
      </c>
      <c r="E4650" s="4" t="s">
        <v>9</v>
      </c>
      <c r="F4650" s="4" t="s">
        <v>55</v>
      </c>
      <c r="G4650" s="4" t="s">
        <v>13</v>
      </c>
      <c r="H4650" s="4" t="s">
        <v>13</v>
      </c>
    </row>
    <row r="4651" spans="1:8">
      <c r="A4651" t="n">
        <v>37539</v>
      </c>
      <c r="B4651" s="62" t="n">
        <v>26</v>
      </c>
      <c r="C4651" s="7" t="n">
        <v>0</v>
      </c>
      <c r="D4651" s="7" t="n">
        <v>17</v>
      </c>
      <c r="E4651" s="7" t="n">
        <v>52554</v>
      </c>
      <c r="F4651" s="7" t="s">
        <v>372</v>
      </c>
      <c r="G4651" s="7" t="n">
        <v>2</v>
      </c>
      <c r="H4651" s="7" t="n">
        <v>0</v>
      </c>
    </row>
    <row r="4652" spans="1:8">
      <c r="A4652" t="s">
        <v>4</v>
      </c>
      <c r="B4652" s="4" t="s">
        <v>5</v>
      </c>
    </row>
    <row r="4653" spans="1:8">
      <c r="A4653" t="n">
        <v>37614</v>
      </c>
      <c r="B4653" s="34" t="n">
        <v>28</v>
      </c>
    </row>
    <row r="4654" spans="1:8">
      <c r="A4654" t="s">
        <v>4</v>
      </c>
      <c r="B4654" s="4" t="s">
        <v>5</v>
      </c>
      <c r="C4654" s="4" t="s">
        <v>10</v>
      </c>
      <c r="D4654" s="4" t="s">
        <v>13</v>
      </c>
    </row>
    <row r="4655" spans="1:8">
      <c r="A4655" t="n">
        <v>37615</v>
      </c>
      <c r="B4655" s="63" t="n">
        <v>89</v>
      </c>
      <c r="C4655" s="7" t="n">
        <v>65533</v>
      </c>
      <c r="D4655" s="7" t="n">
        <v>1</v>
      </c>
    </row>
    <row r="4656" spans="1:8">
      <c r="A4656" t="s">
        <v>4</v>
      </c>
      <c r="B4656" s="4" t="s">
        <v>5</v>
      </c>
      <c r="C4656" s="4" t="s">
        <v>13</v>
      </c>
      <c r="D4656" s="4" t="s">
        <v>10</v>
      </c>
      <c r="E4656" s="4" t="s">
        <v>25</v>
      </c>
    </row>
    <row r="4657" spans="1:8">
      <c r="A4657" t="n">
        <v>37619</v>
      </c>
      <c r="B4657" s="39" t="n">
        <v>58</v>
      </c>
      <c r="C4657" s="7" t="n">
        <v>101</v>
      </c>
      <c r="D4657" s="7" t="n">
        <v>500</v>
      </c>
      <c r="E4657" s="7" t="n">
        <v>1</v>
      </c>
    </row>
    <row r="4658" spans="1:8">
      <c r="A4658" t="s">
        <v>4</v>
      </c>
      <c r="B4658" s="4" t="s">
        <v>5</v>
      </c>
      <c r="C4658" s="4" t="s">
        <v>13</v>
      </c>
      <c r="D4658" s="4" t="s">
        <v>10</v>
      </c>
    </row>
    <row r="4659" spans="1:8">
      <c r="A4659" t="n">
        <v>37627</v>
      </c>
      <c r="B4659" s="39" t="n">
        <v>58</v>
      </c>
      <c r="C4659" s="7" t="n">
        <v>254</v>
      </c>
      <c r="D4659" s="7" t="n">
        <v>0</v>
      </c>
    </row>
    <row r="4660" spans="1:8">
      <c r="A4660" t="s">
        <v>4</v>
      </c>
      <c r="B4660" s="4" t="s">
        <v>5</v>
      </c>
      <c r="C4660" s="4" t="s">
        <v>13</v>
      </c>
      <c r="D4660" s="4" t="s">
        <v>10</v>
      </c>
      <c r="E4660" s="4" t="s">
        <v>6</v>
      </c>
      <c r="F4660" s="4" t="s">
        <v>6</v>
      </c>
      <c r="G4660" s="4" t="s">
        <v>6</v>
      </c>
      <c r="H4660" s="4" t="s">
        <v>6</v>
      </c>
    </row>
    <row r="4661" spans="1:8">
      <c r="A4661" t="n">
        <v>37631</v>
      </c>
      <c r="B4661" s="61" t="n">
        <v>51</v>
      </c>
      <c r="C4661" s="7" t="n">
        <v>3</v>
      </c>
      <c r="D4661" s="7" t="n">
        <v>1</v>
      </c>
      <c r="E4661" s="7" t="s">
        <v>370</v>
      </c>
      <c r="F4661" s="7" t="s">
        <v>12</v>
      </c>
      <c r="G4661" s="7" t="s">
        <v>12</v>
      </c>
      <c r="H4661" s="7" t="s">
        <v>144</v>
      </c>
    </row>
    <row r="4662" spans="1:8">
      <c r="A4662" t="s">
        <v>4</v>
      </c>
      <c r="B4662" s="4" t="s">
        <v>5</v>
      </c>
      <c r="C4662" s="4" t="s">
        <v>13</v>
      </c>
    </row>
    <row r="4663" spans="1:8">
      <c r="A4663" t="n">
        <v>37641</v>
      </c>
      <c r="B4663" s="58" t="n">
        <v>116</v>
      </c>
      <c r="C4663" s="7" t="n">
        <v>0</v>
      </c>
    </row>
    <row r="4664" spans="1:8">
      <c r="A4664" t="s">
        <v>4</v>
      </c>
      <c r="B4664" s="4" t="s">
        <v>5</v>
      </c>
      <c r="C4664" s="4" t="s">
        <v>13</v>
      </c>
      <c r="D4664" s="4" t="s">
        <v>10</v>
      </c>
    </row>
    <row r="4665" spans="1:8">
      <c r="A4665" t="n">
        <v>37643</v>
      </c>
      <c r="B4665" s="58" t="n">
        <v>116</v>
      </c>
      <c r="C4665" s="7" t="n">
        <v>2</v>
      </c>
      <c r="D4665" s="7" t="n">
        <v>1</v>
      </c>
    </row>
    <row r="4666" spans="1:8">
      <c r="A4666" t="s">
        <v>4</v>
      </c>
      <c r="B4666" s="4" t="s">
        <v>5</v>
      </c>
      <c r="C4666" s="4" t="s">
        <v>13</v>
      </c>
      <c r="D4666" s="4" t="s">
        <v>9</v>
      </c>
    </row>
    <row r="4667" spans="1:8">
      <c r="A4667" t="n">
        <v>37647</v>
      </c>
      <c r="B4667" s="58" t="n">
        <v>116</v>
      </c>
      <c r="C4667" s="7" t="n">
        <v>5</v>
      </c>
      <c r="D4667" s="7" t="n">
        <v>1112014848</v>
      </c>
    </row>
    <row r="4668" spans="1:8">
      <c r="A4668" t="s">
        <v>4</v>
      </c>
      <c r="B4668" s="4" t="s">
        <v>5</v>
      </c>
      <c r="C4668" s="4" t="s">
        <v>13</v>
      </c>
      <c r="D4668" s="4" t="s">
        <v>10</v>
      </c>
    </row>
    <row r="4669" spans="1:8">
      <c r="A4669" t="n">
        <v>37653</v>
      </c>
      <c r="B4669" s="58" t="n">
        <v>116</v>
      </c>
      <c r="C4669" s="7" t="n">
        <v>6</v>
      </c>
      <c r="D4669" s="7" t="n">
        <v>1</v>
      </c>
    </row>
    <row r="4670" spans="1:8">
      <c r="A4670" t="s">
        <v>4</v>
      </c>
      <c r="B4670" s="4" t="s">
        <v>5</v>
      </c>
      <c r="C4670" s="4" t="s">
        <v>10</v>
      </c>
      <c r="D4670" s="4" t="s">
        <v>9</v>
      </c>
    </row>
    <row r="4671" spans="1:8">
      <c r="A4671" t="n">
        <v>37657</v>
      </c>
      <c r="B4671" s="75" t="n">
        <v>44</v>
      </c>
      <c r="C4671" s="7" t="n">
        <v>1</v>
      </c>
      <c r="D4671" s="7" t="n">
        <v>32768</v>
      </c>
    </row>
    <row r="4672" spans="1:8">
      <c r="A4672" t="s">
        <v>4</v>
      </c>
      <c r="B4672" s="4" t="s">
        <v>5</v>
      </c>
      <c r="C4672" s="4" t="s">
        <v>13</v>
      </c>
      <c r="D4672" s="4" t="s">
        <v>13</v>
      </c>
      <c r="E4672" s="4" t="s">
        <v>25</v>
      </c>
      <c r="F4672" s="4" t="s">
        <v>25</v>
      </c>
      <c r="G4672" s="4" t="s">
        <v>25</v>
      </c>
      <c r="H4672" s="4" t="s">
        <v>10</v>
      </c>
    </row>
    <row r="4673" spans="1:8">
      <c r="A4673" t="n">
        <v>37664</v>
      </c>
      <c r="B4673" s="45" t="n">
        <v>45</v>
      </c>
      <c r="C4673" s="7" t="n">
        <v>2</v>
      </c>
      <c r="D4673" s="7" t="n">
        <v>3</v>
      </c>
      <c r="E4673" s="7" t="n">
        <v>119.029998779297</v>
      </c>
      <c r="F4673" s="7" t="n">
        <v>22.6399993896484</v>
      </c>
      <c r="G4673" s="7" t="n">
        <v>101.019996643066</v>
      </c>
      <c r="H4673" s="7" t="n">
        <v>0</v>
      </c>
    </row>
    <row r="4674" spans="1:8">
      <c r="A4674" t="s">
        <v>4</v>
      </c>
      <c r="B4674" s="4" t="s">
        <v>5</v>
      </c>
      <c r="C4674" s="4" t="s">
        <v>13</v>
      </c>
      <c r="D4674" s="4" t="s">
        <v>13</v>
      </c>
      <c r="E4674" s="4" t="s">
        <v>25</v>
      </c>
      <c r="F4674" s="4" t="s">
        <v>25</v>
      </c>
      <c r="G4674" s="4" t="s">
        <v>25</v>
      </c>
      <c r="H4674" s="4" t="s">
        <v>10</v>
      </c>
      <c r="I4674" s="4" t="s">
        <v>13</v>
      </c>
    </row>
    <row r="4675" spans="1:8">
      <c r="A4675" t="n">
        <v>37681</v>
      </c>
      <c r="B4675" s="45" t="n">
        <v>45</v>
      </c>
      <c r="C4675" s="7" t="n">
        <v>4</v>
      </c>
      <c r="D4675" s="7" t="n">
        <v>3</v>
      </c>
      <c r="E4675" s="7" t="n">
        <v>11.4300003051758</v>
      </c>
      <c r="F4675" s="7" t="n">
        <v>239.380004882813</v>
      </c>
      <c r="G4675" s="7" t="n">
        <v>0</v>
      </c>
      <c r="H4675" s="7" t="n">
        <v>0</v>
      </c>
      <c r="I4675" s="7" t="n">
        <v>0</v>
      </c>
    </row>
    <row r="4676" spans="1:8">
      <c r="A4676" t="s">
        <v>4</v>
      </c>
      <c r="B4676" s="4" t="s">
        <v>5</v>
      </c>
      <c r="C4676" s="4" t="s">
        <v>13</v>
      </c>
      <c r="D4676" s="4" t="s">
        <v>13</v>
      </c>
      <c r="E4676" s="4" t="s">
        <v>25</v>
      </c>
      <c r="F4676" s="4" t="s">
        <v>10</v>
      </c>
    </row>
    <row r="4677" spans="1:8">
      <c r="A4677" t="n">
        <v>37699</v>
      </c>
      <c r="B4677" s="45" t="n">
        <v>45</v>
      </c>
      <c r="C4677" s="7" t="n">
        <v>5</v>
      </c>
      <c r="D4677" s="7" t="n">
        <v>3</v>
      </c>
      <c r="E4677" s="7" t="n">
        <v>3.5</v>
      </c>
      <c r="F4677" s="7" t="n">
        <v>0</v>
      </c>
    </row>
    <row r="4678" spans="1:8">
      <c r="A4678" t="s">
        <v>4</v>
      </c>
      <c r="B4678" s="4" t="s">
        <v>5</v>
      </c>
      <c r="C4678" s="4" t="s">
        <v>13</v>
      </c>
      <c r="D4678" s="4" t="s">
        <v>13</v>
      </c>
      <c r="E4678" s="4" t="s">
        <v>25</v>
      </c>
      <c r="F4678" s="4" t="s">
        <v>10</v>
      </c>
    </row>
    <row r="4679" spans="1:8">
      <c r="A4679" t="n">
        <v>37708</v>
      </c>
      <c r="B4679" s="45" t="n">
        <v>45</v>
      </c>
      <c r="C4679" s="7" t="n">
        <v>11</v>
      </c>
      <c r="D4679" s="7" t="n">
        <v>3</v>
      </c>
      <c r="E4679" s="7" t="n">
        <v>43</v>
      </c>
      <c r="F4679" s="7" t="n">
        <v>0</v>
      </c>
    </row>
    <row r="4680" spans="1:8">
      <c r="A4680" t="s">
        <v>4</v>
      </c>
      <c r="B4680" s="4" t="s">
        <v>5</v>
      </c>
      <c r="C4680" s="4" t="s">
        <v>13</v>
      </c>
      <c r="D4680" s="4" t="s">
        <v>13</v>
      </c>
      <c r="E4680" s="4" t="s">
        <v>25</v>
      </c>
      <c r="F4680" s="4" t="s">
        <v>10</v>
      </c>
    </row>
    <row r="4681" spans="1:8">
      <c r="A4681" t="n">
        <v>37717</v>
      </c>
      <c r="B4681" s="45" t="n">
        <v>45</v>
      </c>
      <c r="C4681" s="7" t="n">
        <v>5</v>
      </c>
      <c r="D4681" s="7" t="n">
        <v>3</v>
      </c>
      <c r="E4681" s="7" t="n">
        <v>3.09999990463257</v>
      </c>
      <c r="F4681" s="7" t="n">
        <v>4000</v>
      </c>
    </row>
    <row r="4682" spans="1:8">
      <c r="A4682" t="s">
        <v>4</v>
      </c>
      <c r="B4682" s="4" t="s">
        <v>5</v>
      </c>
      <c r="C4682" s="4" t="s">
        <v>10</v>
      </c>
      <c r="D4682" s="4" t="s">
        <v>25</v>
      </c>
      <c r="E4682" s="4" t="s">
        <v>25</v>
      </c>
      <c r="F4682" s="4" t="s">
        <v>25</v>
      </c>
      <c r="G4682" s="4" t="s">
        <v>25</v>
      </c>
    </row>
    <row r="4683" spans="1:8">
      <c r="A4683" t="n">
        <v>37726</v>
      </c>
      <c r="B4683" s="50" t="n">
        <v>46</v>
      </c>
      <c r="C4683" s="7" t="n">
        <v>7032</v>
      </c>
      <c r="D4683" s="7" t="n">
        <v>118.76000213623</v>
      </c>
      <c r="E4683" s="7" t="n">
        <v>21.3700008392334</v>
      </c>
      <c r="F4683" s="7" t="n">
        <v>102.98999786377</v>
      </c>
      <c r="G4683" s="7" t="n">
        <v>195.100006103516</v>
      </c>
    </row>
    <row r="4684" spans="1:8">
      <c r="A4684" t="s">
        <v>4</v>
      </c>
      <c r="B4684" s="4" t="s">
        <v>5</v>
      </c>
      <c r="C4684" s="4" t="s">
        <v>13</v>
      </c>
      <c r="D4684" s="4" t="s">
        <v>10</v>
      </c>
      <c r="E4684" s="4" t="s">
        <v>6</v>
      </c>
      <c r="F4684" s="4" t="s">
        <v>6</v>
      </c>
      <c r="G4684" s="4" t="s">
        <v>6</v>
      </c>
      <c r="H4684" s="4" t="s">
        <v>6</v>
      </c>
    </row>
    <row r="4685" spans="1:8">
      <c r="A4685" t="n">
        <v>37745</v>
      </c>
      <c r="B4685" s="61" t="n">
        <v>51</v>
      </c>
      <c r="C4685" s="7" t="n">
        <v>3</v>
      </c>
      <c r="D4685" s="7" t="n">
        <v>0</v>
      </c>
      <c r="E4685" s="7" t="s">
        <v>197</v>
      </c>
      <c r="F4685" s="7" t="s">
        <v>221</v>
      </c>
      <c r="G4685" s="7" t="s">
        <v>143</v>
      </c>
      <c r="H4685" s="7" t="s">
        <v>144</v>
      </c>
    </row>
    <row r="4686" spans="1:8">
      <c r="A4686" t="s">
        <v>4</v>
      </c>
      <c r="B4686" s="4" t="s">
        <v>5</v>
      </c>
      <c r="C4686" s="4" t="s">
        <v>13</v>
      </c>
      <c r="D4686" s="4" t="s">
        <v>10</v>
      </c>
      <c r="E4686" s="4" t="s">
        <v>6</v>
      </c>
      <c r="F4686" s="4" t="s">
        <v>6</v>
      </c>
      <c r="G4686" s="4" t="s">
        <v>6</v>
      </c>
      <c r="H4686" s="4" t="s">
        <v>6</v>
      </c>
    </row>
    <row r="4687" spans="1:8">
      <c r="A4687" t="n">
        <v>37766</v>
      </c>
      <c r="B4687" s="61" t="n">
        <v>51</v>
      </c>
      <c r="C4687" s="7" t="n">
        <v>3</v>
      </c>
      <c r="D4687" s="7" t="n">
        <v>61489</v>
      </c>
      <c r="E4687" s="7" t="s">
        <v>197</v>
      </c>
      <c r="F4687" s="7" t="s">
        <v>142</v>
      </c>
      <c r="G4687" s="7" t="s">
        <v>143</v>
      </c>
      <c r="H4687" s="7" t="s">
        <v>144</v>
      </c>
    </row>
    <row r="4688" spans="1:8">
      <c r="A4688" t="s">
        <v>4</v>
      </c>
      <c r="B4688" s="4" t="s">
        <v>5</v>
      </c>
      <c r="C4688" s="4" t="s">
        <v>13</v>
      </c>
      <c r="D4688" s="4" t="s">
        <v>10</v>
      </c>
      <c r="E4688" s="4" t="s">
        <v>6</v>
      </c>
      <c r="F4688" s="4" t="s">
        <v>6</v>
      </c>
      <c r="G4688" s="4" t="s">
        <v>6</v>
      </c>
      <c r="H4688" s="4" t="s">
        <v>6</v>
      </c>
    </row>
    <row r="4689" spans="1:9">
      <c r="A4689" t="n">
        <v>37795</v>
      </c>
      <c r="B4689" s="61" t="n">
        <v>51</v>
      </c>
      <c r="C4689" s="7" t="n">
        <v>3</v>
      </c>
      <c r="D4689" s="7" t="n">
        <v>61490</v>
      </c>
      <c r="E4689" s="7" t="s">
        <v>197</v>
      </c>
      <c r="F4689" s="7" t="s">
        <v>142</v>
      </c>
      <c r="G4689" s="7" t="s">
        <v>143</v>
      </c>
      <c r="H4689" s="7" t="s">
        <v>144</v>
      </c>
    </row>
    <row r="4690" spans="1:9">
      <c r="A4690" t="s">
        <v>4</v>
      </c>
      <c r="B4690" s="4" t="s">
        <v>5</v>
      </c>
      <c r="C4690" s="4" t="s">
        <v>13</v>
      </c>
      <c r="D4690" s="4" t="s">
        <v>10</v>
      </c>
      <c r="E4690" s="4" t="s">
        <v>6</v>
      </c>
      <c r="F4690" s="4" t="s">
        <v>6</v>
      </c>
      <c r="G4690" s="4" t="s">
        <v>6</v>
      </c>
      <c r="H4690" s="4" t="s">
        <v>6</v>
      </c>
    </row>
    <row r="4691" spans="1:9">
      <c r="A4691" t="n">
        <v>37824</v>
      </c>
      <c r="B4691" s="61" t="n">
        <v>51</v>
      </c>
      <c r="C4691" s="7" t="n">
        <v>3</v>
      </c>
      <c r="D4691" s="7" t="n">
        <v>61488</v>
      </c>
      <c r="E4691" s="7" t="s">
        <v>197</v>
      </c>
      <c r="F4691" s="7" t="s">
        <v>142</v>
      </c>
      <c r="G4691" s="7" t="s">
        <v>143</v>
      </c>
      <c r="H4691" s="7" t="s">
        <v>144</v>
      </c>
    </row>
    <row r="4692" spans="1:9">
      <c r="A4692" t="s">
        <v>4</v>
      </c>
      <c r="B4692" s="4" t="s">
        <v>5</v>
      </c>
      <c r="C4692" s="4" t="s">
        <v>13</v>
      </c>
      <c r="D4692" s="4" t="s">
        <v>10</v>
      </c>
      <c r="E4692" s="4" t="s">
        <v>6</v>
      </c>
      <c r="F4692" s="4" t="s">
        <v>6</v>
      </c>
      <c r="G4692" s="4" t="s">
        <v>6</v>
      </c>
      <c r="H4692" s="4" t="s">
        <v>6</v>
      </c>
    </row>
    <row r="4693" spans="1:9">
      <c r="A4693" t="n">
        <v>37853</v>
      </c>
      <c r="B4693" s="61" t="n">
        <v>51</v>
      </c>
      <c r="C4693" s="7" t="n">
        <v>3</v>
      </c>
      <c r="D4693" s="7" t="n">
        <v>7032</v>
      </c>
      <c r="E4693" s="7" t="s">
        <v>197</v>
      </c>
      <c r="F4693" s="7" t="s">
        <v>142</v>
      </c>
      <c r="G4693" s="7" t="s">
        <v>143</v>
      </c>
      <c r="H4693" s="7" t="s">
        <v>144</v>
      </c>
    </row>
    <row r="4694" spans="1:9">
      <c r="A4694" t="s">
        <v>4</v>
      </c>
      <c r="B4694" s="4" t="s">
        <v>5</v>
      </c>
      <c r="C4694" s="4" t="s">
        <v>13</v>
      </c>
      <c r="D4694" s="4" t="s">
        <v>10</v>
      </c>
      <c r="E4694" s="4" t="s">
        <v>6</v>
      </c>
      <c r="F4694" s="4" t="s">
        <v>6</v>
      </c>
      <c r="G4694" s="4" t="s">
        <v>6</v>
      </c>
      <c r="H4694" s="4" t="s">
        <v>6</v>
      </c>
    </row>
    <row r="4695" spans="1:9">
      <c r="A4695" t="n">
        <v>37882</v>
      </c>
      <c r="B4695" s="61" t="n">
        <v>51</v>
      </c>
      <c r="C4695" s="7" t="n">
        <v>3</v>
      </c>
      <c r="D4695" s="7" t="n">
        <v>8</v>
      </c>
      <c r="E4695" s="7" t="s">
        <v>197</v>
      </c>
      <c r="F4695" s="7" t="s">
        <v>142</v>
      </c>
      <c r="G4695" s="7" t="s">
        <v>143</v>
      </c>
      <c r="H4695" s="7" t="s">
        <v>144</v>
      </c>
    </row>
    <row r="4696" spans="1:9">
      <c r="A4696" t="s">
        <v>4</v>
      </c>
      <c r="B4696" s="4" t="s">
        <v>5</v>
      </c>
      <c r="C4696" s="4" t="s">
        <v>13</v>
      </c>
      <c r="D4696" s="4" t="s">
        <v>10</v>
      </c>
      <c r="E4696" s="4" t="s">
        <v>6</v>
      </c>
      <c r="F4696" s="4" t="s">
        <v>6</v>
      </c>
      <c r="G4696" s="4" t="s">
        <v>6</v>
      </c>
      <c r="H4696" s="4" t="s">
        <v>6</v>
      </c>
    </row>
    <row r="4697" spans="1:9">
      <c r="A4697" t="n">
        <v>37911</v>
      </c>
      <c r="B4697" s="61" t="n">
        <v>51</v>
      </c>
      <c r="C4697" s="7" t="n">
        <v>3</v>
      </c>
      <c r="D4697" s="7" t="n">
        <v>9</v>
      </c>
      <c r="E4697" s="7" t="s">
        <v>197</v>
      </c>
      <c r="F4697" s="7" t="s">
        <v>142</v>
      </c>
      <c r="G4697" s="7" t="s">
        <v>143</v>
      </c>
      <c r="H4697" s="7" t="s">
        <v>144</v>
      </c>
    </row>
    <row r="4698" spans="1:9">
      <c r="A4698" t="s">
        <v>4</v>
      </c>
      <c r="B4698" s="4" t="s">
        <v>5</v>
      </c>
      <c r="C4698" s="4" t="s">
        <v>13</v>
      </c>
      <c r="D4698" s="4" t="s">
        <v>10</v>
      </c>
      <c r="E4698" s="4" t="s">
        <v>6</v>
      </c>
      <c r="F4698" s="4" t="s">
        <v>6</v>
      </c>
      <c r="G4698" s="4" t="s">
        <v>6</v>
      </c>
      <c r="H4698" s="4" t="s">
        <v>6</v>
      </c>
    </row>
    <row r="4699" spans="1:9">
      <c r="A4699" t="n">
        <v>37940</v>
      </c>
      <c r="B4699" s="61" t="n">
        <v>51</v>
      </c>
      <c r="C4699" s="7" t="n">
        <v>3</v>
      </c>
      <c r="D4699" s="7" t="n">
        <v>1</v>
      </c>
      <c r="E4699" s="7" t="s">
        <v>197</v>
      </c>
      <c r="F4699" s="7" t="s">
        <v>142</v>
      </c>
      <c r="G4699" s="7" t="s">
        <v>143</v>
      </c>
      <c r="H4699" s="7" t="s">
        <v>144</v>
      </c>
    </row>
    <row r="4700" spans="1:9">
      <c r="A4700" t="s">
        <v>4</v>
      </c>
      <c r="B4700" s="4" t="s">
        <v>5</v>
      </c>
      <c r="C4700" s="4" t="s">
        <v>10</v>
      </c>
      <c r="D4700" s="4" t="s">
        <v>13</v>
      </c>
      <c r="E4700" s="4" t="s">
        <v>6</v>
      </c>
      <c r="F4700" s="4" t="s">
        <v>25</v>
      </c>
      <c r="G4700" s="4" t="s">
        <v>25</v>
      </c>
      <c r="H4700" s="4" t="s">
        <v>25</v>
      </c>
    </row>
    <row r="4701" spans="1:9">
      <c r="A4701" t="n">
        <v>37969</v>
      </c>
      <c r="B4701" s="52" t="n">
        <v>48</v>
      </c>
      <c r="C4701" s="7" t="n">
        <v>1</v>
      </c>
      <c r="D4701" s="7" t="n">
        <v>0</v>
      </c>
      <c r="E4701" s="7" t="s">
        <v>367</v>
      </c>
      <c r="F4701" s="7" t="n">
        <v>0</v>
      </c>
      <c r="G4701" s="7" t="n">
        <v>1</v>
      </c>
      <c r="H4701" s="7" t="n">
        <v>0</v>
      </c>
    </row>
    <row r="4702" spans="1:9">
      <c r="A4702" t="s">
        <v>4</v>
      </c>
      <c r="B4702" s="4" t="s">
        <v>5</v>
      </c>
      <c r="C4702" s="4" t="s">
        <v>13</v>
      </c>
      <c r="D4702" s="20" t="s">
        <v>45</v>
      </c>
      <c r="E4702" s="4" t="s">
        <v>5</v>
      </c>
      <c r="F4702" s="4" t="s">
        <v>13</v>
      </c>
      <c r="G4702" s="4" t="s">
        <v>10</v>
      </c>
      <c r="H4702" s="20" t="s">
        <v>46</v>
      </c>
      <c r="I4702" s="4" t="s">
        <v>13</v>
      </c>
      <c r="J4702" s="4" t="s">
        <v>35</v>
      </c>
    </row>
    <row r="4703" spans="1:9">
      <c r="A4703" t="n">
        <v>37995</v>
      </c>
      <c r="B4703" s="15" t="n">
        <v>5</v>
      </c>
      <c r="C4703" s="7" t="n">
        <v>28</v>
      </c>
      <c r="D4703" s="20" t="s">
        <v>3</v>
      </c>
      <c r="E4703" s="40" t="n">
        <v>64</v>
      </c>
      <c r="F4703" s="7" t="n">
        <v>5</v>
      </c>
      <c r="G4703" s="7" t="n">
        <v>2</v>
      </c>
      <c r="H4703" s="20" t="s">
        <v>3</v>
      </c>
      <c r="I4703" s="7" t="n">
        <v>1</v>
      </c>
      <c r="J4703" s="16" t="n">
        <f t="normal" ca="1">A4707</f>
        <v>0</v>
      </c>
    </row>
    <row r="4704" spans="1:9">
      <c r="A4704" t="s">
        <v>4</v>
      </c>
      <c r="B4704" s="4" t="s">
        <v>5</v>
      </c>
      <c r="C4704" s="4" t="s">
        <v>10</v>
      </c>
      <c r="D4704" s="4" t="s">
        <v>13</v>
      </c>
      <c r="E4704" s="4" t="s">
        <v>6</v>
      </c>
      <c r="F4704" s="4" t="s">
        <v>25</v>
      </c>
      <c r="G4704" s="4" t="s">
        <v>25</v>
      </c>
      <c r="H4704" s="4" t="s">
        <v>25</v>
      </c>
    </row>
    <row r="4705" spans="1:10">
      <c r="A4705" t="n">
        <v>38006</v>
      </c>
      <c r="B4705" s="52" t="n">
        <v>48</v>
      </c>
      <c r="C4705" s="7" t="n">
        <v>2</v>
      </c>
      <c r="D4705" s="7" t="n">
        <v>0</v>
      </c>
      <c r="E4705" s="7" t="s">
        <v>270</v>
      </c>
      <c r="F4705" s="7" t="n">
        <v>-1</v>
      </c>
      <c r="G4705" s="7" t="n">
        <v>1</v>
      </c>
      <c r="H4705" s="7" t="n">
        <v>1.40129846432482e-45</v>
      </c>
    </row>
    <row r="4706" spans="1:10">
      <c r="A4706" t="s">
        <v>4</v>
      </c>
      <c r="B4706" s="4" t="s">
        <v>5</v>
      </c>
      <c r="C4706" s="4" t="s">
        <v>13</v>
      </c>
      <c r="D4706" s="4" t="s">
        <v>10</v>
      </c>
    </row>
    <row r="4707" spans="1:10">
      <c r="A4707" t="n">
        <v>38036</v>
      </c>
      <c r="B4707" s="39" t="n">
        <v>58</v>
      </c>
      <c r="C4707" s="7" t="n">
        <v>255</v>
      </c>
      <c r="D4707" s="7" t="n">
        <v>0</v>
      </c>
    </row>
    <row r="4708" spans="1:10">
      <c r="A4708" t="s">
        <v>4</v>
      </c>
      <c r="B4708" s="4" t="s">
        <v>5</v>
      </c>
      <c r="C4708" s="4" t="s">
        <v>13</v>
      </c>
      <c r="D4708" s="20" t="s">
        <v>45</v>
      </c>
      <c r="E4708" s="4" t="s">
        <v>5</v>
      </c>
      <c r="F4708" s="4" t="s">
        <v>13</v>
      </c>
      <c r="G4708" s="4" t="s">
        <v>10</v>
      </c>
      <c r="H4708" s="20" t="s">
        <v>46</v>
      </c>
      <c r="I4708" s="4" t="s">
        <v>13</v>
      </c>
      <c r="J4708" s="4" t="s">
        <v>35</v>
      </c>
    </row>
    <row r="4709" spans="1:10">
      <c r="A4709" t="n">
        <v>38040</v>
      </c>
      <c r="B4709" s="15" t="n">
        <v>5</v>
      </c>
      <c r="C4709" s="7" t="n">
        <v>28</v>
      </c>
      <c r="D4709" s="20" t="s">
        <v>3</v>
      </c>
      <c r="E4709" s="40" t="n">
        <v>64</v>
      </c>
      <c r="F4709" s="7" t="n">
        <v>5</v>
      </c>
      <c r="G4709" s="7" t="n">
        <v>7</v>
      </c>
      <c r="H4709" s="20" t="s">
        <v>3</v>
      </c>
      <c r="I4709" s="7" t="n">
        <v>1</v>
      </c>
      <c r="J4709" s="16" t="n">
        <f t="normal" ca="1">A4727</f>
        <v>0</v>
      </c>
    </row>
    <row r="4710" spans="1:10">
      <c r="A4710" t="s">
        <v>4</v>
      </c>
      <c r="B4710" s="4" t="s">
        <v>5</v>
      </c>
      <c r="C4710" s="4" t="s">
        <v>10</v>
      </c>
      <c r="D4710" s="4" t="s">
        <v>13</v>
      </c>
      <c r="E4710" s="4" t="s">
        <v>6</v>
      </c>
      <c r="F4710" s="4" t="s">
        <v>25</v>
      </c>
      <c r="G4710" s="4" t="s">
        <v>25</v>
      </c>
      <c r="H4710" s="4" t="s">
        <v>25</v>
      </c>
    </row>
    <row r="4711" spans="1:10">
      <c r="A4711" t="n">
        <v>38051</v>
      </c>
      <c r="B4711" s="52" t="n">
        <v>48</v>
      </c>
      <c r="C4711" s="7" t="n">
        <v>7</v>
      </c>
      <c r="D4711" s="7" t="n">
        <v>0</v>
      </c>
      <c r="E4711" s="7" t="s">
        <v>271</v>
      </c>
      <c r="F4711" s="7" t="n">
        <v>-1</v>
      </c>
      <c r="G4711" s="7" t="n">
        <v>1</v>
      </c>
      <c r="H4711" s="7" t="n">
        <v>0</v>
      </c>
    </row>
    <row r="4712" spans="1:10">
      <c r="A4712" t="s">
        <v>4</v>
      </c>
      <c r="B4712" s="4" t="s">
        <v>5</v>
      </c>
      <c r="C4712" s="4" t="s">
        <v>10</v>
      </c>
    </row>
    <row r="4713" spans="1:10">
      <c r="A4713" t="n">
        <v>38082</v>
      </c>
      <c r="B4713" s="31" t="n">
        <v>16</v>
      </c>
      <c r="C4713" s="7" t="n">
        <v>500</v>
      </c>
    </row>
    <row r="4714" spans="1:10">
      <c r="A4714" t="s">
        <v>4</v>
      </c>
      <c r="B4714" s="4" t="s">
        <v>5</v>
      </c>
      <c r="C4714" s="4" t="s">
        <v>13</v>
      </c>
      <c r="D4714" s="4" t="s">
        <v>10</v>
      </c>
      <c r="E4714" s="4" t="s">
        <v>6</v>
      </c>
    </row>
    <row r="4715" spans="1:10">
      <c r="A4715" t="n">
        <v>38085</v>
      </c>
      <c r="B4715" s="61" t="n">
        <v>51</v>
      </c>
      <c r="C4715" s="7" t="n">
        <v>4</v>
      </c>
      <c r="D4715" s="7" t="n">
        <v>7</v>
      </c>
      <c r="E4715" s="7" t="s">
        <v>373</v>
      </c>
    </row>
    <row r="4716" spans="1:10">
      <c r="A4716" t="s">
        <v>4</v>
      </c>
      <c r="B4716" s="4" t="s">
        <v>5</v>
      </c>
      <c r="C4716" s="4" t="s">
        <v>10</v>
      </c>
    </row>
    <row r="4717" spans="1:10">
      <c r="A4717" t="n">
        <v>38099</v>
      </c>
      <c r="B4717" s="31" t="n">
        <v>16</v>
      </c>
      <c r="C4717" s="7" t="n">
        <v>0</v>
      </c>
    </row>
    <row r="4718" spans="1:10">
      <c r="A4718" t="s">
        <v>4</v>
      </c>
      <c r="B4718" s="4" t="s">
        <v>5</v>
      </c>
      <c r="C4718" s="4" t="s">
        <v>10</v>
      </c>
      <c r="D4718" s="4" t="s">
        <v>13</v>
      </c>
      <c r="E4718" s="4" t="s">
        <v>9</v>
      </c>
      <c r="F4718" s="4" t="s">
        <v>55</v>
      </c>
      <c r="G4718" s="4" t="s">
        <v>13</v>
      </c>
      <c r="H4718" s="4" t="s">
        <v>13</v>
      </c>
    </row>
    <row r="4719" spans="1:10">
      <c r="A4719" t="n">
        <v>38102</v>
      </c>
      <c r="B4719" s="62" t="n">
        <v>26</v>
      </c>
      <c r="C4719" s="7" t="n">
        <v>7</v>
      </c>
      <c r="D4719" s="7" t="n">
        <v>17</v>
      </c>
      <c r="E4719" s="7" t="n">
        <v>4355</v>
      </c>
      <c r="F4719" s="7" t="s">
        <v>374</v>
      </c>
      <c r="G4719" s="7" t="n">
        <v>2</v>
      </c>
      <c r="H4719" s="7" t="n">
        <v>0</v>
      </c>
    </row>
    <row r="4720" spans="1:10">
      <c r="A4720" t="s">
        <v>4</v>
      </c>
      <c r="B4720" s="4" t="s">
        <v>5</v>
      </c>
    </row>
    <row r="4721" spans="1:10">
      <c r="A4721" t="n">
        <v>38123</v>
      </c>
      <c r="B4721" s="34" t="n">
        <v>28</v>
      </c>
    </row>
    <row r="4722" spans="1:10">
      <c r="A4722" t="s">
        <v>4</v>
      </c>
      <c r="B4722" s="4" t="s">
        <v>5</v>
      </c>
      <c r="C4722" s="4" t="s">
        <v>10</v>
      </c>
      <c r="D4722" s="4" t="s">
        <v>13</v>
      </c>
    </row>
    <row r="4723" spans="1:10">
      <c r="A4723" t="n">
        <v>38124</v>
      </c>
      <c r="B4723" s="63" t="n">
        <v>89</v>
      </c>
      <c r="C4723" s="7" t="n">
        <v>65533</v>
      </c>
      <c r="D4723" s="7" t="n">
        <v>1</v>
      </c>
    </row>
    <row r="4724" spans="1:10">
      <c r="A4724" t="s">
        <v>4</v>
      </c>
      <c r="B4724" s="4" t="s">
        <v>5</v>
      </c>
      <c r="C4724" s="4" t="s">
        <v>13</v>
      </c>
      <c r="D4724" s="4" t="s">
        <v>10</v>
      </c>
      <c r="E4724" s="4" t="s">
        <v>6</v>
      </c>
      <c r="F4724" s="4" t="s">
        <v>6</v>
      </c>
      <c r="G4724" s="4" t="s">
        <v>6</v>
      </c>
      <c r="H4724" s="4" t="s">
        <v>6</v>
      </c>
    </row>
    <row r="4725" spans="1:10">
      <c r="A4725" t="n">
        <v>38128</v>
      </c>
      <c r="B4725" s="61" t="n">
        <v>51</v>
      </c>
      <c r="C4725" s="7" t="n">
        <v>3</v>
      </c>
      <c r="D4725" s="7" t="n">
        <v>7</v>
      </c>
      <c r="E4725" s="7" t="s">
        <v>12</v>
      </c>
      <c r="F4725" s="7" t="s">
        <v>276</v>
      </c>
      <c r="G4725" s="7" t="s">
        <v>143</v>
      </c>
      <c r="H4725" s="7" t="s">
        <v>144</v>
      </c>
    </row>
    <row r="4726" spans="1:10">
      <c r="A4726" t="s">
        <v>4</v>
      </c>
      <c r="B4726" s="4" t="s">
        <v>5</v>
      </c>
      <c r="C4726" s="4" t="s">
        <v>13</v>
      </c>
      <c r="D4726" s="20" t="s">
        <v>45</v>
      </c>
      <c r="E4726" s="4" t="s">
        <v>5</v>
      </c>
      <c r="F4726" s="4" t="s">
        <v>13</v>
      </c>
      <c r="G4726" s="4" t="s">
        <v>10</v>
      </c>
      <c r="H4726" s="20" t="s">
        <v>46</v>
      </c>
      <c r="I4726" s="4" t="s">
        <v>13</v>
      </c>
      <c r="J4726" s="4" t="s">
        <v>35</v>
      </c>
    </row>
    <row r="4727" spans="1:10">
      <c r="A4727" t="n">
        <v>38140</v>
      </c>
      <c r="B4727" s="15" t="n">
        <v>5</v>
      </c>
      <c r="C4727" s="7" t="n">
        <v>28</v>
      </c>
      <c r="D4727" s="20" t="s">
        <v>3</v>
      </c>
      <c r="E4727" s="40" t="n">
        <v>64</v>
      </c>
      <c r="F4727" s="7" t="n">
        <v>5</v>
      </c>
      <c r="G4727" s="7" t="n">
        <v>2</v>
      </c>
      <c r="H4727" s="20" t="s">
        <v>3</v>
      </c>
      <c r="I4727" s="7" t="n">
        <v>1</v>
      </c>
      <c r="J4727" s="16" t="n">
        <f t="normal" ca="1">A4741</f>
        <v>0</v>
      </c>
    </row>
    <row r="4728" spans="1:10">
      <c r="A4728" t="s">
        <v>4</v>
      </c>
      <c r="B4728" s="4" t="s">
        <v>5</v>
      </c>
      <c r="C4728" s="4" t="s">
        <v>13</v>
      </c>
      <c r="D4728" s="4" t="s">
        <v>10</v>
      </c>
      <c r="E4728" s="4" t="s">
        <v>6</v>
      </c>
    </row>
    <row r="4729" spans="1:10">
      <c r="A4729" t="n">
        <v>38151</v>
      </c>
      <c r="B4729" s="61" t="n">
        <v>51</v>
      </c>
      <c r="C4729" s="7" t="n">
        <v>4</v>
      </c>
      <c r="D4729" s="7" t="n">
        <v>2</v>
      </c>
      <c r="E4729" s="7" t="s">
        <v>375</v>
      </c>
    </row>
    <row r="4730" spans="1:10">
      <c r="A4730" t="s">
        <v>4</v>
      </c>
      <c r="B4730" s="4" t="s">
        <v>5</v>
      </c>
      <c r="C4730" s="4" t="s">
        <v>10</v>
      </c>
    </row>
    <row r="4731" spans="1:10">
      <c r="A4731" t="n">
        <v>38166</v>
      </c>
      <c r="B4731" s="31" t="n">
        <v>16</v>
      </c>
      <c r="C4731" s="7" t="n">
        <v>0</v>
      </c>
    </row>
    <row r="4732" spans="1:10">
      <c r="A4732" t="s">
        <v>4</v>
      </c>
      <c r="B4732" s="4" t="s">
        <v>5</v>
      </c>
      <c r="C4732" s="4" t="s">
        <v>10</v>
      </c>
      <c r="D4732" s="4" t="s">
        <v>13</v>
      </c>
      <c r="E4732" s="4" t="s">
        <v>9</v>
      </c>
      <c r="F4732" s="4" t="s">
        <v>55</v>
      </c>
      <c r="G4732" s="4" t="s">
        <v>13</v>
      </c>
      <c r="H4732" s="4" t="s">
        <v>13</v>
      </c>
    </row>
    <row r="4733" spans="1:10">
      <c r="A4733" t="n">
        <v>38169</v>
      </c>
      <c r="B4733" s="62" t="n">
        <v>26</v>
      </c>
      <c r="C4733" s="7" t="n">
        <v>2</v>
      </c>
      <c r="D4733" s="7" t="n">
        <v>17</v>
      </c>
      <c r="E4733" s="7" t="n">
        <v>6363</v>
      </c>
      <c r="F4733" s="7" t="s">
        <v>376</v>
      </c>
      <c r="G4733" s="7" t="n">
        <v>2</v>
      </c>
      <c r="H4733" s="7" t="n">
        <v>0</v>
      </c>
    </row>
    <row r="4734" spans="1:10">
      <c r="A4734" t="s">
        <v>4</v>
      </c>
      <c r="B4734" s="4" t="s">
        <v>5</v>
      </c>
    </row>
    <row r="4735" spans="1:10">
      <c r="A4735" t="n">
        <v>38190</v>
      </c>
      <c r="B4735" s="34" t="n">
        <v>28</v>
      </c>
    </row>
    <row r="4736" spans="1:10">
      <c r="A4736" t="s">
        <v>4</v>
      </c>
      <c r="B4736" s="4" t="s">
        <v>5</v>
      </c>
      <c r="C4736" s="4" t="s">
        <v>10</v>
      </c>
      <c r="D4736" s="4" t="s">
        <v>13</v>
      </c>
    </row>
    <row r="4737" spans="1:10">
      <c r="A4737" t="n">
        <v>38191</v>
      </c>
      <c r="B4737" s="63" t="n">
        <v>89</v>
      </c>
      <c r="C4737" s="7" t="n">
        <v>65533</v>
      </c>
      <c r="D4737" s="7" t="n">
        <v>1</v>
      </c>
    </row>
    <row r="4738" spans="1:10">
      <c r="A4738" t="s">
        <v>4</v>
      </c>
      <c r="B4738" s="4" t="s">
        <v>5</v>
      </c>
      <c r="C4738" s="4" t="s">
        <v>13</v>
      </c>
      <c r="D4738" s="4" t="s">
        <v>10</v>
      </c>
      <c r="E4738" s="4" t="s">
        <v>6</v>
      </c>
      <c r="F4738" s="4" t="s">
        <v>6</v>
      </c>
      <c r="G4738" s="4" t="s">
        <v>6</v>
      </c>
      <c r="H4738" s="4" t="s">
        <v>6</v>
      </c>
    </row>
    <row r="4739" spans="1:10">
      <c r="A4739" t="n">
        <v>38195</v>
      </c>
      <c r="B4739" s="61" t="n">
        <v>51</v>
      </c>
      <c r="C4739" s="7" t="n">
        <v>3</v>
      </c>
      <c r="D4739" s="7" t="n">
        <v>2</v>
      </c>
      <c r="E4739" s="7" t="s">
        <v>12</v>
      </c>
      <c r="F4739" s="7" t="s">
        <v>276</v>
      </c>
      <c r="G4739" s="7" t="s">
        <v>143</v>
      </c>
      <c r="H4739" s="7" t="s">
        <v>144</v>
      </c>
    </row>
    <row r="4740" spans="1:10">
      <c r="A4740" t="s">
        <v>4</v>
      </c>
      <c r="B4740" s="4" t="s">
        <v>5</v>
      </c>
      <c r="C4740" s="4" t="s">
        <v>13</v>
      </c>
      <c r="D4740" s="20" t="s">
        <v>45</v>
      </c>
      <c r="E4740" s="4" t="s">
        <v>5</v>
      </c>
      <c r="F4740" s="4" t="s">
        <v>13</v>
      </c>
      <c r="G4740" s="4" t="s">
        <v>10</v>
      </c>
      <c r="H4740" s="20" t="s">
        <v>46</v>
      </c>
      <c r="I4740" s="4" t="s">
        <v>13</v>
      </c>
      <c r="J4740" s="4" t="s">
        <v>35</v>
      </c>
    </row>
    <row r="4741" spans="1:10">
      <c r="A4741" t="n">
        <v>38207</v>
      </c>
      <c r="B4741" s="15" t="n">
        <v>5</v>
      </c>
      <c r="C4741" s="7" t="n">
        <v>28</v>
      </c>
      <c r="D4741" s="20" t="s">
        <v>3</v>
      </c>
      <c r="E4741" s="40" t="n">
        <v>64</v>
      </c>
      <c r="F4741" s="7" t="n">
        <v>5</v>
      </c>
      <c r="G4741" s="7" t="n">
        <v>4</v>
      </c>
      <c r="H4741" s="20" t="s">
        <v>3</v>
      </c>
      <c r="I4741" s="7" t="n">
        <v>1</v>
      </c>
      <c r="J4741" s="16" t="n">
        <f t="normal" ca="1">A4757</f>
        <v>0</v>
      </c>
    </row>
    <row r="4742" spans="1:10">
      <c r="A4742" t="s">
        <v>4</v>
      </c>
      <c r="B4742" s="4" t="s">
        <v>5</v>
      </c>
      <c r="C4742" s="4" t="s">
        <v>10</v>
      </c>
      <c r="D4742" s="4" t="s">
        <v>13</v>
      </c>
      <c r="E4742" s="4" t="s">
        <v>6</v>
      </c>
      <c r="F4742" s="4" t="s">
        <v>25</v>
      </c>
      <c r="G4742" s="4" t="s">
        <v>25</v>
      </c>
      <c r="H4742" s="4" t="s">
        <v>25</v>
      </c>
    </row>
    <row r="4743" spans="1:10">
      <c r="A4743" t="n">
        <v>38218</v>
      </c>
      <c r="B4743" s="52" t="n">
        <v>48</v>
      </c>
      <c r="C4743" s="7" t="n">
        <v>4</v>
      </c>
      <c r="D4743" s="7" t="n">
        <v>0</v>
      </c>
      <c r="E4743" s="7" t="s">
        <v>269</v>
      </c>
      <c r="F4743" s="7" t="n">
        <v>-1</v>
      </c>
      <c r="G4743" s="7" t="n">
        <v>1</v>
      </c>
      <c r="H4743" s="7" t="n">
        <v>0</v>
      </c>
    </row>
    <row r="4744" spans="1:10">
      <c r="A4744" t="s">
        <v>4</v>
      </c>
      <c r="B4744" s="4" t="s">
        <v>5</v>
      </c>
      <c r="C4744" s="4" t="s">
        <v>10</v>
      </c>
    </row>
    <row r="4745" spans="1:10">
      <c r="A4745" t="n">
        <v>38246</v>
      </c>
      <c r="B4745" s="31" t="n">
        <v>16</v>
      </c>
      <c r="C4745" s="7" t="n">
        <v>500</v>
      </c>
    </row>
    <row r="4746" spans="1:10">
      <c r="A4746" t="s">
        <v>4</v>
      </c>
      <c r="B4746" s="4" t="s">
        <v>5</v>
      </c>
      <c r="C4746" s="4" t="s">
        <v>13</v>
      </c>
      <c r="D4746" s="4" t="s">
        <v>10</v>
      </c>
      <c r="E4746" s="4" t="s">
        <v>6</v>
      </c>
    </row>
    <row r="4747" spans="1:10">
      <c r="A4747" t="n">
        <v>38249</v>
      </c>
      <c r="B4747" s="61" t="n">
        <v>51</v>
      </c>
      <c r="C4747" s="7" t="n">
        <v>4</v>
      </c>
      <c r="D4747" s="7" t="n">
        <v>4</v>
      </c>
      <c r="E4747" s="7" t="s">
        <v>377</v>
      </c>
    </row>
    <row r="4748" spans="1:10">
      <c r="A4748" t="s">
        <v>4</v>
      </c>
      <c r="B4748" s="4" t="s">
        <v>5</v>
      </c>
      <c r="C4748" s="4" t="s">
        <v>10</v>
      </c>
    </row>
    <row r="4749" spans="1:10">
      <c r="A4749" t="n">
        <v>38264</v>
      </c>
      <c r="B4749" s="31" t="n">
        <v>16</v>
      </c>
      <c r="C4749" s="7" t="n">
        <v>0</v>
      </c>
    </row>
    <row r="4750" spans="1:10">
      <c r="A4750" t="s">
        <v>4</v>
      </c>
      <c r="B4750" s="4" t="s">
        <v>5</v>
      </c>
      <c r="C4750" s="4" t="s">
        <v>10</v>
      </c>
      <c r="D4750" s="4" t="s">
        <v>13</v>
      </c>
      <c r="E4750" s="4" t="s">
        <v>9</v>
      </c>
      <c r="F4750" s="4" t="s">
        <v>55</v>
      </c>
      <c r="G4750" s="4" t="s">
        <v>13</v>
      </c>
      <c r="H4750" s="4" t="s">
        <v>13</v>
      </c>
    </row>
    <row r="4751" spans="1:10">
      <c r="A4751" t="n">
        <v>38267</v>
      </c>
      <c r="B4751" s="62" t="n">
        <v>26</v>
      </c>
      <c r="C4751" s="7" t="n">
        <v>4</v>
      </c>
      <c r="D4751" s="7" t="n">
        <v>17</v>
      </c>
      <c r="E4751" s="7" t="n">
        <v>7355</v>
      </c>
      <c r="F4751" s="7" t="s">
        <v>378</v>
      </c>
      <c r="G4751" s="7" t="n">
        <v>2</v>
      </c>
      <c r="H4751" s="7" t="n">
        <v>0</v>
      </c>
    </row>
    <row r="4752" spans="1:10">
      <c r="A4752" t="s">
        <v>4</v>
      </c>
      <c r="B4752" s="4" t="s">
        <v>5</v>
      </c>
    </row>
    <row r="4753" spans="1:10">
      <c r="A4753" t="n">
        <v>38286</v>
      </c>
      <c r="B4753" s="34" t="n">
        <v>28</v>
      </c>
    </row>
    <row r="4754" spans="1:10">
      <c r="A4754" t="s">
        <v>4</v>
      </c>
      <c r="B4754" s="4" t="s">
        <v>5</v>
      </c>
      <c r="C4754" s="4" t="s">
        <v>10</v>
      </c>
      <c r="D4754" s="4" t="s">
        <v>13</v>
      </c>
    </row>
    <row r="4755" spans="1:10">
      <c r="A4755" t="n">
        <v>38287</v>
      </c>
      <c r="B4755" s="63" t="n">
        <v>89</v>
      </c>
      <c r="C4755" s="7" t="n">
        <v>65533</v>
      </c>
      <c r="D4755" s="7" t="n">
        <v>1</v>
      </c>
    </row>
    <row r="4756" spans="1:10">
      <c r="A4756" t="s">
        <v>4</v>
      </c>
      <c r="B4756" s="4" t="s">
        <v>5</v>
      </c>
      <c r="C4756" s="4" t="s">
        <v>13</v>
      </c>
      <c r="D4756" s="4" t="s">
        <v>10</v>
      </c>
      <c r="E4756" s="4" t="s">
        <v>6</v>
      </c>
    </row>
    <row r="4757" spans="1:10">
      <c r="A4757" t="n">
        <v>38291</v>
      </c>
      <c r="B4757" s="61" t="n">
        <v>51</v>
      </c>
      <c r="C4757" s="7" t="n">
        <v>4</v>
      </c>
      <c r="D4757" s="7" t="n">
        <v>7032</v>
      </c>
      <c r="E4757" s="7" t="s">
        <v>379</v>
      </c>
    </row>
    <row r="4758" spans="1:10">
      <c r="A4758" t="s">
        <v>4</v>
      </c>
      <c r="B4758" s="4" t="s">
        <v>5</v>
      </c>
      <c r="C4758" s="4" t="s">
        <v>10</v>
      </c>
    </row>
    <row r="4759" spans="1:10">
      <c r="A4759" t="n">
        <v>38305</v>
      </c>
      <c r="B4759" s="31" t="n">
        <v>16</v>
      </c>
      <c r="C4759" s="7" t="n">
        <v>0</v>
      </c>
    </row>
    <row r="4760" spans="1:10">
      <c r="A4760" t="s">
        <v>4</v>
      </c>
      <c r="B4760" s="4" t="s">
        <v>5</v>
      </c>
      <c r="C4760" s="4" t="s">
        <v>10</v>
      </c>
      <c r="D4760" s="4" t="s">
        <v>13</v>
      </c>
      <c r="E4760" s="4" t="s">
        <v>9</v>
      </c>
      <c r="F4760" s="4" t="s">
        <v>55</v>
      </c>
      <c r="G4760" s="4" t="s">
        <v>13</v>
      </c>
      <c r="H4760" s="4" t="s">
        <v>13</v>
      </c>
    </row>
    <row r="4761" spans="1:10">
      <c r="A4761" t="n">
        <v>38308</v>
      </c>
      <c r="B4761" s="62" t="n">
        <v>26</v>
      </c>
      <c r="C4761" s="7" t="n">
        <v>7032</v>
      </c>
      <c r="D4761" s="7" t="n">
        <v>17</v>
      </c>
      <c r="E4761" s="7" t="n">
        <v>18431</v>
      </c>
      <c r="F4761" s="7" t="s">
        <v>380</v>
      </c>
      <c r="G4761" s="7" t="n">
        <v>2</v>
      </c>
      <c r="H4761" s="7" t="n">
        <v>0</v>
      </c>
    </row>
    <row r="4762" spans="1:10">
      <c r="A4762" t="s">
        <v>4</v>
      </c>
      <c r="B4762" s="4" t="s">
        <v>5</v>
      </c>
    </row>
    <row r="4763" spans="1:10">
      <c r="A4763" t="n">
        <v>38331</v>
      </c>
      <c r="B4763" s="34" t="n">
        <v>28</v>
      </c>
    </row>
    <row r="4764" spans="1:10">
      <c r="A4764" t="s">
        <v>4</v>
      </c>
      <c r="B4764" s="4" t="s">
        <v>5</v>
      </c>
      <c r="C4764" s="4" t="s">
        <v>10</v>
      </c>
      <c r="D4764" s="4" t="s">
        <v>13</v>
      </c>
    </row>
    <row r="4765" spans="1:10">
      <c r="A4765" t="n">
        <v>38332</v>
      </c>
      <c r="B4765" s="63" t="n">
        <v>89</v>
      </c>
      <c r="C4765" s="7" t="n">
        <v>65533</v>
      </c>
      <c r="D4765" s="7" t="n">
        <v>1</v>
      </c>
    </row>
    <row r="4766" spans="1:10">
      <c r="A4766" t="s">
        <v>4</v>
      </c>
      <c r="B4766" s="4" t="s">
        <v>5</v>
      </c>
      <c r="C4766" s="4" t="s">
        <v>13</v>
      </c>
      <c r="D4766" s="4" t="s">
        <v>10</v>
      </c>
      <c r="E4766" s="4" t="s">
        <v>6</v>
      </c>
      <c r="F4766" s="4" t="s">
        <v>6</v>
      </c>
      <c r="G4766" s="4" t="s">
        <v>6</v>
      </c>
      <c r="H4766" s="4" t="s">
        <v>6</v>
      </c>
    </row>
    <row r="4767" spans="1:10">
      <c r="A4767" t="n">
        <v>38336</v>
      </c>
      <c r="B4767" s="61" t="n">
        <v>51</v>
      </c>
      <c r="C4767" s="7" t="n">
        <v>3</v>
      </c>
      <c r="D4767" s="7" t="n">
        <v>7032</v>
      </c>
      <c r="E4767" s="7" t="s">
        <v>197</v>
      </c>
      <c r="F4767" s="7" t="s">
        <v>276</v>
      </c>
      <c r="G4767" s="7" t="s">
        <v>143</v>
      </c>
      <c r="H4767" s="7" t="s">
        <v>144</v>
      </c>
    </row>
    <row r="4768" spans="1:10">
      <c r="A4768" t="s">
        <v>4</v>
      </c>
      <c r="B4768" s="4" t="s">
        <v>5</v>
      </c>
      <c r="C4768" s="4" t="s">
        <v>13</v>
      </c>
      <c r="D4768" s="4" t="s">
        <v>10</v>
      </c>
      <c r="E4768" s="4" t="s">
        <v>6</v>
      </c>
    </row>
    <row r="4769" spans="1:8">
      <c r="A4769" t="n">
        <v>38357</v>
      </c>
      <c r="B4769" s="61" t="n">
        <v>51</v>
      </c>
      <c r="C4769" s="7" t="n">
        <v>4</v>
      </c>
      <c r="D4769" s="7" t="n">
        <v>7020</v>
      </c>
      <c r="E4769" s="7" t="s">
        <v>89</v>
      </c>
    </row>
    <row r="4770" spans="1:8">
      <c r="A4770" t="s">
        <v>4</v>
      </c>
      <c r="B4770" s="4" t="s">
        <v>5</v>
      </c>
      <c r="C4770" s="4" t="s">
        <v>10</v>
      </c>
    </row>
    <row r="4771" spans="1:8">
      <c r="A4771" t="n">
        <v>38371</v>
      </c>
      <c r="B4771" s="31" t="n">
        <v>16</v>
      </c>
      <c r="C4771" s="7" t="n">
        <v>0</v>
      </c>
    </row>
    <row r="4772" spans="1:8">
      <c r="A4772" t="s">
        <v>4</v>
      </c>
      <c r="B4772" s="4" t="s">
        <v>5</v>
      </c>
      <c r="C4772" s="4" t="s">
        <v>10</v>
      </c>
      <c r="D4772" s="4" t="s">
        <v>13</v>
      </c>
      <c r="E4772" s="4" t="s">
        <v>9</v>
      </c>
      <c r="F4772" s="4" t="s">
        <v>55</v>
      </c>
      <c r="G4772" s="4" t="s">
        <v>13</v>
      </c>
      <c r="H4772" s="4" t="s">
        <v>13</v>
      </c>
      <c r="I4772" s="4" t="s">
        <v>13</v>
      </c>
      <c r="J4772" s="4" t="s">
        <v>9</v>
      </c>
      <c r="K4772" s="4" t="s">
        <v>55</v>
      </c>
      <c r="L4772" s="4" t="s">
        <v>13</v>
      </c>
      <c r="M4772" s="4" t="s">
        <v>13</v>
      </c>
      <c r="N4772" s="4" t="s">
        <v>13</v>
      </c>
      <c r="O4772" s="4" t="s">
        <v>9</v>
      </c>
      <c r="P4772" s="4" t="s">
        <v>55</v>
      </c>
      <c r="Q4772" s="4" t="s">
        <v>13</v>
      </c>
      <c r="R4772" s="4" t="s">
        <v>13</v>
      </c>
    </row>
    <row r="4773" spans="1:8">
      <c r="A4773" t="n">
        <v>38374</v>
      </c>
      <c r="B4773" s="62" t="n">
        <v>26</v>
      </c>
      <c r="C4773" s="7" t="n">
        <v>7020</v>
      </c>
      <c r="D4773" s="7" t="n">
        <v>17</v>
      </c>
      <c r="E4773" s="7" t="n">
        <v>61386</v>
      </c>
      <c r="F4773" s="7" t="s">
        <v>381</v>
      </c>
      <c r="G4773" s="7" t="n">
        <v>2</v>
      </c>
      <c r="H4773" s="7" t="n">
        <v>3</v>
      </c>
      <c r="I4773" s="7" t="n">
        <v>17</v>
      </c>
      <c r="J4773" s="7" t="n">
        <v>61387</v>
      </c>
      <c r="K4773" s="7" t="s">
        <v>382</v>
      </c>
      <c r="L4773" s="7" t="n">
        <v>2</v>
      </c>
      <c r="M4773" s="7" t="n">
        <v>3</v>
      </c>
      <c r="N4773" s="7" t="n">
        <v>17</v>
      </c>
      <c r="O4773" s="7" t="n">
        <v>61388</v>
      </c>
      <c r="P4773" s="7" t="s">
        <v>383</v>
      </c>
      <c r="Q4773" s="7" t="n">
        <v>2</v>
      </c>
      <c r="R4773" s="7" t="n">
        <v>0</v>
      </c>
    </row>
    <row r="4774" spans="1:8">
      <c r="A4774" t="s">
        <v>4</v>
      </c>
      <c r="B4774" s="4" t="s">
        <v>5</v>
      </c>
    </row>
    <row r="4775" spans="1:8">
      <c r="A4775" t="n">
        <v>38624</v>
      </c>
      <c r="B4775" s="34" t="n">
        <v>28</v>
      </c>
    </row>
    <row r="4776" spans="1:8">
      <c r="A4776" t="s">
        <v>4</v>
      </c>
      <c r="B4776" s="4" t="s">
        <v>5</v>
      </c>
      <c r="C4776" s="4" t="s">
        <v>10</v>
      </c>
      <c r="D4776" s="4" t="s">
        <v>13</v>
      </c>
    </row>
    <row r="4777" spans="1:8">
      <c r="A4777" t="n">
        <v>38625</v>
      </c>
      <c r="B4777" s="63" t="n">
        <v>89</v>
      </c>
      <c r="C4777" s="7" t="n">
        <v>65533</v>
      </c>
      <c r="D4777" s="7" t="n">
        <v>1</v>
      </c>
    </row>
    <row r="4778" spans="1:8">
      <c r="A4778" t="s">
        <v>4</v>
      </c>
      <c r="B4778" s="4" t="s">
        <v>5</v>
      </c>
      <c r="C4778" s="4" t="s">
        <v>13</v>
      </c>
      <c r="D4778" s="4" t="s">
        <v>10</v>
      </c>
      <c r="E4778" s="4" t="s">
        <v>6</v>
      </c>
      <c r="F4778" s="4" t="s">
        <v>6</v>
      </c>
      <c r="G4778" s="4" t="s">
        <v>6</v>
      </c>
      <c r="H4778" s="4" t="s">
        <v>6</v>
      </c>
    </row>
    <row r="4779" spans="1:8">
      <c r="A4779" t="n">
        <v>38629</v>
      </c>
      <c r="B4779" s="61" t="n">
        <v>51</v>
      </c>
      <c r="C4779" s="7" t="n">
        <v>3</v>
      </c>
      <c r="D4779" s="7" t="n">
        <v>7020</v>
      </c>
      <c r="E4779" s="7" t="s">
        <v>276</v>
      </c>
      <c r="F4779" s="7" t="s">
        <v>276</v>
      </c>
      <c r="G4779" s="7" t="s">
        <v>143</v>
      </c>
      <c r="H4779" s="7" t="s">
        <v>144</v>
      </c>
    </row>
    <row r="4780" spans="1:8">
      <c r="A4780" t="s">
        <v>4</v>
      </c>
      <c r="B4780" s="4" t="s">
        <v>5</v>
      </c>
      <c r="C4780" s="4" t="s">
        <v>13</v>
      </c>
      <c r="D4780" s="4" t="s">
        <v>10</v>
      </c>
      <c r="E4780" s="4" t="s">
        <v>6</v>
      </c>
    </row>
    <row r="4781" spans="1:8">
      <c r="A4781" t="n">
        <v>38642</v>
      </c>
      <c r="B4781" s="61" t="n">
        <v>51</v>
      </c>
      <c r="C4781" s="7" t="n">
        <v>4</v>
      </c>
      <c r="D4781" s="7" t="n">
        <v>1</v>
      </c>
      <c r="E4781" s="7" t="s">
        <v>199</v>
      </c>
    </row>
    <row r="4782" spans="1:8">
      <c r="A4782" t="s">
        <v>4</v>
      </c>
      <c r="B4782" s="4" t="s">
        <v>5</v>
      </c>
      <c r="C4782" s="4" t="s">
        <v>10</v>
      </c>
    </row>
    <row r="4783" spans="1:8">
      <c r="A4783" t="n">
        <v>38657</v>
      </c>
      <c r="B4783" s="31" t="n">
        <v>16</v>
      </c>
      <c r="C4783" s="7" t="n">
        <v>0</v>
      </c>
    </row>
    <row r="4784" spans="1:8">
      <c r="A4784" t="s">
        <v>4</v>
      </c>
      <c r="B4784" s="4" t="s">
        <v>5</v>
      </c>
      <c r="C4784" s="4" t="s">
        <v>10</v>
      </c>
      <c r="D4784" s="4" t="s">
        <v>13</v>
      </c>
      <c r="E4784" s="4" t="s">
        <v>9</v>
      </c>
      <c r="F4784" s="4" t="s">
        <v>55</v>
      </c>
      <c r="G4784" s="4" t="s">
        <v>13</v>
      </c>
      <c r="H4784" s="4" t="s">
        <v>13</v>
      </c>
    </row>
    <row r="4785" spans="1:18">
      <c r="A4785" t="n">
        <v>38660</v>
      </c>
      <c r="B4785" s="62" t="n">
        <v>26</v>
      </c>
      <c r="C4785" s="7" t="n">
        <v>1</v>
      </c>
      <c r="D4785" s="7" t="n">
        <v>17</v>
      </c>
      <c r="E4785" s="7" t="n">
        <v>1330</v>
      </c>
      <c r="F4785" s="7" t="s">
        <v>200</v>
      </c>
      <c r="G4785" s="7" t="n">
        <v>2</v>
      </c>
      <c r="H4785" s="7" t="n">
        <v>0</v>
      </c>
    </row>
    <row r="4786" spans="1:18">
      <c r="A4786" t="s">
        <v>4</v>
      </c>
      <c r="B4786" s="4" t="s">
        <v>5</v>
      </c>
    </row>
    <row r="4787" spans="1:18">
      <c r="A4787" t="n">
        <v>38677</v>
      </c>
      <c r="B4787" s="34" t="n">
        <v>28</v>
      </c>
    </row>
    <row r="4788" spans="1:18">
      <c r="A4788" t="s">
        <v>4</v>
      </c>
      <c r="B4788" s="4" t="s">
        <v>5</v>
      </c>
      <c r="C4788" s="4" t="s">
        <v>10</v>
      </c>
      <c r="D4788" s="4" t="s">
        <v>13</v>
      </c>
    </row>
    <row r="4789" spans="1:18">
      <c r="A4789" t="n">
        <v>38678</v>
      </c>
      <c r="B4789" s="63" t="n">
        <v>89</v>
      </c>
      <c r="C4789" s="7" t="n">
        <v>65533</v>
      </c>
      <c r="D4789" s="7" t="n">
        <v>1</v>
      </c>
    </row>
    <row r="4790" spans="1:18">
      <c r="A4790" t="s">
        <v>4</v>
      </c>
      <c r="B4790" s="4" t="s">
        <v>5</v>
      </c>
      <c r="C4790" s="4" t="s">
        <v>10</v>
      </c>
      <c r="D4790" s="4" t="s">
        <v>13</v>
      </c>
      <c r="E4790" s="4" t="s">
        <v>25</v>
      </c>
      <c r="F4790" s="4" t="s">
        <v>10</v>
      </c>
    </row>
    <row r="4791" spans="1:18">
      <c r="A4791" t="n">
        <v>38682</v>
      </c>
      <c r="B4791" s="74" t="n">
        <v>59</v>
      </c>
      <c r="C4791" s="7" t="n">
        <v>1</v>
      </c>
      <c r="D4791" s="7" t="n">
        <v>15</v>
      </c>
      <c r="E4791" s="7" t="n">
        <v>0.150000005960464</v>
      </c>
      <c r="F4791" s="7" t="n">
        <v>0</v>
      </c>
    </row>
    <row r="4792" spans="1:18">
      <c r="A4792" t="s">
        <v>4</v>
      </c>
      <c r="B4792" s="4" t="s">
        <v>5</v>
      </c>
      <c r="C4792" s="4" t="s">
        <v>10</v>
      </c>
      <c r="D4792" s="4" t="s">
        <v>10</v>
      </c>
      <c r="E4792" s="4" t="s">
        <v>25</v>
      </c>
      <c r="F4792" s="4" t="s">
        <v>13</v>
      </c>
    </row>
    <row r="4793" spans="1:18">
      <c r="A4793" t="n">
        <v>38692</v>
      </c>
      <c r="B4793" s="91" t="n">
        <v>53</v>
      </c>
      <c r="C4793" s="7" t="n">
        <v>1</v>
      </c>
      <c r="D4793" s="7" t="n">
        <v>7020</v>
      </c>
      <c r="E4793" s="7" t="n">
        <v>10</v>
      </c>
      <c r="F4793" s="7" t="n">
        <v>0</v>
      </c>
    </row>
    <row r="4794" spans="1:18">
      <c r="A4794" t="s">
        <v>4</v>
      </c>
      <c r="B4794" s="4" t="s">
        <v>5</v>
      </c>
      <c r="C4794" s="4" t="s">
        <v>10</v>
      </c>
    </row>
    <row r="4795" spans="1:18">
      <c r="A4795" t="n">
        <v>38702</v>
      </c>
      <c r="B4795" s="44" t="n">
        <v>54</v>
      </c>
      <c r="C4795" s="7" t="n">
        <v>1</v>
      </c>
    </row>
    <row r="4796" spans="1:18">
      <c r="A4796" t="s">
        <v>4</v>
      </c>
      <c r="B4796" s="4" t="s">
        <v>5</v>
      </c>
      <c r="C4796" s="4" t="s">
        <v>10</v>
      </c>
      <c r="D4796" s="4" t="s">
        <v>13</v>
      </c>
      <c r="E4796" s="4" t="s">
        <v>25</v>
      </c>
      <c r="F4796" s="4" t="s">
        <v>10</v>
      </c>
    </row>
    <row r="4797" spans="1:18">
      <c r="A4797" t="n">
        <v>38705</v>
      </c>
      <c r="B4797" s="74" t="n">
        <v>59</v>
      </c>
      <c r="C4797" s="7" t="n">
        <v>1</v>
      </c>
      <c r="D4797" s="7" t="n">
        <v>255</v>
      </c>
      <c r="E4797" s="7" t="n">
        <v>0</v>
      </c>
      <c r="F4797" s="7" t="n">
        <v>0</v>
      </c>
    </row>
    <row r="4798" spans="1:18">
      <c r="A4798" t="s">
        <v>4</v>
      </c>
      <c r="B4798" s="4" t="s">
        <v>5</v>
      </c>
      <c r="C4798" s="4" t="s">
        <v>10</v>
      </c>
      <c r="D4798" s="4" t="s">
        <v>13</v>
      </c>
      <c r="E4798" s="4" t="s">
        <v>6</v>
      </c>
      <c r="F4798" s="4" t="s">
        <v>25</v>
      </c>
      <c r="G4798" s="4" t="s">
        <v>25</v>
      </c>
      <c r="H4798" s="4" t="s">
        <v>25</v>
      </c>
    </row>
    <row r="4799" spans="1:18">
      <c r="A4799" t="n">
        <v>38715</v>
      </c>
      <c r="B4799" s="52" t="n">
        <v>48</v>
      </c>
      <c r="C4799" s="7" t="n">
        <v>1</v>
      </c>
      <c r="D4799" s="7" t="n">
        <v>0</v>
      </c>
      <c r="E4799" s="7" t="s">
        <v>267</v>
      </c>
      <c r="F4799" s="7" t="n">
        <v>-1</v>
      </c>
      <c r="G4799" s="7" t="n">
        <v>1</v>
      </c>
      <c r="H4799" s="7" t="n">
        <v>0</v>
      </c>
    </row>
    <row r="4800" spans="1:18">
      <c r="A4800" t="s">
        <v>4</v>
      </c>
      <c r="B4800" s="4" t="s">
        <v>5</v>
      </c>
      <c r="C4800" s="4" t="s">
        <v>10</v>
      </c>
    </row>
    <row r="4801" spans="1:8">
      <c r="A4801" t="n">
        <v>38743</v>
      </c>
      <c r="B4801" s="31" t="n">
        <v>16</v>
      </c>
      <c r="C4801" s="7" t="n">
        <v>500</v>
      </c>
    </row>
    <row r="4802" spans="1:8">
      <c r="A4802" t="s">
        <v>4</v>
      </c>
      <c r="B4802" s="4" t="s">
        <v>5</v>
      </c>
      <c r="C4802" s="4" t="s">
        <v>13</v>
      </c>
      <c r="D4802" s="4" t="s">
        <v>10</v>
      </c>
      <c r="E4802" s="4" t="s">
        <v>6</v>
      </c>
    </row>
    <row r="4803" spans="1:8">
      <c r="A4803" t="n">
        <v>38746</v>
      </c>
      <c r="B4803" s="61" t="n">
        <v>51</v>
      </c>
      <c r="C4803" s="7" t="n">
        <v>4</v>
      </c>
      <c r="D4803" s="7" t="n">
        <v>1</v>
      </c>
      <c r="E4803" s="7" t="s">
        <v>308</v>
      </c>
    </row>
    <row r="4804" spans="1:8">
      <c r="A4804" t="s">
        <v>4</v>
      </c>
      <c r="B4804" s="4" t="s">
        <v>5</v>
      </c>
      <c r="C4804" s="4" t="s">
        <v>10</v>
      </c>
    </row>
    <row r="4805" spans="1:8">
      <c r="A4805" t="n">
        <v>38764</v>
      </c>
      <c r="B4805" s="31" t="n">
        <v>16</v>
      </c>
      <c r="C4805" s="7" t="n">
        <v>0</v>
      </c>
    </row>
    <row r="4806" spans="1:8">
      <c r="A4806" t="s">
        <v>4</v>
      </c>
      <c r="B4806" s="4" t="s">
        <v>5</v>
      </c>
      <c r="C4806" s="4" t="s">
        <v>10</v>
      </c>
      <c r="D4806" s="4" t="s">
        <v>13</v>
      </c>
      <c r="E4806" s="4" t="s">
        <v>9</v>
      </c>
      <c r="F4806" s="4" t="s">
        <v>55</v>
      </c>
      <c r="G4806" s="4" t="s">
        <v>13</v>
      </c>
      <c r="H4806" s="4" t="s">
        <v>13</v>
      </c>
      <c r="I4806" s="4" t="s">
        <v>13</v>
      </c>
      <c r="J4806" s="4" t="s">
        <v>9</v>
      </c>
      <c r="K4806" s="4" t="s">
        <v>55</v>
      </c>
      <c r="L4806" s="4" t="s">
        <v>13</v>
      </c>
      <c r="M4806" s="4" t="s">
        <v>13</v>
      </c>
    </row>
    <row r="4807" spans="1:8">
      <c r="A4807" t="n">
        <v>38767</v>
      </c>
      <c r="B4807" s="62" t="n">
        <v>26</v>
      </c>
      <c r="C4807" s="7" t="n">
        <v>1</v>
      </c>
      <c r="D4807" s="7" t="n">
        <v>17</v>
      </c>
      <c r="E4807" s="7" t="n">
        <v>1331</v>
      </c>
      <c r="F4807" s="7" t="s">
        <v>384</v>
      </c>
      <c r="G4807" s="7" t="n">
        <v>2</v>
      </c>
      <c r="H4807" s="7" t="n">
        <v>3</v>
      </c>
      <c r="I4807" s="7" t="n">
        <v>17</v>
      </c>
      <c r="J4807" s="7" t="n">
        <v>1332</v>
      </c>
      <c r="K4807" s="7" t="s">
        <v>385</v>
      </c>
      <c r="L4807" s="7" t="n">
        <v>2</v>
      </c>
      <c r="M4807" s="7" t="n">
        <v>0</v>
      </c>
    </row>
    <row r="4808" spans="1:8">
      <c r="A4808" t="s">
        <v>4</v>
      </c>
      <c r="B4808" s="4" t="s">
        <v>5</v>
      </c>
    </row>
    <row r="4809" spans="1:8">
      <c r="A4809" t="n">
        <v>38907</v>
      </c>
      <c r="B4809" s="34" t="n">
        <v>28</v>
      </c>
    </row>
    <row r="4810" spans="1:8">
      <c r="A4810" t="s">
        <v>4</v>
      </c>
      <c r="B4810" s="4" t="s">
        <v>5</v>
      </c>
      <c r="C4810" s="4" t="s">
        <v>13</v>
      </c>
      <c r="D4810" s="4" t="s">
        <v>10</v>
      </c>
      <c r="E4810" s="4" t="s">
        <v>6</v>
      </c>
    </row>
    <row r="4811" spans="1:8">
      <c r="A4811" t="n">
        <v>38908</v>
      </c>
      <c r="B4811" s="61" t="n">
        <v>51</v>
      </c>
      <c r="C4811" s="7" t="n">
        <v>4</v>
      </c>
      <c r="D4811" s="7" t="n">
        <v>7020</v>
      </c>
      <c r="E4811" s="7" t="s">
        <v>386</v>
      </c>
    </row>
    <row r="4812" spans="1:8">
      <c r="A4812" t="s">
        <v>4</v>
      </c>
      <c r="B4812" s="4" t="s">
        <v>5</v>
      </c>
      <c r="C4812" s="4" t="s">
        <v>10</v>
      </c>
    </row>
    <row r="4813" spans="1:8">
      <c r="A4813" t="n">
        <v>38922</v>
      </c>
      <c r="B4813" s="31" t="n">
        <v>16</v>
      </c>
      <c r="C4813" s="7" t="n">
        <v>0</v>
      </c>
    </row>
    <row r="4814" spans="1:8">
      <c r="A4814" t="s">
        <v>4</v>
      </c>
      <c r="B4814" s="4" t="s">
        <v>5</v>
      </c>
      <c r="C4814" s="4" t="s">
        <v>10</v>
      </c>
      <c r="D4814" s="4" t="s">
        <v>13</v>
      </c>
      <c r="E4814" s="4" t="s">
        <v>9</v>
      </c>
      <c r="F4814" s="4" t="s">
        <v>55</v>
      </c>
      <c r="G4814" s="4" t="s">
        <v>13</v>
      </c>
      <c r="H4814" s="4" t="s">
        <v>13</v>
      </c>
    </row>
    <row r="4815" spans="1:8">
      <c r="A4815" t="n">
        <v>38925</v>
      </c>
      <c r="B4815" s="62" t="n">
        <v>26</v>
      </c>
      <c r="C4815" s="7" t="n">
        <v>7020</v>
      </c>
      <c r="D4815" s="7" t="n">
        <v>17</v>
      </c>
      <c r="E4815" s="7" t="n">
        <v>61389</v>
      </c>
      <c r="F4815" s="7" t="s">
        <v>387</v>
      </c>
      <c r="G4815" s="7" t="n">
        <v>2</v>
      </c>
      <c r="H4815" s="7" t="n">
        <v>0</v>
      </c>
    </row>
    <row r="4816" spans="1:8">
      <c r="A4816" t="s">
        <v>4</v>
      </c>
      <c r="B4816" s="4" t="s">
        <v>5</v>
      </c>
    </row>
    <row r="4817" spans="1:13">
      <c r="A4817" t="n">
        <v>38972</v>
      </c>
      <c r="B4817" s="34" t="n">
        <v>28</v>
      </c>
    </row>
    <row r="4818" spans="1:13">
      <c r="A4818" t="s">
        <v>4</v>
      </c>
      <c r="B4818" s="4" t="s">
        <v>5</v>
      </c>
      <c r="C4818" s="4" t="s">
        <v>13</v>
      </c>
      <c r="D4818" s="4" t="s">
        <v>10</v>
      </c>
      <c r="E4818" s="4" t="s">
        <v>6</v>
      </c>
    </row>
    <row r="4819" spans="1:13">
      <c r="A4819" t="n">
        <v>38973</v>
      </c>
      <c r="B4819" s="61" t="n">
        <v>51</v>
      </c>
      <c r="C4819" s="7" t="n">
        <v>4</v>
      </c>
      <c r="D4819" s="7" t="n">
        <v>9</v>
      </c>
      <c r="E4819" s="7" t="s">
        <v>298</v>
      </c>
    </row>
    <row r="4820" spans="1:13">
      <c r="A4820" t="s">
        <v>4</v>
      </c>
      <c r="B4820" s="4" t="s">
        <v>5</v>
      </c>
      <c r="C4820" s="4" t="s">
        <v>10</v>
      </c>
    </row>
    <row r="4821" spans="1:13">
      <c r="A4821" t="n">
        <v>38987</v>
      </c>
      <c r="B4821" s="31" t="n">
        <v>16</v>
      </c>
      <c r="C4821" s="7" t="n">
        <v>0</v>
      </c>
    </row>
    <row r="4822" spans="1:13">
      <c r="A4822" t="s">
        <v>4</v>
      </c>
      <c r="B4822" s="4" t="s">
        <v>5</v>
      </c>
      <c r="C4822" s="4" t="s">
        <v>10</v>
      </c>
      <c r="D4822" s="4" t="s">
        <v>13</v>
      </c>
      <c r="E4822" s="4" t="s">
        <v>9</v>
      </c>
      <c r="F4822" s="4" t="s">
        <v>55</v>
      </c>
      <c r="G4822" s="4" t="s">
        <v>13</v>
      </c>
      <c r="H4822" s="4" t="s">
        <v>13</v>
      </c>
    </row>
    <row r="4823" spans="1:13">
      <c r="A4823" t="n">
        <v>38990</v>
      </c>
      <c r="B4823" s="62" t="n">
        <v>26</v>
      </c>
      <c r="C4823" s="7" t="n">
        <v>9</v>
      </c>
      <c r="D4823" s="7" t="n">
        <v>17</v>
      </c>
      <c r="E4823" s="7" t="n">
        <v>5310</v>
      </c>
      <c r="F4823" s="7" t="s">
        <v>388</v>
      </c>
      <c r="G4823" s="7" t="n">
        <v>2</v>
      </c>
      <c r="H4823" s="7" t="n">
        <v>0</v>
      </c>
    </row>
    <row r="4824" spans="1:13">
      <c r="A4824" t="s">
        <v>4</v>
      </c>
      <c r="B4824" s="4" t="s">
        <v>5</v>
      </c>
    </row>
    <row r="4825" spans="1:13">
      <c r="A4825" t="n">
        <v>39036</v>
      </c>
      <c r="B4825" s="34" t="n">
        <v>28</v>
      </c>
    </row>
    <row r="4826" spans="1:13">
      <c r="A4826" t="s">
        <v>4</v>
      </c>
      <c r="B4826" s="4" t="s">
        <v>5</v>
      </c>
      <c r="C4826" s="4" t="s">
        <v>10</v>
      </c>
      <c r="D4826" s="4" t="s">
        <v>13</v>
      </c>
    </row>
    <row r="4827" spans="1:13">
      <c r="A4827" t="n">
        <v>39037</v>
      </c>
      <c r="B4827" s="63" t="n">
        <v>89</v>
      </c>
      <c r="C4827" s="7" t="n">
        <v>65533</v>
      </c>
      <c r="D4827" s="7" t="n">
        <v>1</v>
      </c>
    </row>
    <row r="4828" spans="1:13">
      <c r="A4828" t="s">
        <v>4</v>
      </c>
      <c r="B4828" s="4" t="s">
        <v>5</v>
      </c>
      <c r="C4828" s="4" t="s">
        <v>13</v>
      </c>
      <c r="D4828" s="4" t="s">
        <v>10</v>
      </c>
      <c r="E4828" s="4" t="s">
        <v>25</v>
      </c>
    </row>
    <row r="4829" spans="1:13">
      <c r="A4829" t="n">
        <v>39041</v>
      </c>
      <c r="B4829" s="39" t="n">
        <v>58</v>
      </c>
      <c r="C4829" s="7" t="n">
        <v>101</v>
      </c>
      <c r="D4829" s="7" t="n">
        <v>300</v>
      </c>
      <c r="E4829" s="7" t="n">
        <v>1</v>
      </c>
    </row>
    <row r="4830" spans="1:13">
      <c r="A4830" t="s">
        <v>4</v>
      </c>
      <c r="B4830" s="4" t="s">
        <v>5</v>
      </c>
      <c r="C4830" s="4" t="s">
        <v>13</v>
      </c>
      <c r="D4830" s="4" t="s">
        <v>10</v>
      </c>
    </row>
    <row r="4831" spans="1:13">
      <c r="A4831" t="n">
        <v>39049</v>
      </c>
      <c r="B4831" s="39" t="n">
        <v>58</v>
      </c>
      <c r="C4831" s="7" t="n">
        <v>254</v>
      </c>
      <c r="D4831" s="7" t="n">
        <v>0</v>
      </c>
    </row>
    <row r="4832" spans="1:13">
      <c r="A4832" t="s">
        <v>4</v>
      </c>
      <c r="B4832" s="4" t="s">
        <v>5</v>
      </c>
      <c r="C4832" s="4" t="s">
        <v>13</v>
      </c>
      <c r="D4832" s="4" t="s">
        <v>13</v>
      </c>
      <c r="E4832" s="4" t="s">
        <v>25</v>
      </c>
      <c r="F4832" s="4" t="s">
        <v>25</v>
      </c>
      <c r="G4832" s="4" t="s">
        <v>25</v>
      </c>
      <c r="H4832" s="4" t="s">
        <v>10</v>
      </c>
    </row>
    <row r="4833" spans="1:8">
      <c r="A4833" t="n">
        <v>39053</v>
      </c>
      <c r="B4833" s="45" t="n">
        <v>45</v>
      </c>
      <c r="C4833" s="7" t="n">
        <v>2</v>
      </c>
      <c r="D4833" s="7" t="n">
        <v>3</v>
      </c>
      <c r="E4833" s="7" t="n">
        <v>119.440002441406</v>
      </c>
      <c r="F4833" s="7" t="n">
        <v>23.5200004577637</v>
      </c>
      <c r="G4833" s="7" t="n">
        <v>99.3300018310547</v>
      </c>
      <c r="H4833" s="7" t="n">
        <v>0</v>
      </c>
    </row>
    <row r="4834" spans="1:8">
      <c r="A4834" t="s">
        <v>4</v>
      </c>
      <c r="B4834" s="4" t="s">
        <v>5</v>
      </c>
      <c r="C4834" s="4" t="s">
        <v>13</v>
      </c>
      <c r="D4834" s="4" t="s">
        <v>13</v>
      </c>
      <c r="E4834" s="4" t="s">
        <v>25</v>
      </c>
      <c r="F4834" s="4" t="s">
        <v>25</v>
      </c>
      <c r="G4834" s="4" t="s">
        <v>25</v>
      </c>
      <c r="H4834" s="4" t="s">
        <v>10</v>
      </c>
      <c r="I4834" s="4" t="s">
        <v>13</v>
      </c>
    </row>
    <row r="4835" spans="1:8">
      <c r="A4835" t="n">
        <v>39070</v>
      </c>
      <c r="B4835" s="45" t="n">
        <v>45</v>
      </c>
      <c r="C4835" s="7" t="n">
        <v>4</v>
      </c>
      <c r="D4835" s="7" t="n">
        <v>3</v>
      </c>
      <c r="E4835" s="7" t="n">
        <v>26.5599994659424</v>
      </c>
      <c r="F4835" s="7" t="n">
        <v>190.649993896484</v>
      </c>
      <c r="G4835" s="7" t="n">
        <v>0</v>
      </c>
      <c r="H4835" s="7" t="n">
        <v>0</v>
      </c>
      <c r="I4835" s="7" t="n">
        <v>0</v>
      </c>
    </row>
    <row r="4836" spans="1:8">
      <c r="A4836" t="s">
        <v>4</v>
      </c>
      <c r="B4836" s="4" t="s">
        <v>5</v>
      </c>
      <c r="C4836" s="4" t="s">
        <v>13</v>
      </c>
      <c r="D4836" s="4" t="s">
        <v>13</v>
      </c>
      <c r="E4836" s="4" t="s">
        <v>25</v>
      </c>
      <c r="F4836" s="4" t="s">
        <v>10</v>
      </c>
    </row>
    <row r="4837" spans="1:8">
      <c r="A4837" t="n">
        <v>39088</v>
      </c>
      <c r="B4837" s="45" t="n">
        <v>45</v>
      </c>
      <c r="C4837" s="7" t="n">
        <v>5</v>
      </c>
      <c r="D4837" s="7" t="n">
        <v>3</v>
      </c>
      <c r="E4837" s="7" t="n">
        <v>1</v>
      </c>
      <c r="F4837" s="7" t="n">
        <v>0</v>
      </c>
    </row>
    <row r="4838" spans="1:8">
      <c r="A4838" t="s">
        <v>4</v>
      </c>
      <c r="B4838" s="4" t="s">
        <v>5</v>
      </c>
      <c r="C4838" s="4" t="s">
        <v>13</v>
      </c>
      <c r="D4838" s="4" t="s">
        <v>13</v>
      </c>
      <c r="E4838" s="4" t="s">
        <v>25</v>
      </c>
      <c r="F4838" s="4" t="s">
        <v>10</v>
      </c>
    </row>
    <row r="4839" spans="1:8">
      <c r="A4839" t="n">
        <v>39097</v>
      </c>
      <c r="B4839" s="45" t="n">
        <v>45</v>
      </c>
      <c r="C4839" s="7" t="n">
        <v>11</v>
      </c>
      <c r="D4839" s="7" t="n">
        <v>3</v>
      </c>
      <c r="E4839" s="7" t="n">
        <v>43</v>
      </c>
      <c r="F4839" s="7" t="n">
        <v>0</v>
      </c>
    </row>
    <row r="4840" spans="1:8">
      <c r="A4840" t="s">
        <v>4</v>
      </c>
      <c r="B4840" s="4" t="s">
        <v>5</v>
      </c>
      <c r="C4840" s="4" t="s">
        <v>10</v>
      </c>
      <c r="D4840" s="4" t="s">
        <v>13</v>
      </c>
      <c r="E4840" s="4" t="s">
        <v>6</v>
      </c>
      <c r="F4840" s="4" t="s">
        <v>25</v>
      </c>
      <c r="G4840" s="4" t="s">
        <v>25</v>
      </c>
      <c r="H4840" s="4" t="s">
        <v>25</v>
      </c>
    </row>
    <row r="4841" spans="1:8">
      <c r="A4841" t="n">
        <v>39106</v>
      </c>
      <c r="B4841" s="52" t="n">
        <v>48</v>
      </c>
      <c r="C4841" s="7" t="n">
        <v>1</v>
      </c>
      <c r="D4841" s="7" t="n">
        <v>0</v>
      </c>
      <c r="E4841" s="7" t="s">
        <v>297</v>
      </c>
      <c r="F4841" s="7" t="n">
        <v>0</v>
      </c>
      <c r="G4841" s="7" t="n">
        <v>1</v>
      </c>
      <c r="H4841" s="7" t="n">
        <v>0</v>
      </c>
    </row>
    <row r="4842" spans="1:8">
      <c r="A4842" t="s">
        <v>4</v>
      </c>
      <c r="B4842" s="4" t="s">
        <v>5</v>
      </c>
      <c r="C4842" s="4" t="s">
        <v>13</v>
      </c>
      <c r="D4842" s="4" t="s">
        <v>13</v>
      </c>
      <c r="E4842" s="4" t="s">
        <v>25</v>
      </c>
      <c r="F4842" s="4" t="s">
        <v>25</v>
      </c>
      <c r="G4842" s="4" t="s">
        <v>25</v>
      </c>
      <c r="H4842" s="4" t="s">
        <v>10</v>
      </c>
    </row>
    <row r="4843" spans="1:8">
      <c r="A4843" t="n">
        <v>39131</v>
      </c>
      <c r="B4843" s="45" t="n">
        <v>45</v>
      </c>
      <c r="C4843" s="7" t="n">
        <v>2</v>
      </c>
      <c r="D4843" s="7" t="n">
        <v>3</v>
      </c>
      <c r="E4843" s="7" t="n">
        <v>118.849998474121</v>
      </c>
      <c r="F4843" s="7" t="n">
        <v>23.1200008392334</v>
      </c>
      <c r="G4843" s="7" t="n">
        <v>99.9300003051758</v>
      </c>
      <c r="H4843" s="7" t="n">
        <v>800</v>
      </c>
    </row>
    <row r="4844" spans="1:8">
      <c r="A4844" t="s">
        <v>4</v>
      </c>
      <c r="B4844" s="4" t="s">
        <v>5</v>
      </c>
      <c r="C4844" s="4" t="s">
        <v>13</v>
      </c>
      <c r="D4844" s="4" t="s">
        <v>13</v>
      </c>
      <c r="E4844" s="4" t="s">
        <v>25</v>
      </c>
      <c r="F4844" s="4" t="s">
        <v>25</v>
      </c>
      <c r="G4844" s="4" t="s">
        <v>25</v>
      </c>
      <c r="H4844" s="4" t="s">
        <v>10</v>
      </c>
      <c r="I4844" s="4" t="s">
        <v>13</v>
      </c>
    </row>
    <row r="4845" spans="1:8">
      <c r="A4845" t="n">
        <v>39148</v>
      </c>
      <c r="B4845" s="45" t="n">
        <v>45</v>
      </c>
      <c r="C4845" s="7" t="n">
        <v>4</v>
      </c>
      <c r="D4845" s="7" t="n">
        <v>3</v>
      </c>
      <c r="E4845" s="7" t="n">
        <v>26.5599994659424</v>
      </c>
      <c r="F4845" s="7" t="n">
        <v>166.190002441406</v>
      </c>
      <c r="G4845" s="7" t="n">
        <v>0</v>
      </c>
      <c r="H4845" s="7" t="n">
        <v>800</v>
      </c>
      <c r="I4845" s="7" t="n">
        <v>1</v>
      </c>
    </row>
    <row r="4846" spans="1:8">
      <c r="A4846" t="s">
        <v>4</v>
      </c>
      <c r="B4846" s="4" t="s">
        <v>5</v>
      </c>
      <c r="C4846" s="4" t="s">
        <v>13</v>
      </c>
      <c r="D4846" s="4" t="s">
        <v>13</v>
      </c>
      <c r="E4846" s="4" t="s">
        <v>25</v>
      </c>
      <c r="F4846" s="4" t="s">
        <v>10</v>
      </c>
    </row>
    <row r="4847" spans="1:8">
      <c r="A4847" t="n">
        <v>39166</v>
      </c>
      <c r="B4847" s="45" t="n">
        <v>45</v>
      </c>
      <c r="C4847" s="7" t="n">
        <v>5</v>
      </c>
      <c r="D4847" s="7" t="n">
        <v>3</v>
      </c>
      <c r="E4847" s="7" t="n">
        <v>1</v>
      </c>
      <c r="F4847" s="7" t="n">
        <v>800</v>
      </c>
    </row>
    <row r="4848" spans="1:8">
      <c r="A4848" t="s">
        <v>4</v>
      </c>
      <c r="B4848" s="4" t="s">
        <v>5</v>
      </c>
      <c r="C4848" s="4" t="s">
        <v>13</v>
      </c>
      <c r="D4848" s="4" t="s">
        <v>13</v>
      </c>
      <c r="E4848" s="4" t="s">
        <v>25</v>
      </c>
      <c r="F4848" s="4" t="s">
        <v>10</v>
      </c>
    </row>
    <row r="4849" spans="1:9">
      <c r="A4849" t="n">
        <v>39175</v>
      </c>
      <c r="B4849" s="45" t="n">
        <v>45</v>
      </c>
      <c r="C4849" s="7" t="n">
        <v>11</v>
      </c>
      <c r="D4849" s="7" t="n">
        <v>3</v>
      </c>
      <c r="E4849" s="7" t="n">
        <v>43</v>
      </c>
      <c r="F4849" s="7" t="n">
        <v>800</v>
      </c>
    </row>
    <row r="4850" spans="1:9">
      <c r="A4850" t="s">
        <v>4</v>
      </c>
      <c r="B4850" s="4" t="s">
        <v>5</v>
      </c>
      <c r="C4850" s="4" t="s">
        <v>13</v>
      </c>
    </row>
    <row r="4851" spans="1:9">
      <c r="A4851" t="n">
        <v>39184</v>
      </c>
      <c r="B4851" s="58" t="n">
        <v>116</v>
      </c>
      <c r="C4851" s="7" t="n">
        <v>0</v>
      </c>
    </row>
    <row r="4852" spans="1:9">
      <c r="A4852" t="s">
        <v>4</v>
      </c>
      <c r="B4852" s="4" t="s">
        <v>5</v>
      </c>
      <c r="C4852" s="4" t="s">
        <v>13</v>
      </c>
      <c r="D4852" s="4" t="s">
        <v>10</v>
      </c>
    </row>
    <row r="4853" spans="1:9">
      <c r="A4853" t="n">
        <v>39186</v>
      </c>
      <c r="B4853" s="58" t="n">
        <v>116</v>
      </c>
      <c r="C4853" s="7" t="n">
        <v>2</v>
      </c>
      <c r="D4853" s="7" t="n">
        <v>1</v>
      </c>
    </row>
    <row r="4854" spans="1:9">
      <c r="A4854" t="s">
        <v>4</v>
      </c>
      <c r="B4854" s="4" t="s">
        <v>5</v>
      </c>
      <c r="C4854" s="4" t="s">
        <v>13</v>
      </c>
      <c r="D4854" s="4" t="s">
        <v>9</v>
      </c>
    </row>
    <row r="4855" spans="1:9">
      <c r="A4855" t="n">
        <v>39190</v>
      </c>
      <c r="B4855" s="58" t="n">
        <v>116</v>
      </c>
      <c r="C4855" s="7" t="n">
        <v>5</v>
      </c>
      <c r="D4855" s="7" t="n">
        <v>1092616192</v>
      </c>
    </row>
    <row r="4856" spans="1:9">
      <c r="A4856" t="s">
        <v>4</v>
      </c>
      <c r="B4856" s="4" t="s">
        <v>5</v>
      </c>
      <c r="C4856" s="4" t="s">
        <v>13</v>
      </c>
      <c r="D4856" s="4" t="s">
        <v>10</v>
      </c>
    </row>
    <row r="4857" spans="1:9">
      <c r="A4857" t="n">
        <v>39196</v>
      </c>
      <c r="B4857" s="58" t="n">
        <v>116</v>
      </c>
      <c r="C4857" s="7" t="n">
        <v>6</v>
      </c>
      <c r="D4857" s="7" t="n">
        <v>1</v>
      </c>
    </row>
    <row r="4858" spans="1:9">
      <c r="A4858" t="s">
        <v>4</v>
      </c>
      <c r="B4858" s="4" t="s">
        <v>5</v>
      </c>
      <c r="C4858" s="4" t="s">
        <v>13</v>
      </c>
      <c r="D4858" s="4" t="s">
        <v>10</v>
      </c>
      <c r="E4858" s="4" t="s">
        <v>6</v>
      </c>
      <c r="F4858" s="4" t="s">
        <v>6</v>
      </c>
      <c r="G4858" s="4" t="s">
        <v>6</v>
      </c>
      <c r="H4858" s="4" t="s">
        <v>6</v>
      </c>
    </row>
    <row r="4859" spans="1:9">
      <c r="A4859" t="n">
        <v>39200</v>
      </c>
      <c r="B4859" s="61" t="n">
        <v>51</v>
      </c>
      <c r="C4859" s="7" t="n">
        <v>3</v>
      </c>
      <c r="D4859" s="7" t="n">
        <v>0</v>
      </c>
      <c r="E4859" s="7" t="s">
        <v>389</v>
      </c>
      <c r="F4859" s="7" t="s">
        <v>166</v>
      </c>
      <c r="G4859" s="7" t="s">
        <v>143</v>
      </c>
      <c r="H4859" s="7" t="s">
        <v>144</v>
      </c>
    </row>
    <row r="4860" spans="1:9">
      <c r="A4860" t="s">
        <v>4</v>
      </c>
      <c r="B4860" s="4" t="s">
        <v>5</v>
      </c>
      <c r="C4860" s="4" t="s">
        <v>13</v>
      </c>
      <c r="D4860" s="4" t="s">
        <v>10</v>
      </c>
      <c r="E4860" s="4" t="s">
        <v>6</v>
      </c>
      <c r="F4860" s="4" t="s">
        <v>6</v>
      </c>
      <c r="G4860" s="4" t="s">
        <v>6</v>
      </c>
      <c r="H4860" s="4" t="s">
        <v>6</v>
      </c>
    </row>
    <row r="4861" spans="1:9">
      <c r="A4861" t="n">
        <v>39213</v>
      </c>
      <c r="B4861" s="61" t="n">
        <v>51</v>
      </c>
      <c r="C4861" s="7" t="n">
        <v>3</v>
      </c>
      <c r="D4861" s="7" t="n">
        <v>1</v>
      </c>
      <c r="E4861" s="7" t="s">
        <v>180</v>
      </c>
      <c r="F4861" s="7" t="s">
        <v>181</v>
      </c>
      <c r="G4861" s="7" t="s">
        <v>143</v>
      </c>
      <c r="H4861" s="7" t="s">
        <v>144</v>
      </c>
    </row>
    <row r="4862" spans="1:9">
      <c r="A4862" t="s">
        <v>4</v>
      </c>
      <c r="B4862" s="4" t="s">
        <v>5</v>
      </c>
      <c r="C4862" s="4" t="s">
        <v>13</v>
      </c>
      <c r="D4862" s="4" t="s">
        <v>10</v>
      </c>
      <c r="E4862" s="4" t="s">
        <v>6</v>
      </c>
      <c r="F4862" s="4" t="s">
        <v>6</v>
      </c>
      <c r="G4862" s="4" t="s">
        <v>6</v>
      </c>
      <c r="H4862" s="4" t="s">
        <v>6</v>
      </c>
    </row>
    <row r="4863" spans="1:9">
      <c r="A4863" t="n">
        <v>39226</v>
      </c>
      <c r="B4863" s="61" t="n">
        <v>51</v>
      </c>
      <c r="C4863" s="7" t="n">
        <v>3</v>
      </c>
      <c r="D4863" s="7" t="n">
        <v>61489</v>
      </c>
      <c r="E4863" s="7" t="s">
        <v>197</v>
      </c>
      <c r="F4863" s="7" t="s">
        <v>142</v>
      </c>
      <c r="G4863" s="7" t="s">
        <v>143</v>
      </c>
      <c r="H4863" s="7" t="s">
        <v>144</v>
      </c>
    </row>
    <row r="4864" spans="1:9">
      <c r="A4864" t="s">
        <v>4</v>
      </c>
      <c r="B4864" s="4" t="s">
        <v>5</v>
      </c>
      <c r="C4864" s="4" t="s">
        <v>13</v>
      </c>
      <c r="D4864" s="4" t="s">
        <v>10</v>
      </c>
      <c r="E4864" s="4" t="s">
        <v>6</v>
      </c>
      <c r="F4864" s="4" t="s">
        <v>6</v>
      </c>
      <c r="G4864" s="4" t="s">
        <v>6</v>
      </c>
      <c r="H4864" s="4" t="s">
        <v>6</v>
      </c>
    </row>
    <row r="4865" spans="1:8">
      <c r="A4865" t="n">
        <v>39255</v>
      </c>
      <c r="B4865" s="61" t="n">
        <v>51</v>
      </c>
      <c r="C4865" s="7" t="n">
        <v>3</v>
      </c>
      <c r="D4865" s="7" t="n">
        <v>61490</v>
      </c>
      <c r="E4865" s="7" t="s">
        <v>197</v>
      </c>
      <c r="F4865" s="7" t="s">
        <v>142</v>
      </c>
      <c r="G4865" s="7" t="s">
        <v>143</v>
      </c>
      <c r="H4865" s="7" t="s">
        <v>144</v>
      </c>
    </row>
    <row r="4866" spans="1:8">
      <c r="A4866" t="s">
        <v>4</v>
      </c>
      <c r="B4866" s="4" t="s">
        <v>5</v>
      </c>
      <c r="C4866" s="4" t="s">
        <v>13</v>
      </c>
      <c r="D4866" s="4" t="s">
        <v>10</v>
      </c>
      <c r="E4866" s="4" t="s">
        <v>6</v>
      </c>
      <c r="F4866" s="4" t="s">
        <v>6</v>
      </c>
      <c r="G4866" s="4" t="s">
        <v>6</v>
      </c>
      <c r="H4866" s="4" t="s">
        <v>6</v>
      </c>
    </row>
    <row r="4867" spans="1:8">
      <c r="A4867" t="n">
        <v>39284</v>
      </c>
      <c r="B4867" s="61" t="n">
        <v>51</v>
      </c>
      <c r="C4867" s="7" t="n">
        <v>3</v>
      </c>
      <c r="D4867" s="7" t="n">
        <v>61488</v>
      </c>
      <c r="E4867" s="7" t="s">
        <v>197</v>
      </c>
      <c r="F4867" s="7" t="s">
        <v>142</v>
      </c>
      <c r="G4867" s="7" t="s">
        <v>143</v>
      </c>
      <c r="H4867" s="7" t="s">
        <v>144</v>
      </c>
    </row>
    <row r="4868" spans="1:8">
      <c r="A4868" t="s">
        <v>4</v>
      </c>
      <c r="B4868" s="4" t="s">
        <v>5</v>
      </c>
      <c r="C4868" s="4" t="s">
        <v>13</v>
      </c>
      <c r="D4868" s="4" t="s">
        <v>10</v>
      </c>
      <c r="E4868" s="4" t="s">
        <v>6</v>
      </c>
      <c r="F4868" s="4" t="s">
        <v>6</v>
      </c>
      <c r="G4868" s="4" t="s">
        <v>6</v>
      </c>
      <c r="H4868" s="4" t="s">
        <v>6</v>
      </c>
    </row>
    <row r="4869" spans="1:8">
      <c r="A4869" t="n">
        <v>39313</v>
      </c>
      <c r="B4869" s="61" t="n">
        <v>51</v>
      </c>
      <c r="C4869" s="7" t="n">
        <v>3</v>
      </c>
      <c r="D4869" s="7" t="n">
        <v>7032</v>
      </c>
      <c r="E4869" s="7" t="s">
        <v>197</v>
      </c>
      <c r="F4869" s="7" t="s">
        <v>142</v>
      </c>
      <c r="G4869" s="7" t="s">
        <v>143</v>
      </c>
      <c r="H4869" s="7" t="s">
        <v>144</v>
      </c>
    </row>
    <row r="4870" spans="1:8">
      <c r="A4870" t="s">
        <v>4</v>
      </c>
      <c r="B4870" s="4" t="s">
        <v>5</v>
      </c>
      <c r="C4870" s="4" t="s">
        <v>13</v>
      </c>
      <c r="D4870" s="4" t="s">
        <v>10</v>
      </c>
      <c r="E4870" s="4" t="s">
        <v>6</v>
      </c>
      <c r="F4870" s="4" t="s">
        <v>6</v>
      </c>
      <c r="G4870" s="4" t="s">
        <v>6</v>
      </c>
      <c r="H4870" s="4" t="s">
        <v>6</v>
      </c>
    </row>
    <row r="4871" spans="1:8">
      <c r="A4871" t="n">
        <v>39342</v>
      </c>
      <c r="B4871" s="61" t="n">
        <v>51</v>
      </c>
      <c r="C4871" s="7" t="n">
        <v>3</v>
      </c>
      <c r="D4871" s="7" t="n">
        <v>8</v>
      </c>
      <c r="E4871" s="7" t="s">
        <v>197</v>
      </c>
      <c r="F4871" s="7" t="s">
        <v>142</v>
      </c>
      <c r="G4871" s="7" t="s">
        <v>143</v>
      </c>
      <c r="H4871" s="7" t="s">
        <v>144</v>
      </c>
    </row>
    <row r="4872" spans="1:8">
      <c r="A4872" t="s">
        <v>4</v>
      </c>
      <c r="B4872" s="4" t="s">
        <v>5</v>
      </c>
      <c r="C4872" s="4" t="s">
        <v>10</v>
      </c>
      <c r="D4872" s="4" t="s">
        <v>25</v>
      </c>
      <c r="E4872" s="4" t="s">
        <v>25</v>
      </c>
      <c r="F4872" s="4" t="s">
        <v>25</v>
      </c>
      <c r="G4872" s="4" t="s">
        <v>10</v>
      </c>
      <c r="H4872" s="4" t="s">
        <v>10</v>
      </c>
    </row>
    <row r="4873" spans="1:8">
      <c r="A4873" t="n">
        <v>39371</v>
      </c>
      <c r="B4873" s="41" t="n">
        <v>60</v>
      </c>
      <c r="C4873" s="7" t="n">
        <v>9</v>
      </c>
      <c r="D4873" s="7" t="n">
        <v>0</v>
      </c>
      <c r="E4873" s="7" t="n">
        <v>0</v>
      </c>
      <c r="F4873" s="7" t="n">
        <v>0</v>
      </c>
      <c r="G4873" s="7" t="n">
        <v>0</v>
      </c>
      <c r="H4873" s="7" t="n">
        <v>1</v>
      </c>
    </row>
    <row r="4874" spans="1:8">
      <c r="A4874" t="s">
        <v>4</v>
      </c>
      <c r="B4874" s="4" t="s">
        <v>5</v>
      </c>
      <c r="C4874" s="4" t="s">
        <v>10</v>
      </c>
      <c r="D4874" s="4" t="s">
        <v>25</v>
      </c>
      <c r="E4874" s="4" t="s">
        <v>25</v>
      </c>
      <c r="F4874" s="4" t="s">
        <v>25</v>
      </c>
      <c r="G4874" s="4" t="s">
        <v>10</v>
      </c>
      <c r="H4874" s="4" t="s">
        <v>10</v>
      </c>
    </row>
    <row r="4875" spans="1:8">
      <c r="A4875" t="n">
        <v>39390</v>
      </c>
      <c r="B4875" s="41" t="n">
        <v>60</v>
      </c>
      <c r="C4875" s="7" t="n">
        <v>9</v>
      </c>
      <c r="D4875" s="7" t="n">
        <v>0</v>
      </c>
      <c r="E4875" s="7" t="n">
        <v>0</v>
      </c>
      <c r="F4875" s="7" t="n">
        <v>0</v>
      </c>
      <c r="G4875" s="7" t="n">
        <v>0</v>
      </c>
      <c r="H4875" s="7" t="n">
        <v>0</v>
      </c>
    </row>
    <row r="4876" spans="1:8">
      <c r="A4876" t="s">
        <v>4</v>
      </c>
      <c r="B4876" s="4" t="s">
        <v>5</v>
      </c>
      <c r="C4876" s="4" t="s">
        <v>10</v>
      </c>
      <c r="D4876" s="4" t="s">
        <v>10</v>
      </c>
      <c r="E4876" s="4" t="s">
        <v>10</v>
      </c>
    </row>
    <row r="4877" spans="1:8">
      <c r="A4877" t="n">
        <v>39409</v>
      </c>
      <c r="B4877" s="42" t="n">
        <v>61</v>
      </c>
      <c r="C4877" s="7" t="n">
        <v>9</v>
      </c>
      <c r="D4877" s="7" t="n">
        <v>65533</v>
      </c>
      <c r="E4877" s="7" t="n">
        <v>0</v>
      </c>
    </row>
    <row r="4878" spans="1:8">
      <c r="A4878" t="s">
        <v>4</v>
      </c>
      <c r="B4878" s="4" t="s">
        <v>5</v>
      </c>
      <c r="C4878" s="4" t="s">
        <v>10</v>
      </c>
      <c r="D4878" s="4" t="s">
        <v>25</v>
      </c>
      <c r="E4878" s="4" t="s">
        <v>25</v>
      </c>
      <c r="F4878" s="4" t="s">
        <v>25</v>
      </c>
      <c r="G4878" s="4" t="s">
        <v>10</v>
      </c>
      <c r="H4878" s="4" t="s">
        <v>10</v>
      </c>
    </row>
    <row r="4879" spans="1:8">
      <c r="A4879" t="n">
        <v>39416</v>
      </c>
      <c r="B4879" s="41" t="n">
        <v>60</v>
      </c>
      <c r="C4879" s="7" t="n">
        <v>0</v>
      </c>
      <c r="D4879" s="7" t="n">
        <v>0</v>
      </c>
      <c r="E4879" s="7" t="n">
        <v>0</v>
      </c>
      <c r="F4879" s="7" t="n">
        <v>0</v>
      </c>
      <c r="G4879" s="7" t="n">
        <v>0</v>
      </c>
      <c r="H4879" s="7" t="n">
        <v>1</v>
      </c>
    </row>
    <row r="4880" spans="1:8">
      <c r="A4880" t="s">
        <v>4</v>
      </c>
      <c r="B4880" s="4" t="s">
        <v>5</v>
      </c>
      <c r="C4880" s="4" t="s">
        <v>10</v>
      </c>
      <c r="D4880" s="4" t="s">
        <v>25</v>
      </c>
      <c r="E4880" s="4" t="s">
        <v>25</v>
      </c>
      <c r="F4880" s="4" t="s">
        <v>25</v>
      </c>
      <c r="G4880" s="4" t="s">
        <v>10</v>
      </c>
      <c r="H4880" s="4" t="s">
        <v>10</v>
      </c>
    </row>
    <row r="4881" spans="1:8">
      <c r="A4881" t="n">
        <v>39435</v>
      </c>
      <c r="B4881" s="41" t="n">
        <v>60</v>
      </c>
      <c r="C4881" s="7" t="n">
        <v>0</v>
      </c>
      <c r="D4881" s="7" t="n">
        <v>0</v>
      </c>
      <c r="E4881" s="7" t="n">
        <v>0</v>
      </c>
      <c r="F4881" s="7" t="n">
        <v>0</v>
      </c>
      <c r="G4881" s="7" t="n">
        <v>0</v>
      </c>
      <c r="H4881" s="7" t="n">
        <v>0</v>
      </c>
    </row>
    <row r="4882" spans="1:8">
      <c r="A4882" t="s">
        <v>4</v>
      </c>
      <c r="B4882" s="4" t="s">
        <v>5</v>
      </c>
      <c r="C4882" s="4" t="s">
        <v>10</v>
      </c>
      <c r="D4882" s="4" t="s">
        <v>10</v>
      </c>
      <c r="E4882" s="4" t="s">
        <v>10</v>
      </c>
    </row>
    <row r="4883" spans="1:8">
      <c r="A4883" t="n">
        <v>39454</v>
      </c>
      <c r="B4883" s="42" t="n">
        <v>61</v>
      </c>
      <c r="C4883" s="7" t="n">
        <v>0</v>
      </c>
      <c r="D4883" s="7" t="n">
        <v>65533</v>
      </c>
      <c r="E4883" s="7" t="n">
        <v>0</v>
      </c>
    </row>
    <row r="4884" spans="1:8">
      <c r="A4884" t="s">
        <v>4</v>
      </c>
      <c r="B4884" s="4" t="s">
        <v>5</v>
      </c>
      <c r="C4884" s="4" t="s">
        <v>10</v>
      </c>
      <c r="D4884" s="4" t="s">
        <v>25</v>
      </c>
      <c r="E4884" s="4" t="s">
        <v>25</v>
      </c>
      <c r="F4884" s="4" t="s">
        <v>25</v>
      </c>
      <c r="G4884" s="4" t="s">
        <v>10</v>
      </c>
      <c r="H4884" s="4" t="s">
        <v>10</v>
      </c>
    </row>
    <row r="4885" spans="1:8">
      <c r="A4885" t="n">
        <v>39461</v>
      </c>
      <c r="B4885" s="41" t="n">
        <v>60</v>
      </c>
      <c r="C4885" s="7" t="n">
        <v>1</v>
      </c>
      <c r="D4885" s="7" t="n">
        <v>0</v>
      </c>
      <c r="E4885" s="7" t="n">
        <v>0</v>
      </c>
      <c r="F4885" s="7" t="n">
        <v>0</v>
      </c>
      <c r="G4885" s="7" t="n">
        <v>0</v>
      </c>
      <c r="H4885" s="7" t="n">
        <v>1</v>
      </c>
    </row>
    <row r="4886" spans="1:8">
      <c r="A4886" t="s">
        <v>4</v>
      </c>
      <c r="B4886" s="4" t="s">
        <v>5</v>
      </c>
      <c r="C4886" s="4" t="s">
        <v>10</v>
      </c>
      <c r="D4886" s="4" t="s">
        <v>25</v>
      </c>
      <c r="E4886" s="4" t="s">
        <v>25</v>
      </c>
      <c r="F4886" s="4" t="s">
        <v>25</v>
      </c>
      <c r="G4886" s="4" t="s">
        <v>10</v>
      </c>
      <c r="H4886" s="4" t="s">
        <v>10</v>
      </c>
    </row>
    <row r="4887" spans="1:8">
      <c r="A4887" t="n">
        <v>39480</v>
      </c>
      <c r="B4887" s="41" t="n">
        <v>60</v>
      </c>
      <c r="C4887" s="7" t="n">
        <v>1</v>
      </c>
      <c r="D4887" s="7" t="n">
        <v>0</v>
      </c>
      <c r="E4887" s="7" t="n">
        <v>0</v>
      </c>
      <c r="F4887" s="7" t="n">
        <v>0</v>
      </c>
      <c r="G4887" s="7" t="n">
        <v>0</v>
      </c>
      <c r="H4887" s="7" t="n">
        <v>0</v>
      </c>
    </row>
    <row r="4888" spans="1:8">
      <c r="A4888" t="s">
        <v>4</v>
      </c>
      <c r="B4888" s="4" t="s">
        <v>5</v>
      </c>
      <c r="C4888" s="4" t="s">
        <v>10</v>
      </c>
      <c r="D4888" s="4" t="s">
        <v>10</v>
      </c>
      <c r="E4888" s="4" t="s">
        <v>10</v>
      </c>
    </row>
    <row r="4889" spans="1:8">
      <c r="A4889" t="n">
        <v>39499</v>
      </c>
      <c r="B4889" s="42" t="n">
        <v>61</v>
      </c>
      <c r="C4889" s="7" t="n">
        <v>1</v>
      </c>
      <c r="D4889" s="7" t="n">
        <v>65533</v>
      </c>
      <c r="E4889" s="7" t="n">
        <v>0</v>
      </c>
    </row>
    <row r="4890" spans="1:8">
      <c r="A4890" t="s">
        <v>4</v>
      </c>
      <c r="B4890" s="4" t="s">
        <v>5</v>
      </c>
      <c r="C4890" s="4" t="s">
        <v>10</v>
      </c>
      <c r="D4890" s="4" t="s">
        <v>10</v>
      </c>
      <c r="E4890" s="4" t="s">
        <v>10</v>
      </c>
    </row>
    <row r="4891" spans="1:8">
      <c r="A4891" t="n">
        <v>39506</v>
      </c>
      <c r="B4891" s="42" t="n">
        <v>61</v>
      </c>
      <c r="C4891" s="7" t="n">
        <v>9</v>
      </c>
      <c r="D4891" s="7" t="n">
        <v>0</v>
      </c>
      <c r="E4891" s="7" t="n">
        <v>1000</v>
      </c>
    </row>
    <row r="4892" spans="1:8">
      <c r="A4892" t="s">
        <v>4</v>
      </c>
      <c r="B4892" s="4" t="s">
        <v>5</v>
      </c>
      <c r="C4892" s="4" t="s">
        <v>10</v>
      </c>
      <c r="D4892" s="4" t="s">
        <v>10</v>
      </c>
      <c r="E4892" s="4" t="s">
        <v>10</v>
      </c>
    </row>
    <row r="4893" spans="1:8">
      <c r="A4893" t="n">
        <v>39513</v>
      </c>
      <c r="B4893" s="42" t="n">
        <v>61</v>
      </c>
      <c r="C4893" s="7" t="n">
        <v>0</v>
      </c>
      <c r="D4893" s="7" t="n">
        <v>9</v>
      </c>
      <c r="E4893" s="7" t="n">
        <v>1000</v>
      </c>
    </row>
    <row r="4894" spans="1:8">
      <c r="A4894" t="s">
        <v>4</v>
      </c>
      <c r="B4894" s="4" t="s">
        <v>5</v>
      </c>
      <c r="C4894" s="4" t="s">
        <v>10</v>
      </c>
      <c r="D4894" s="4" t="s">
        <v>10</v>
      </c>
      <c r="E4894" s="4" t="s">
        <v>10</v>
      </c>
    </row>
    <row r="4895" spans="1:8">
      <c r="A4895" t="n">
        <v>39520</v>
      </c>
      <c r="B4895" s="42" t="n">
        <v>61</v>
      </c>
      <c r="C4895" s="7" t="n">
        <v>1</v>
      </c>
      <c r="D4895" s="7" t="n">
        <v>9</v>
      </c>
      <c r="E4895" s="7" t="n">
        <v>1000</v>
      </c>
    </row>
    <row r="4896" spans="1:8">
      <c r="A4896" t="s">
        <v>4</v>
      </c>
      <c r="B4896" s="4" t="s">
        <v>5</v>
      </c>
      <c r="C4896" s="4" t="s">
        <v>10</v>
      </c>
      <c r="D4896" s="4" t="s">
        <v>10</v>
      </c>
      <c r="E4896" s="4" t="s">
        <v>10</v>
      </c>
    </row>
    <row r="4897" spans="1:8">
      <c r="A4897" t="n">
        <v>39527</v>
      </c>
      <c r="B4897" s="42" t="n">
        <v>61</v>
      </c>
      <c r="C4897" s="7" t="n">
        <v>61489</v>
      </c>
      <c r="D4897" s="7" t="n">
        <v>9</v>
      </c>
      <c r="E4897" s="7" t="n">
        <v>1000</v>
      </c>
    </row>
    <row r="4898" spans="1:8">
      <c r="A4898" t="s">
        <v>4</v>
      </c>
      <c r="B4898" s="4" t="s">
        <v>5</v>
      </c>
      <c r="C4898" s="4" t="s">
        <v>10</v>
      </c>
      <c r="D4898" s="4" t="s">
        <v>10</v>
      </c>
      <c r="E4898" s="4" t="s">
        <v>10</v>
      </c>
    </row>
    <row r="4899" spans="1:8">
      <c r="A4899" t="n">
        <v>39534</v>
      </c>
      <c r="B4899" s="42" t="n">
        <v>61</v>
      </c>
      <c r="C4899" s="7" t="n">
        <v>61490</v>
      </c>
      <c r="D4899" s="7" t="n">
        <v>9</v>
      </c>
      <c r="E4899" s="7" t="n">
        <v>1000</v>
      </c>
    </row>
    <row r="4900" spans="1:8">
      <c r="A4900" t="s">
        <v>4</v>
      </c>
      <c r="B4900" s="4" t="s">
        <v>5</v>
      </c>
      <c r="C4900" s="4" t="s">
        <v>10</v>
      </c>
      <c r="D4900" s="4" t="s">
        <v>10</v>
      </c>
      <c r="E4900" s="4" t="s">
        <v>10</v>
      </c>
    </row>
    <row r="4901" spans="1:8">
      <c r="A4901" t="n">
        <v>39541</v>
      </c>
      <c r="B4901" s="42" t="n">
        <v>61</v>
      </c>
      <c r="C4901" s="7" t="n">
        <v>61488</v>
      </c>
      <c r="D4901" s="7" t="n">
        <v>9</v>
      </c>
      <c r="E4901" s="7" t="n">
        <v>1000</v>
      </c>
    </row>
    <row r="4902" spans="1:8">
      <c r="A4902" t="s">
        <v>4</v>
      </c>
      <c r="B4902" s="4" t="s">
        <v>5</v>
      </c>
      <c r="C4902" s="4" t="s">
        <v>10</v>
      </c>
      <c r="D4902" s="4" t="s">
        <v>10</v>
      </c>
      <c r="E4902" s="4" t="s">
        <v>10</v>
      </c>
    </row>
    <row r="4903" spans="1:8">
      <c r="A4903" t="n">
        <v>39548</v>
      </c>
      <c r="B4903" s="42" t="n">
        <v>61</v>
      </c>
      <c r="C4903" s="7" t="n">
        <v>8</v>
      </c>
      <c r="D4903" s="7" t="n">
        <v>9</v>
      </c>
      <c r="E4903" s="7" t="n">
        <v>1000</v>
      </c>
    </row>
    <row r="4904" spans="1:8">
      <c r="A4904" t="s">
        <v>4</v>
      </c>
      <c r="B4904" s="4" t="s">
        <v>5</v>
      </c>
      <c r="C4904" s="4" t="s">
        <v>10</v>
      </c>
      <c r="D4904" s="4" t="s">
        <v>10</v>
      </c>
      <c r="E4904" s="4" t="s">
        <v>10</v>
      </c>
    </row>
    <row r="4905" spans="1:8">
      <c r="A4905" t="n">
        <v>39555</v>
      </c>
      <c r="B4905" s="42" t="n">
        <v>61</v>
      </c>
      <c r="C4905" s="7" t="n">
        <v>7020</v>
      </c>
      <c r="D4905" s="7" t="n">
        <v>9</v>
      </c>
      <c r="E4905" s="7" t="n">
        <v>1000</v>
      </c>
    </row>
    <row r="4906" spans="1:8">
      <c r="A4906" t="s">
        <v>4</v>
      </c>
      <c r="B4906" s="4" t="s">
        <v>5</v>
      </c>
      <c r="C4906" s="4" t="s">
        <v>10</v>
      </c>
      <c r="D4906" s="4" t="s">
        <v>10</v>
      </c>
      <c r="E4906" s="4" t="s">
        <v>10</v>
      </c>
    </row>
    <row r="4907" spans="1:8">
      <c r="A4907" t="n">
        <v>39562</v>
      </c>
      <c r="B4907" s="42" t="n">
        <v>61</v>
      </c>
      <c r="C4907" s="7" t="n">
        <v>7032</v>
      </c>
      <c r="D4907" s="7" t="n">
        <v>9</v>
      </c>
      <c r="E4907" s="7" t="n">
        <v>1000</v>
      </c>
    </row>
    <row r="4908" spans="1:8">
      <c r="A4908" t="s">
        <v>4</v>
      </c>
      <c r="B4908" s="4" t="s">
        <v>5</v>
      </c>
      <c r="C4908" s="4" t="s">
        <v>13</v>
      </c>
      <c r="D4908" s="20" t="s">
        <v>45</v>
      </c>
      <c r="E4908" s="4" t="s">
        <v>5</v>
      </c>
      <c r="F4908" s="4" t="s">
        <v>13</v>
      </c>
      <c r="G4908" s="4" t="s">
        <v>10</v>
      </c>
      <c r="H4908" s="20" t="s">
        <v>46</v>
      </c>
      <c r="I4908" s="4" t="s">
        <v>13</v>
      </c>
      <c r="J4908" s="4" t="s">
        <v>35</v>
      </c>
    </row>
    <row r="4909" spans="1:8">
      <c r="A4909" t="n">
        <v>39569</v>
      </c>
      <c r="B4909" s="15" t="n">
        <v>5</v>
      </c>
      <c r="C4909" s="7" t="n">
        <v>28</v>
      </c>
      <c r="D4909" s="20" t="s">
        <v>3</v>
      </c>
      <c r="E4909" s="40" t="n">
        <v>64</v>
      </c>
      <c r="F4909" s="7" t="n">
        <v>5</v>
      </c>
      <c r="G4909" s="7" t="n">
        <v>2</v>
      </c>
      <c r="H4909" s="20" t="s">
        <v>3</v>
      </c>
      <c r="I4909" s="7" t="n">
        <v>1</v>
      </c>
      <c r="J4909" s="16" t="n">
        <f t="normal" ca="1">A4913</f>
        <v>0</v>
      </c>
    </row>
    <row r="4910" spans="1:8">
      <c r="A4910" t="s">
        <v>4</v>
      </c>
      <c r="B4910" s="4" t="s">
        <v>5</v>
      </c>
      <c r="C4910" s="4" t="s">
        <v>10</v>
      </c>
      <c r="D4910" s="4" t="s">
        <v>13</v>
      </c>
      <c r="E4910" s="4" t="s">
        <v>6</v>
      </c>
      <c r="F4910" s="4" t="s">
        <v>25</v>
      </c>
      <c r="G4910" s="4" t="s">
        <v>25</v>
      </c>
      <c r="H4910" s="4" t="s">
        <v>25</v>
      </c>
    </row>
    <row r="4911" spans="1:8">
      <c r="A4911" t="n">
        <v>39580</v>
      </c>
      <c r="B4911" s="52" t="n">
        <v>48</v>
      </c>
      <c r="C4911" s="7" t="n">
        <v>2</v>
      </c>
      <c r="D4911" s="7" t="n">
        <v>0</v>
      </c>
      <c r="E4911" s="7" t="s">
        <v>79</v>
      </c>
      <c r="F4911" s="7" t="n">
        <v>-1</v>
      </c>
      <c r="G4911" s="7" t="n">
        <v>1</v>
      </c>
      <c r="H4911" s="7" t="n">
        <v>1.40129846432482e-45</v>
      </c>
    </row>
    <row r="4912" spans="1:8">
      <c r="A4912" t="s">
        <v>4</v>
      </c>
      <c r="B4912" s="4" t="s">
        <v>5</v>
      </c>
      <c r="C4912" s="4" t="s">
        <v>13</v>
      </c>
      <c r="D4912" s="20" t="s">
        <v>45</v>
      </c>
      <c r="E4912" s="4" t="s">
        <v>5</v>
      </c>
      <c r="F4912" s="4" t="s">
        <v>13</v>
      </c>
      <c r="G4912" s="4" t="s">
        <v>10</v>
      </c>
      <c r="H4912" s="20" t="s">
        <v>46</v>
      </c>
      <c r="I4912" s="4" t="s">
        <v>13</v>
      </c>
      <c r="J4912" s="4" t="s">
        <v>35</v>
      </c>
    </row>
    <row r="4913" spans="1:10">
      <c r="A4913" t="n">
        <v>39604</v>
      </c>
      <c r="B4913" s="15" t="n">
        <v>5</v>
      </c>
      <c r="C4913" s="7" t="n">
        <v>28</v>
      </c>
      <c r="D4913" s="20" t="s">
        <v>3</v>
      </c>
      <c r="E4913" s="40" t="n">
        <v>64</v>
      </c>
      <c r="F4913" s="7" t="n">
        <v>5</v>
      </c>
      <c r="G4913" s="7" t="n">
        <v>4</v>
      </c>
      <c r="H4913" s="20" t="s">
        <v>3</v>
      </c>
      <c r="I4913" s="7" t="n">
        <v>1</v>
      </c>
      <c r="J4913" s="16" t="n">
        <f t="normal" ca="1">A4917</f>
        <v>0</v>
      </c>
    </row>
    <row r="4914" spans="1:10">
      <c r="A4914" t="s">
        <v>4</v>
      </c>
      <c r="B4914" s="4" t="s">
        <v>5</v>
      </c>
      <c r="C4914" s="4" t="s">
        <v>10</v>
      </c>
      <c r="D4914" s="4" t="s">
        <v>13</v>
      </c>
      <c r="E4914" s="4" t="s">
        <v>6</v>
      </c>
      <c r="F4914" s="4" t="s">
        <v>25</v>
      </c>
      <c r="G4914" s="4" t="s">
        <v>25</v>
      </c>
      <c r="H4914" s="4" t="s">
        <v>25</v>
      </c>
    </row>
    <row r="4915" spans="1:10">
      <c r="A4915" t="n">
        <v>39615</v>
      </c>
      <c r="B4915" s="52" t="n">
        <v>48</v>
      </c>
      <c r="C4915" s="7" t="n">
        <v>4</v>
      </c>
      <c r="D4915" s="7" t="n">
        <v>0</v>
      </c>
      <c r="E4915" s="7" t="s">
        <v>79</v>
      </c>
      <c r="F4915" s="7" t="n">
        <v>-1</v>
      </c>
      <c r="G4915" s="7" t="n">
        <v>1</v>
      </c>
      <c r="H4915" s="7" t="n">
        <v>1.40129846432482e-45</v>
      </c>
    </row>
    <row r="4916" spans="1:10">
      <c r="A4916" t="s">
        <v>4</v>
      </c>
      <c r="B4916" s="4" t="s">
        <v>5</v>
      </c>
      <c r="C4916" s="4" t="s">
        <v>10</v>
      </c>
      <c r="D4916" s="4" t="s">
        <v>25</v>
      </c>
      <c r="E4916" s="4" t="s">
        <v>25</v>
      </c>
      <c r="F4916" s="4" t="s">
        <v>25</v>
      </c>
      <c r="G4916" s="4" t="s">
        <v>25</v>
      </c>
    </row>
    <row r="4917" spans="1:10">
      <c r="A4917" t="n">
        <v>39639</v>
      </c>
      <c r="B4917" s="50" t="n">
        <v>46</v>
      </c>
      <c r="C4917" s="7" t="n">
        <v>0</v>
      </c>
      <c r="D4917" s="7" t="n">
        <v>118.870002746582</v>
      </c>
      <c r="E4917" s="7" t="n">
        <v>21.5799999237061</v>
      </c>
      <c r="F4917" s="7" t="n">
        <v>100.069999694824</v>
      </c>
      <c r="G4917" s="7" t="n">
        <v>105.199996948242</v>
      </c>
    </row>
    <row r="4918" spans="1:10">
      <c r="A4918" t="s">
        <v>4</v>
      </c>
      <c r="B4918" s="4" t="s">
        <v>5</v>
      </c>
      <c r="C4918" s="4" t="s">
        <v>10</v>
      </c>
      <c r="D4918" s="4" t="s">
        <v>25</v>
      </c>
      <c r="E4918" s="4" t="s">
        <v>25</v>
      </c>
      <c r="F4918" s="4" t="s">
        <v>25</v>
      </c>
      <c r="G4918" s="4" t="s">
        <v>25</v>
      </c>
    </row>
    <row r="4919" spans="1:10">
      <c r="A4919" t="n">
        <v>39658</v>
      </c>
      <c r="B4919" s="50" t="n">
        <v>46</v>
      </c>
      <c r="C4919" s="7" t="n">
        <v>9</v>
      </c>
      <c r="D4919" s="7" t="n">
        <v>119.25</v>
      </c>
      <c r="E4919" s="7" t="n">
        <v>21.5799999237061</v>
      </c>
      <c r="F4919" s="7" t="n">
        <v>99.9700012207031</v>
      </c>
      <c r="G4919" s="7" t="n">
        <v>-74.8000030517578</v>
      </c>
    </row>
    <row r="4920" spans="1:10">
      <c r="A4920" t="s">
        <v>4</v>
      </c>
      <c r="B4920" s="4" t="s">
        <v>5</v>
      </c>
      <c r="C4920" s="4" t="s">
        <v>10</v>
      </c>
      <c r="D4920" s="4" t="s">
        <v>10</v>
      </c>
      <c r="E4920" s="4" t="s">
        <v>25</v>
      </c>
      <c r="F4920" s="4" t="s">
        <v>13</v>
      </c>
    </row>
    <row r="4921" spans="1:10">
      <c r="A4921" t="n">
        <v>39677</v>
      </c>
      <c r="B4921" s="91" t="n">
        <v>53</v>
      </c>
      <c r="C4921" s="7" t="n">
        <v>0</v>
      </c>
      <c r="D4921" s="7" t="n">
        <v>9</v>
      </c>
      <c r="E4921" s="7" t="n">
        <v>0</v>
      </c>
      <c r="F4921" s="7" t="n">
        <v>0</v>
      </c>
    </row>
    <row r="4922" spans="1:10">
      <c r="A4922" t="s">
        <v>4</v>
      </c>
      <c r="B4922" s="4" t="s">
        <v>5</v>
      </c>
      <c r="C4922" s="4" t="s">
        <v>10</v>
      </c>
      <c r="D4922" s="4" t="s">
        <v>10</v>
      </c>
      <c r="E4922" s="4" t="s">
        <v>25</v>
      </c>
      <c r="F4922" s="4" t="s">
        <v>13</v>
      </c>
    </row>
    <row r="4923" spans="1:10">
      <c r="A4923" t="n">
        <v>39687</v>
      </c>
      <c r="B4923" s="91" t="n">
        <v>53</v>
      </c>
      <c r="C4923" s="7" t="n">
        <v>9</v>
      </c>
      <c r="D4923" s="7" t="n">
        <v>0</v>
      </c>
      <c r="E4923" s="7" t="n">
        <v>0</v>
      </c>
      <c r="F4923" s="7" t="n">
        <v>0</v>
      </c>
    </row>
    <row r="4924" spans="1:10">
      <c r="A4924" t="s">
        <v>4</v>
      </c>
      <c r="B4924" s="4" t="s">
        <v>5</v>
      </c>
      <c r="C4924" s="4" t="s">
        <v>10</v>
      </c>
      <c r="D4924" s="4" t="s">
        <v>13</v>
      </c>
      <c r="E4924" s="4" t="s">
        <v>6</v>
      </c>
      <c r="F4924" s="4" t="s">
        <v>25</v>
      </c>
      <c r="G4924" s="4" t="s">
        <v>25</v>
      </c>
      <c r="H4924" s="4" t="s">
        <v>25</v>
      </c>
    </row>
    <row r="4925" spans="1:10">
      <c r="A4925" t="n">
        <v>39697</v>
      </c>
      <c r="B4925" s="52" t="n">
        <v>48</v>
      </c>
      <c r="C4925" s="7" t="n">
        <v>9</v>
      </c>
      <c r="D4925" s="7" t="n">
        <v>0</v>
      </c>
      <c r="E4925" s="7" t="s">
        <v>263</v>
      </c>
      <c r="F4925" s="7" t="n">
        <v>0</v>
      </c>
      <c r="G4925" s="7" t="n">
        <v>1</v>
      </c>
      <c r="H4925" s="7" t="n">
        <v>0</v>
      </c>
    </row>
    <row r="4926" spans="1:10">
      <c r="A4926" t="s">
        <v>4</v>
      </c>
      <c r="B4926" s="4" t="s">
        <v>5</v>
      </c>
      <c r="C4926" s="4" t="s">
        <v>13</v>
      </c>
      <c r="D4926" s="4" t="s">
        <v>10</v>
      </c>
      <c r="E4926" s="4" t="s">
        <v>25</v>
      </c>
      <c r="F4926" s="4" t="s">
        <v>10</v>
      </c>
      <c r="G4926" s="4" t="s">
        <v>9</v>
      </c>
      <c r="H4926" s="4" t="s">
        <v>9</v>
      </c>
      <c r="I4926" s="4" t="s">
        <v>10</v>
      </c>
      <c r="J4926" s="4" t="s">
        <v>10</v>
      </c>
      <c r="K4926" s="4" t="s">
        <v>9</v>
      </c>
      <c r="L4926" s="4" t="s">
        <v>9</v>
      </c>
      <c r="M4926" s="4" t="s">
        <v>9</v>
      </c>
      <c r="N4926" s="4" t="s">
        <v>9</v>
      </c>
      <c r="O4926" s="4" t="s">
        <v>6</v>
      </c>
    </row>
    <row r="4927" spans="1:10">
      <c r="A4927" t="n">
        <v>39723</v>
      </c>
      <c r="B4927" s="14" t="n">
        <v>50</v>
      </c>
      <c r="C4927" s="7" t="n">
        <v>0</v>
      </c>
      <c r="D4927" s="7" t="n">
        <v>4360</v>
      </c>
      <c r="E4927" s="7" t="n">
        <v>0.800000011920929</v>
      </c>
      <c r="F4927" s="7" t="n">
        <v>0</v>
      </c>
      <c r="G4927" s="7" t="n">
        <v>0</v>
      </c>
      <c r="H4927" s="7" t="n">
        <v>0</v>
      </c>
      <c r="I4927" s="7" t="n">
        <v>0</v>
      </c>
      <c r="J4927" s="7" t="n">
        <v>65533</v>
      </c>
      <c r="K4927" s="7" t="n">
        <v>0</v>
      </c>
      <c r="L4927" s="7" t="n">
        <v>0</v>
      </c>
      <c r="M4927" s="7" t="n">
        <v>0</v>
      </c>
      <c r="N4927" s="7" t="n">
        <v>0</v>
      </c>
      <c r="O4927" s="7" t="s">
        <v>12</v>
      </c>
    </row>
    <row r="4928" spans="1:10">
      <c r="A4928" t="s">
        <v>4</v>
      </c>
      <c r="B4928" s="4" t="s">
        <v>5</v>
      </c>
      <c r="C4928" s="4" t="s">
        <v>10</v>
      </c>
      <c r="D4928" s="4" t="s">
        <v>13</v>
      </c>
      <c r="E4928" s="4" t="s">
        <v>6</v>
      </c>
      <c r="F4928" s="4" t="s">
        <v>25</v>
      </c>
      <c r="G4928" s="4" t="s">
        <v>25</v>
      </c>
      <c r="H4928" s="4" t="s">
        <v>25</v>
      </c>
    </row>
    <row r="4929" spans="1:15">
      <c r="A4929" t="n">
        <v>39762</v>
      </c>
      <c r="B4929" s="52" t="n">
        <v>48</v>
      </c>
      <c r="C4929" s="7" t="n">
        <v>0</v>
      </c>
      <c r="D4929" s="7" t="n">
        <v>0</v>
      </c>
      <c r="E4929" s="7" t="s">
        <v>263</v>
      </c>
      <c r="F4929" s="7" t="n">
        <v>0</v>
      </c>
      <c r="G4929" s="7" t="n">
        <v>1</v>
      </c>
      <c r="H4929" s="7" t="n">
        <v>0</v>
      </c>
    </row>
    <row r="4930" spans="1:15">
      <c r="A4930" t="s">
        <v>4</v>
      </c>
      <c r="B4930" s="4" t="s">
        <v>5</v>
      </c>
      <c r="C4930" s="4" t="s">
        <v>13</v>
      </c>
      <c r="D4930" s="4" t="s">
        <v>10</v>
      </c>
    </row>
    <row r="4931" spans="1:15">
      <c r="A4931" t="n">
        <v>39788</v>
      </c>
      <c r="B4931" s="39" t="n">
        <v>58</v>
      </c>
      <c r="C4931" s="7" t="n">
        <v>255</v>
      </c>
      <c r="D4931" s="7" t="n">
        <v>0</v>
      </c>
    </row>
    <row r="4932" spans="1:15">
      <c r="A4932" t="s">
        <v>4</v>
      </c>
      <c r="B4932" s="4" t="s">
        <v>5</v>
      </c>
      <c r="C4932" s="4" t="s">
        <v>13</v>
      </c>
      <c r="D4932" s="4" t="s">
        <v>10</v>
      </c>
      <c r="E4932" s="4" t="s">
        <v>25</v>
      </c>
      <c r="F4932" s="4" t="s">
        <v>10</v>
      </c>
      <c r="G4932" s="4" t="s">
        <v>9</v>
      </c>
      <c r="H4932" s="4" t="s">
        <v>9</v>
      </c>
      <c r="I4932" s="4" t="s">
        <v>10</v>
      </c>
      <c r="J4932" s="4" t="s">
        <v>10</v>
      </c>
      <c r="K4932" s="4" t="s">
        <v>9</v>
      </c>
      <c r="L4932" s="4" t="s">
        <v>9</v>
      </c>
      <c r="M4932" s="4" t="s">
        <v>9</v>
      </c>
      <c r="N4932" s="4" t="s">
        <v>9</v>
      </c>
      <c r="O4932" s="4" t="s">
        <v>6</v>
      </c>
    </row>
    <row r="4933" spans="1:15">
      <c r="A4933" t="n">
        <v>39792</v>
      </c>
      <c r="B4933" s="14" t="n">
        <v>50</v>
      </c>
      <c r="C4933" s="7" t="n">
        <v>0</v>
      </c>
      <c r="D4933" s="7" t="n">
        <v>2003</v>
      </c>
      <c r="E4933" s="7" t="n">
        <v>1</v>
      </c>
      <c r="F4933" s="7" t="n">
        <v>0</v>
      </c>
      <c r="G4933" s="7" t="n">
        <v>0</v>
      </c>
      <c r="H4933" s="7" t="n">
        <v>0</v>
      </c>
      <c r="I4933" s="7" t="n">
        <v>0</v>
      </c>
      <c r="J4933" s="7" t="n">
        <v>65533</v>
      </c>
      <c r="K4933" s="7" t="n">
        <v>0</v>
      </c>
      <c r="L4933" s="7" t="n">
        <v>0</v>
      </c>
      <c r="M4933" s="7" t="n">
        <v>0</v>
      </c>
      <c r="N4933" s="7" t="n">
        <v>0</v>
      </c>
      <c r="O4933" s="7" t="s">
        <v>12</v>
      </c>
    </row>
    <row r="4934" spans="1:15">
      <c r="A4934" t="s">
        <v>4</v>
      </c>
      <c r="B4934" s="4" t="s">
        <v>5</v>
      </c>
      <c r="C4934" s="4" t="s">
        <v>10</v>
      </c>
    </row>
    <row r="4935" spans="1:15">
      <c r="A4935" t="n">
        <v>39831</v>
      </c>
      <c r="B4935" s="31" t="n">
        <v>16</v>
      </c>
      <c r="C4935" s="7" t="n">
        <v>500</v>
      </c>
    </row>
    <row r="4936" spans="1:15">
      <c r="A4936" t="s">
        <v>4</v>
      </c>
      <c r="B4936" s="4" t="s">
        <v>5</v>
      </c>
      <c r="C4936" s="4" t="s">
        <v>13</v>
      </c>
      <c r="D4936" s="4" t="s">
        <v>10</v>
      </c>
      <c r="E4936" s="4" t="s">
        <v>6</v>
      </c>
    </row>
    <row r="4937" spans="1:15">
      <c r="A4937" t="n">
        <v>39834</v>
      </c>
      <c r="B4937" s="61" t="n">
        <v>51</v>
      </c>
      <c r="C4937" s="7" t="n">
        <v>4</v>
      </c>
      <c r="D4937" s="7" t="n">
        <v>0</v>
      </c>
      <c r="E4937" s="7" t="s">
        <v>359</v>
      </c>
    </row>
    <row r="4938" spans="1:15">
      <c r="A4938" t="s">
        <v>4</v>
      </c>
      <c r="B4938" s="4" t="s">
        <v>5</v>
      </c>
      <c r="C4938" s="4" t="s">
        <v>10</v>
      </c>
    </row>
    <row r="4939" spans="1:15">
      <c r="A4939" t="n">
        <v>39848</v>
      </c>
      <c r="B4939" s="31" t="n">
        <v>16</v>
      </c>
      <c r="C4939" s="7" t="n">
        <v>0</v>
      </c>
    </row>
    <row r="4940" spans="1:15">
      <c r="A4940" t="s">
        <v>4</v>
      </c>
      <c r="B4940" s="4" t="s">
        <v>5</v>
      </c>
      <c r="C4940" s="4" t="s">
        <v>10</v>
      </c>
      <c r="D4940" s="4" t="s">
        <v>13</v>
      </c>
      <c r="E4940" s="4" t="s">
        <v>9</v>
      </c>
      <c r="F4940" s="4" t="s">
        <v>55</v>
      </c>
      <c r="G4940" s="4" t="s">
        <v>13</v>
      </c>
      <c r="H4940" s="4" t="s">
        <v>13</v>
      </c>
    </row>
    <row r="4941" spans="1:15">
      <c r="A4941" t="n">
        <v>39851</v>
      </c>
      <c r="B4941" s="62" t="n">
        <v>26</v>
      </c>
      <c r="C4941" s="7" t="n">
        <v>0</v>
      </c>
      <c r="D4941" s="7" t="n">
        <v>17</v>
      </c>
      <c r="E4941" s="7" t="n">
        <v>52555</v>
      </c>
      <c r="F4941" s="7" t="s">
        <v>390</v>
      </c>
      <c r="G4941" s="7" t="n">
        <v>2</v>
      </c>
      <c r="H4941" s="7" t="n">
        <v>0</v>
      </c>
    </row>
    <row r="4942" spans="1:15">
      <c r="A4942" t="s">
        <v>4</v>
      </c>
      <c r="B4942" s="4" t="s">
        <v>5</v>
      </c>
    </row>
    <row r="4943" spans="1:15">
      <c r="A4943" t="n">
        <v>39878</v>
      </c>
      <c r="B4943" s="34" t="n">
        <v>28</v>
      </c>
    </row>
    <row r="4944" spans="1:15">
      <c r="A4944" t="s">
        <v>4</v>
      </c>
      <c r="B4944" s="4" t="s">
        <v>5</v>
      </c>
      <c r="C4944" s="4" t="s">
        <v>10</v>
      </c>
      <c r="D4944" s="4" t="s">
        <v>13</v>
      </c>
    </row>
    <row r="4945" spans="1:15">
      <c r="A4945" t="n">
        <v>39879</v>
      </c>
      <c r="B4945" s="63" t="n">
        <v>89</v>
      </c>
      <c r="C4945" s="7" t="n">
        <v>65533</v>
      </c>
      <c r="D4945" s="7" t="n">
        <v>1</v>
      </c>
    </row>
    <row r="4946" spans="1:15">
      <c r="A4946" t="s">
        <v>4</v>
      </c>
      <c r="B4946" s="4" t="s">
        <v>5</v>
      </c>
      <c r="C4946" s="4" t="s">
        <v>13</v>
      </c>
      <c r="D4946" s="4" t="s">
        <v>10</v>
      </c>
    </row>
    <row r="4947" spans="1:15">
      <c r="A4947" t="n">
        <v>39883</v>
      </c>
      <c r="B4947" s="45" t="n">
        <v>45</v>
      </c>
      <c r="C4947" s="7" t="n">
        <v>7</v>
      </c>
      <c r="D4947" s="7" t="n">
        <v>255</v>
      </c>
    </row>
    <row r="4948" spans="1:15">
      <c r="A4948" t="s">
        <v>4</v>
      </c>
      <c r="B4948" s="4" t="s">
        <v>5</v>
      </c>
      <c r="C4948" s="4" t="s">
        <v>13</v>
      </c>
      <c r="D4948" s="4" t="s">
        <v>10</v>
      </c>
      <c r="E4948" s="4" t="s">
        <v>25</v>
      </c>
    </row>
    <row r="4949" spans="1:15">
      <c r="A4949" t="n">
        <v>39887</v>
      </c>
      <c r="B4949" s="39" t="n">
        <v>58</v>
      </c>
      <c r="C4949" s="7" t="n">
        <v>101</v>
      </c>
      <c r="D4949" s="7" t="n">
        <v>500</v>
      </c>
      <c r="E4949" s="7" t="n">
        <v>1</v>
      </c>
    </row>
    <row r="4950" spans="1:15">
      <c r="A4950" t="s">
        <v>4</v>
      </c>
      <c r="B4950" s="4" t="s">
        <v>5</v>
      </c>
      <c r="C4950" s="4" t="s">
        <v>13</v>
      </c>
      <c r="D4950" s="4" t="s">
        <v>10</v>
      </c>
    </row>
    <row r="4951" spans="1:15">
      <c r="A4951" t="n">
        <v>39895</v>
      </c>
      <c r="B4951" s="39" t="n">
        <v>58</v>
      </c>
      <c r="C4951" s="7" t="n">
        <v>254</v>
      </c>
      <c r="D4951" s="7" t="n">
        <v>0</v>
      </c>
    </row>
    <row r="4952" spans="1:15">
      <c r="A4952" t="s">
        <v>4</v>
      </c>
      <c r="B4952" s="4" t="s">
        <v>5</v>
      </c>
      <c r="C4952" s="4" t="s">
        <v>13</v>
      </c>
    </row>
    <row r="4953" spans="1:15">
      <c r="A4953" t="n">
        <v>39899</v>
      </c>
      <c r="B4953" s="58" t="n">
        <v>116</v>
      </c>
      <c r="C4953" s="7" t="n">
        <v>0</v>
      </c>
    </row>
    <row r="4954" spans="1:15">
      <c r="A4954" t="s">
        <v>4</v>
      </c>
      <c r="B4954" s="4" t="s">
        <v>5</v>
      </c>
      <c r="C4954" s="4" t="s">
        <v>13</v>
      </c>
      <c r="D4954" s="4" t="s">
        <v>10</v>
      </c>
    </row>
    <row r="4955" spans="1:15">
      <c r="A4955" t="n">
        <v>39901</v>
      </c>
      <c r="B4955" s="58" t="n">
        <v>116</v>
      </c>
      <c r="C4955" s="7" t="n">
        <v>2</v>
      </c>
      <c r="D4955" s="7" t="n">
        <v>1</v>
      </c>
    </row>
    <row r="4956" spans="1:15">
      <c r="A4956" t="s">
        <v>4</v>
      </c>
      <c r="B4956" s="4" t="s">
        <v>5</v>
      </c>
      <c r="C4956" s="4" t="s">
        <v>13</v>
      </c>
      <c r="D4956" s="4" t="s">
        <v>9</v>
      </c>
    </row>
    <row r="4957" spans="1:15">
      <c r="A4957" t="n">
        <v>39905</v>
      </c>
      <c r="B4957" s="58" t="n">
        <v>116</v>
      </c>
      <c r="C4957" s="7" t="n">
        <v>5</v>
      </c>
      <c r="D4957" s="7" t="n">
        <v>1077936128</v>
      </c>
    </row>
    <row r="4958" spans="1:15">
      <c r="A4958" t="s">
        <v>4</v>
      </c>
      <c r="B4958" s="4" t="s">
        <v>5</v>
      </c>
      <c r="C4958" s="4" t="s">
        <v>13</v>
      </c>
      <c r="D4958" s="4" t="s">
        <v>10</v>
      </c>
    </row>
    <row r="4959" spans="1:15">
      <c r="A4959" t="n">
        <v>39911</v>
      </c>
      <c r="B4959" s="58" t="n">
        <v>116</v>
      </c>
      <c r="C4959" s="7" t="n">
        <v>6</v>
      </c>
      <c r="D4959" s="7" t="n">
        <v>1</v>
      </c>
    </row>
    <row r="4960" spans="1:15">
      <c r="A4960" t="s">
        <v>4</v>
      </c>
      <c r="B4960" s="4" t="s">
        <v>5</v>
      </c>
      <c r="C4960" s="4" t="s">
        <v>13</v>
      </c>
      <c r="D4960" s="4" t="s">
        <v>13</v>
      </c>
      <c r="E4960" s="4" t="s">
        <v>25</v>
      </c>
      <c r="F4960" s="4" t="s">
        <v>25</v>
      </c>
      <c r="G4960" s="4" t="s">
        <v>25</v>
      </c>
      <c r="H4960" s="4" t="s">
        <v>10</v>
      </c>
    </row>
    <row r="4961" spans="1:8">
      <c r="A4961" t="n">
        <v>39915</v>
      </c>
      <c r="B4961" s="45" t="n">
        <v>45</v>
      </c>
      <c r="C4961" s="7" t="n">
        <v>2</v>
      </c>
      <c r="D4961" s="7" t="n">
        <v>3</v>
      </c>
      <c r="E4961" s="7" t="n">
        <v>118.720001220703</v>
      </c>
      <c r="F4961" s="7" t="n">
        <v>22.5300006866455</v>
      </c>
      <c r="G4961" s="7" t="n">
        <v>100.150001525879</v>
      </c>
      <c r="H4961" s="7" t="n">
        <v>0</v>
      </c>
    </row>
    <row r="4962" spans="1:8">
      <c r="A4962" t="s">
        <v>4</v>
      </c>
      <c r="B4962" s="4" t="s">
        <v>5</v>
      </c>
      <c r="C4962" s="4" t="s">
        <v>13</v>
      </c>
      <c r="D4962" s="4" t="s">
        <v>13</v>
      </c>
      <c r="E4962" s="4" t="s">
        <v>25</v>
      </c>
      <c r="F4962" s="4" t="s">
        <v>25</v>
      </c>
      <c r="G4962" s="4" t="s">
        <v>25</v>
      </c>
      <c r="H4962" s="4" t="s">
        <v>10</v>
      </c>
      <c r="I4962" s="4" t="s">
        <v>13</v>
      </c>
    </row>
    <row r="4963" spans="1:8">
      <c r="A4963" t="n">
        <v>39932</v>
      </c>
      <c r="B4963" s="45" t="n">
        <v>45</v>
      </c>
      <c r="C4963" s="7" t="n">
        <v>4</v>
      </c>
      <c r="D4963" s="7" t="n">
        <v>3</v>
      </c>
      <c r="E4963" s="7" t="n">
        <v>3.64000010490417</v>
      </c>
      <c r="F4963" s="7" t="n">
        <v>9.1899995803833</v>
      </c>
      <c r="G4963" s="7" t="n">
        <v>0</v>
      </c>
      <c r="H4963" s="7" t="n">
        <v>0</v>
      </c>
      <c r="I4963" s="7" t="n">
        <v>0</v>
      </c>
    </row>
    <row r="4964" spans="1:8">
      <c r="A4964" t="s">
        <v>4</v>
      </c>
      <c r="B4964" s="4" t="s">
        <v>5</v>
      </c>
      <c r="C4964" s="4" t="s">
        <v>13</v>
      </c>
      <c r="D4964" s="4" t="s">
        <v>13</v>
      </c>
      <c r="E4964" s="4" t="s">
        <v>25</v>
      </c>
      <c r="F4964" s="4" t="s">
        <v>10</v>
      </c>
    </row>
    <row r="4965" spans="1:8">
      <c r="A4965" t="n">
        <v>39950</v>
      </c>
      <c r="B4965" s="45" t="n">
        <v>45</v>
      </c>
      <c r="C4965" s="7" t="n">
        <v>5</v>
      </c>
      <c r="D4965" s="7" t="n">
        <v>3</v>
      </c>
      <c r="E4965" s="7" t="n">
        <v>0.899999976158142</v>
      </c>
      <c r="F4965" s="7" t="n">
        <v>0</v>
      </c>
    </row>
    <row r="4966" spans="1:8">
      <c r="A4966" t="s">
        <v>4</v>
      </c>
      <c r="B4966" s="4" t="s">
        <v>5</v>
      </c>
      <c r="C4966" s="4" t="s">
        <v>13</v>
      </c>
      <c r="D4966" s="4" t="s">
        <v>13</v>
      </c>
      <c r="E4966" s="4" t="s">
        <v>25</v>
      </c>
      <c r="F4966" s="4" t="s">
        <v>10</v>
      </c>
    </row>
    <row r="4967" spans="1:8">
      <c r="A4967" t="n">
        <v>39959</v>
      </c>
      <c r="B4967" s="45" t="n">
        <v>45</v>
      </c>
      <c r="C4967" s="7" t="n">
        <v>11</v>
      </c>
      <c r="D4967" s="7" t="n">
        <v>3</v>
      </c>
      <c r="E4967" s="7" t="n">
        <v>43</v>
      </c>
      <c r="F4967" s="7" t="n">
        <v>0</v>
      </c>
    </row>
    <row r="4968" spans="1:8">
      <c r="A4968" t="s">
        <v>4</v>
      </c>
      <c r="B4968" s="4" t="s">
        <v>5</v>
      </c>
      <c r="C4968" s="4" t="s">
        <v>13</v>
      </c>
      <c r="D4968" s="4" t="s">
        <v>13</v>
      </c>
      <c r="E4968" s="4" t="s">
        <v>25</v>
      </c>
      <c r="F4968" s="4" t="s">
        <v>25</v>
      </c>
      <c r="G4968" s="4" t="s">
        <v>25</v>
      </c>
      <c r="H4968" s="4" t="s">
        <v>10</v>
      </c>
    </row>
    <row r="4969" spans="1:8">
      <c r="A4969" t="n">
        <v>39968</v>
      </c>
      <c r="B4969" s="45" t="n">
        <v>45</v>
      </c>
      <c r="C4969" s="7" t="n">
        <v>2</v>
      </c>
      <c r="D4969" s="7" t="n">
        <v>3</v>
      </c>
      <c r="E4969" s="7" t="n">
        <v>118.720001220703</v>
      </c>
      <c r="F4969" s="7" t="n">
        <v>23.1800003051758</v>
      </c>
      <c r="G4969" s="7" t="n">
        <v>100.150001525879</v>
      </c>
      <c r="H4969" s="7" t="n">
        <v>6000</v>
      </c>
    </row>
    <row r="4970" spans="1:8">
      <c r="A4970" t="s">
        <v>4</v>
      </c>
      <c r="B4970" s="4" t="s">
        <v>5</v>
      </c>
      <c r="C4970" s="4" t="s">
        <v>13</v>
      </c>
      <c r="D4970" s="4" t="s">
        <v>13</v>
      </c>
      <c r="E4970" s="4" t="s">
        <v>25</v>
      </c>
      <c r="F4970" s="4" t="s">
        <v>25</v>
      </c>
      <c r="G4970" s="4" t="s">
        <v>25</v>
      </c>
      <c r="H4970" s="4" t="s">
        <v>10</v>
      </c>
      <c r="I4970" s="4" t="s">
        <v>13</v>
      </c>
    </row>
    <row r="4971" spans="1:8">
      <c r="A4971" t="n">
        <v>39985</v>
      </c>
      <c r="B4971" s="45" t="n">
        <v>45</v>
      </c>
      <c r="C4971" s="7" t="n">
        <v>4</v>
      </c>
      <c r="D4971" s="7" t="n">
        <v>3</v>
      </c>
      <c r="E4971" s="7" t="n">
        <v>346.859985351563</v>
      </c>
      <c r="F4971" s="7" t="n">
        <v>336.119995117188</v>
      </c>
      <c r="G4971" s="7" t="n">
        <v>0</v>
      </c>
      <c r="H4971" s="7" t="n">
        <v>6000</v>
      </c>
      <c r="I4971" s="7" t="n">
        <v>1</v>
      </c>
    </row>
    <row r="4972" spans="1:8">
      <c r="A4972" t="s">
        <v>4</v>
      </c>
      <c r="B4972" s="4" t="s">
        <v>5</v>
      </c>
      <c r="C4972" s="4" t="s">
        <v>13</v>
      </c>
      <c r="D4972" s="4" t="s">
        <v>10</v>
      </c>
    </row>
    <row r="4973" spans="1:8">
      <c r="A4973" t="n">
        <v>40003</v>
      </c>
      <c r="B4973" s="39" t="n">
        <v>58</v>
      </c>
      <c r="C4973" s="7" t="n">
        <v>255</v>
      </c>
      <c r="D4973" s="7" t="n">
        <v>0</v>
      </c>
    </row>
    <row r="4974" spans="1:8">
      <c r="A4974" t="s">
        <v>4</v>
      </c>
      <c r="B4974" s="4" t="s">
        <v>5</v>
      </c>
      <c r="C4974" s="4" t="s">
        <v>10</v>
      </c>
    </row>
    <row r="4975" spans="1:8">
      <c r="A4975" t="n">
        <v>40007</v>
      </c>
      <c r="B4975" s="31" t="n">
        <v>16</v>
      </c>
      <c r="C4975" s="7" t="n">
        <v>2000</v>
      </c>
    </row>
    <row r="4976" spans="1:8">
      <c r="A4976" t="s">
        <v>4</v>
      </c>
      <c r="B4976" s="4" t="s">
        <v>5</v>
      </c>
      <c r="C4976" s="4" t="s">
        <v>10</v>
      </c>
      <c r="D4976" s="4" t="s">
        <v>10</v>
      </c>
      <c r="E4976" s="4" t="s">
        <v>6</v>
      </c>
      <c r="F4976" s="4" t="s">
        <v>13</v>
      </c>
      <c r="G4976" s="4" t="s">
        <v>10</v>
      </c>
    </row>
    <row r="4977" spans="1:9">
      <c r="A4977" t="n">
        <v>40010</v>
      </c>
      <c r="B4977" s="76" t="n">
        <v>80</v>
      </c>
      <c r="C4977" s="7" t="n">
        <v>744</v>
      </c>
      <c r="D4977" s="7" t="n">
        <v>508</v>
      </c>
      <c r="E4977" s="7" t="s">
        <v>391</v>
      </c>
      <c r="F4977" s="7" t="n">
        <v>1</v>
      </c>
      <c r="G4977" s="7" t="n">
        <v>0</v>
      </c>
    </row>
    <row r="4978" spans="1:9">
      <c r="A4978" t="s">
        <v>4</v>
      </c>
      <c r="B4978" s="4" t="s">
        <v>5</v>
      </c>
      <c r="C4978" s="4" t="s">
        <v>10</v>
      </c>
    </row>
    <row r="4979" spans="1:9">
      <c r="A4979" t="n">
        <v>40028</v>
      </c>
      <c r="B4979" s="31" t="n">
        <v>16</v>
      </c>
      <c r="C4979" s="7" t="n">
        <v>4000</v>
      </c>
    </row>
    <row r="4980" spans="1:9">
      <c r="A4980" t="s">
        <v>4</v>
      </c>
      <c r="B4980" s="4" t="s">
        <v>5</v>
      </c>
      <c r="C4980" s="4" t="s">
        <v>13</v>
      </c>
      <c r="D4980" s="4" t="s">
        <v>10</v>
      </c>
    </row>
    <row r="4981" spans="1:9">
      <c r="A4981" t="n">
        <v>40031</v>
      </c>
      <c r="B4981" s="45" t="n">
        <v>45</v>
      </c>
      <c r="C4981" s="7" t="n">
        <v>7</v>
      </c>
      <c r="D4981" s="7" t="n">
        <v>255</v>
      </c>
    </row>
    <row r="4982" spans="1:9">
      <c r="A4982" t="s">
        <v>4</v>
      </c>
      <c r="B4982" s="4" t="s">
        <v>5</v>
      </c>
      <c r="C4982" s="4" t="s">
        <v>6</v>
      </c>
      <c r="D4982" s="4" t="s">
        <v>10</v>
      </c>
    </row>
    <row r="4983" spans="1:9">
      <c r="A4983" t="n">
        <v>40035</v>
      </c>
      <c r="B4983" s="68" t="n">
        <v>29</v>
      </c>
      <c r="C4983" s="7" t="s">
        <v>128</v>
      </c>
      <c r="D4983" s="7" t="n">
        <v>9</v>
      </c>
    </row>
    <row r="4984" spans="1:9">
      <c r="A4984" t="s">
        <v>4</v>
      </c>
      <c r="B4984" s="4" t="s">
        <v>5</v>
      </c>
      <c r="C4984" s="4" t="s">
        <v>13</v>
      </c>
      <c r="D4984" s="4" t="s">
        <v>10</v>
      </c>
      <c r="E4984" s="4" t="s">
        <v>10</v>
      </c>
      <c r="F4984" s="4" t="s">
        <v>9</v>
      </c>
    </row>
    <row r="4985" spans="1:9">
      <c r="A4985" t="n">
        <v>40046</v>
      </c>
      <c r="B4985" s="73" t="n">
        <v>84</v>
      </c>
      <c r="C4985" s="7" t="n">
        <v>1</v>
      </c>
      <c r="D4985" s="7" t="n">
        <v>0</v>
      </c>
      <c r="E4985" s="7" t="n">
        <v>500</v>
      </c>
      <c r="F4985" s="7" t="n">
        <v>0</v>
      </c>
    </row>
    <row r="4986" spans="1:9">
      <c r="A4986" t="s">
        <v>4</v>
      </c>
      <c r="B4986" s="4" t="s">
        <v>5</v>
      </c>
      <c r="C4986" s="4" t="s">
        <v>13</v>
      </c>
      <c r="D4986" s="4" t="s">
        <v>10</v>
      </c>
      <c r="E4986" s="4" t="s">
        <v>6</v>
      </c>
    </row>
    <row r="4987" spans="1:9">
      <c r="A4987" t="n">
        <v>40056</v>
      </c>
      <c r="B4987" s="61" t="n">
        <v>51</v>
      </c>
      <c r="C4987" s="7" t="n">
        <v>4</v>
      </c>
      <c r="D4987" s="7" t="n">
        <v>9</v>
      </c>
      <c r="E4987" s="7" t="s">
        <v>298</v>
      </c>
    </row>
    <row r="4988" spans="1:9">
      <c r="A4988" t="s">
        <v>4</v>
      </c>
      <c r="B4988" s="4" t="s">
        <v>5</v>
      </c>
      <c r="C4988" s="4" t="s">
        <v>10</v>
      </c>
    </row>
    <row r="4989" spans="1:9">
      <c r="A4989" t="n">
        <v>40070</v>
      </c>
      <c r="B4989" s="31" t="n">
        <v>16</v>
      </c>
      <c r="C4989" s="7" t="n">
        <v>0</v>
      </c>
    </row>
    <row r="4990" spans="1:9">
      <c r="A4990" t="s">
        <v>4</v>
      </c>
      <c r="B4990" s="4" t="s">
        <v>5</v>
      </c>
      <c r="C4990" s="4" t="s">
        <v>10</v>
      </c>
      <c r="D4990" s="4" t="s">
        <v>13</v>
      </c>
      <c r="E4990" s="4" t="s">
        <v>9</v>
      </c>
      <c r="F4990" s="4" t="s">
        <v>55</v>
      </c>
      <c r="G4990" s="4" t="s">
        <v>13</v>
      </c>
      <c r="H4990" s="4" t="s">
        <v>13</v>
      </c>
    </row>
    <row r="4991" spans="1:9">
      <c r="A4991" t="n">
        <v>40073</v>
      </c>
      <c r="B4991" s="62" t="n">
        <v>26</v>
      </c>
      <c r="C4991" s="7" t="n">
        <v>9</v>
      </c>
      <c r="D4991" s="7" t="n">
        <v>17</v>
      </c>
      <c r="E4991" s="7" t="n">
        <v>5311</v>
      </c>
      <c r="F4991" s="7" t="s">
        <v>392</v>
      </c>
      <c r="G4991" s="7" t="n">
        <v>2</v>
      </c>
      <c r="H4991" s="7" t="n">
        <v>0</v>
      </c>
    </row>
    <row r="4992" spans="1:9">
      <c r="A4992" t="s">
        <v>4</v>
      </c>
      <c r="B4992" s="4" t="s">
        <v>5</v>
      </c>
    </row>
    <row r="4993" spans="1:8">
      <c r="A4993" t="n">
        <v>40116</v>
      </c>
      <c r="B4993" s="34" t="n">
        <v>28</v>
      </c>
    </row>
    <row r="4994" spans="1:8">
      <c r="A4994" t="s">
        <v>4</v>
      </c>
      <c r="B4994" s="4" t="s">
        <v>5</v>
      </c>
      <c r="C4994" s="4" t="s">
        <v>13</v>
      </c>
      <c r="D4994" s="20" t="s">
        <v>45</v>
      </c>
      <c r="E4994" s="4" t="s">
        <v>5</v>
      </c>
      <c r="F4994" s="4" t="s">
        <v>13</v>
      </c>
      <c r="G4994" s="4" t="s">
        <v>10</v>
      </c>
      <c r="H4994" s="20" t="s">
        <v>46</v>
      </c>
      <c r="I4994" s="4" t="s">
        <v>13</v>
      </c>
      <c r="J4994" s="4" t="s">
        <v>35</v>
      </c>
    </row>
    <row r="4995" spans="1:8">
      <c r="A4995" t="n">
        <v>40117</v>
      </c>
      <c r="B4995" s="15" t="n">
        <v>5</v>
      </c>
      <c r="C4995" s="7" t="n">
        <v>28</v>
      </c>
      <c r="D4995" s="20" t="s">
        <v>3</v>
      </c>
      <c r="E4995" s="40" t="n">
        <v>64</v>
      </c>
      <c r="F4995" s="7" t="n">
        <v>5</v>
      </c>
      <c r="G4995" s="7" t="n">
        <v>15</v>
      </c>
      <c r="H4995" s="20" t="s">
        <v>3</v>
      </c>
      <c r="I4995" s="7" t="n">
        <v>1</v>
      </c>
      <c r="J4995" s="16" t="n">
        <f t="normal" ca="1">A5015</f>
        <v>0</v>
      </c>
    </row>
    <row r="4996" spans="1:8">
      <c r="A4996" t="s">
        <v>4</v>
      </c>
      <c r="B4996" s="4" t="s">
        <v>5</v>
      </c>
      <c r="C4996" s="4" t="s">
        <v>13</v>
      </c>
      <c r="D4996" s="4" t="s">
        <v>10</v>
      </c>
      <c r="E4996" s="4" t="s">
        <v>6</v>
      </c>
    </row>
    <row r="4997" spans="1:8">
      <c r="A4997" t="n">
        <v>40128</v>
      </c>
      <c r="B4997" s="61" t="n">
        <v>51</v>
      </c>
      <c r="C4997" s="7" t="n">
        <v>4</v>
      </c>
      <c r="D4997" s="7" t="n">
        <v>9</v>
      </c>
      <c r="E4997" s="7" t="s">
        <v>222</v>
      </c>
    </row>
    <row r="4998" spans="1:8">
      <c r="A4998" t="s">
        <v>4</v>
      </c>
      <c r="B4998" s="4" t="s">
        <v>5</v>
      </c>
      <c r="C4998" s="4" t="s">
        <v>10</v>
      </c>
    </row>
    <row r="4999" spans="1:8">
      <c r="A4999" t="n">
        <v>40141</v>
      </c>
      <c r="B4999" s="31" t="n">
        <v>16</v>
      </c>
      <c r="C4999" s="7" t="n">
        <v>0</v>
      </c>
    </row>
    <row r="5000" spans="1:8">
      <c r="A5000" t="s">
        <v>4</v>
      </c>
      <c r="B5000" s="4" t="s">
        <v>5</v>
      </c>
      <c r="C5000" s="4" t="s">
        <v>10</v>
      </c>
      <c r="D5000" s="4" t="s">
        <v>13</v>
      </c>
      <c r="E5000" s="4" t="s">
        <v>9</v>
      </c>
      <c r="F5000" s="4" t="s">
        <v>55</v>
      </c>
      <c r="G5000" s="4" t="s">
        <v>13</v>
      </c>
      <c r="H5000" s="4" t="s">
        <v>13</v>
      </c>
    </row>
    <row r="5001" spans="1:8">
      <c r="A5001" t="n">
        <v>40144</v>
      </c>
      <c r="B5001" s="62" t="n">
        <v>26</v>
      </c>
      <c r="C5001" s="7" t="n">
        <v>9</v>
      </c>
      <c r="D5001" s="7" t="n">
        <v>17</v>
      </c>
      <c r="E5001" s="7" t="n">
        <v>5312</v>
      </c>
      <c r="F5001" s="7" t="s">
        <v>393</v>
      </c>
      <c r="G5001" s="7" t="n">
        <v>2</v>
      </c>
      <c r="H5001" s="7" t="n">
        <v>0</v>
      </c>
    </row>
    <row r="5002" spans="1:8">
      <c r="A5002" t="s">
        <v>4</v>
      </c>
      <c r="B5002" s="4" t="s">
        <v>5</v>
      </c>
    </row>
    <row r="5003" spans="1:8">
      <c r="A5003" t="n">
        <v>40213</v>
      </c>
      <c r="B5003" s="34" t="n">
        <v>28</v>
      </c>
    </row>
    <row r="5004" spans="1:8">
      <c r="A5004" t="s">
        <v>4</v>
      </c>
      <c r="B5004" s="4" t="s">
        <v>5</v>
      </c>
      <c r="C5004" s="4" t="s">
        <v>13</v>
      </c>
      <c r="D5004" s="4" t="s">
        <v>10</v>
      </c>
      <c r="E5004" s="4" t="s">
        <v>6</v>
      </c>
    </row>
    <row r="5005" spans="1:8">
      <c r="A5005" t="n">
        <v>40214</v>
      </c>
      <c r="B5005" s="61" t="n">
        <v>51</v>
      </c>
      <c r="C5005" s="7" t="n">
        <v>4</v>
      </c>
      <c r="D5005" s="7" t="n">
        <v>15</v>
      </c>
      <c r="E5005" s="7" t="s">
        <v>319</v>
      </c>
    </row>
    <row r="5006" spans="1:8">
      <c r="A5006" t="s">
        <v>4</v>
      </c>
      <c r="B5006" s="4" t="s">
        <v>5</v>
      </c>
      <c r="C5006" s="4" t="s">
        <v>10</v>
      </c>
    </row>
    <row r="5007" spans="1:8">
      <c r="A5007" t="n">
        <v>40227</v>
      </c>
      <c r="B5007" s="31" t="n">
        <v>16</v>
      </c>
      <c r="C5007" s="7" t="n">
        <v>0</v>
      </c>
    </row>
    <row r="5008" spans="1:8">
      <c r="A5008" t="s">
        <v>4</v>
      </c>
      <c r="B5008" s="4" t="s">
        <v>5</v>
      </c>
      <c r="C5008" s="4" t="s">
        <v>10</v>
      </c>
      <c r="D5008" s="4" t="s">
        <v>13</v>
      </c>
      <c r="E5008" s="4" t="s">
        <v>9</v>
      </c>
      <c r="F5008" s="4" t="s">
        <v>55</v>
      </c>
      <c r="G5008" s="4" t="s">
        <v>13</v>
      </c>
      <c r="H5008" s="4" t="s">
        <v>13</v>
      </c>
    </row>
    <row r="5009" spans="1:10">
      <c r="A5009" t="n">
        <v>40230</v>
      </c>
      <c r="B5009" s="62" t="n">
        <v>26</v>
      </c>
      <c r="C5009" s="7" t="n">
        <v>15</v>
      </c>
      <c r="D5009" s="7" t="n">
        <v>17</v>
      </c>
      <c r="E5009" s="7" t="n">
        <v>15320</v>
      </c>
      <c r="F5009" s="7" t="s">
        <v>394</v>
      </c>
      <c r="G5009" s="7" t="n">
        <v>2</v>
      </c>
      <c r="H5009" s="7" t="n">
        <v>0</v>
      </c>
    </row>
    <row r="5010" spans="1:10">
      <c r="A5010" t="s">
        <v>4</v>
      </c>
      <c r="B5010" s="4" t="s">
        <v>5</v>
      </c>
    </row>
    <row r="5011" spans="1:10">
      <c r="A5011" t="n">
        <v>40288</v>
      </c>
      <c r="B5011" s="34" t="n">
        <v>28</v>
      </c>
    </row>
    <row r="5012" spans="1:10">
      <c r="A5012" t="s">
        <v>4</v>
      </c>
      <c r="B5012" s="4" t="s">
        <v>5</v>
      </c>
      <c r="C5012" s="4" t="s">
        <v>35</v>
      </c>
    </row>
    <row r="5013" spans="1:10">
      <c r="A5013" t="n">
        <v>40289</v>
      </c>
      <c r="B5013" s="26" t="n">
        <v>3</v>
      </c>
      <c r="C5013" s="16" t="n">
        <f t="normal" ca="1">A5031</f>
        <v>0</v>
      </c>
    </row>
    <row r="5014" spans="1:10">
      <c r="A5014" t="s">
        <v>4</v>
      </c>
      <c r="B5014" s="4" t="s">
        <v>5</v>
      </c>
      <c r="C5014" s="4" t="s">
        <v>13</v>
      </c>
      <c r="D5014" s="4" t="s">
        <v>10</v>
      </c>
      <c r="E5014" s="4" t="s">
        <v>6</v>
      </c>
    </row>
    <row r="5015" spans="1:10">
      <c r="A5015" t="n">
        <v>40294</v>
      </c>
      <c r="B5015" s="61" t="n">
        <v>51</v>
      </c>
      <c r="C5015" s="7" t="n">
        <v>4</v>
      </c>
      <c r="D5015" s="7" t="n">
        <v>9</v>
      </c>
      <c r="E5015" s="7" t="s">
        <v>222</v>
      </c>
    </row>
    <row r="5016" spans="1:10">
      <c r="A5016" t="s">
        <v>4</v>
      </c>
      <c r="B5016" s="4" t="s">
        <v>5</v>
      </c>
      <c r="C5016" s="4" t="s">
        <v>10</v>
      </c>
    </row>
    <row r="5017" spans="1:10">
      <c r="A5017" t="n">
        <v>40307</v>
      </c>
      <c r="B5017" s="31" t="n">
        <v>16</v>
      </c>
      <c r="C5017" s="7" t="n">
        <v>0</v>
      </c>
    </row>
    <row r="5018" spans="1:10">
      <c r="A5018" t="s">
        <v>4</v>
      </c>
      <c r="B5018" s="4" t="s">
        <v>5</v>
      </c>
      <c r="C5018" s="4" t="s">
        <v>10</v>
      </c>
      <c r="D5018" s="4" t="s">
        <v>13</v>
      </c>
      <c r="E5018" s="4" t="s">
        <v>9</v>
      </c>
      <c r="F5018" s="4" t="s">
        <v>55</v>
      </c>
      <c r="G5018" s="4" t="s">
        <v>13</v>
      </c>
      <c r="H5018" s="4" t="s">
        <v>13</v>
      </c>
    </row>
    <row r="5019" spans="1:10">
      <c r="A5019" t="n">
        <v>40310</v>
      </c>
      <c r="B5019" s="62" t="n">
        <v>26</v>
      </c>
      <c r="C5019" s="7" t="n">
        <v>9</v>
      </c>
      <c r="D5019" s="7" t="n">
        <v>17</v>
      </c>
      <c r="E5019" s="7" t="n">
        <v>5313</v>
      </c>
      <c r="F5019" s="7" t="s">
        <v>395</v>
      </c>
      <c r="G5019" s="7" t="n">
        <v>2</v>
      </c>
      <c r="H5019" s="7" t="n">
        <v>0</v>
      </c>
    </row>
    <row r="5020" spans="1:10">
      <c r="A5020" t="s">
        <v>4</v>
      </c>
      <c r="B5020" s="4" t="s">
        <v>5</v>
      </c>
    </row>
    <row r="5021" spans="1:10">
      <c r="A5021" t="n">
        <v>40380</v>
      </c>
      <c r="B5021" s="34" t="n">
        <v>28</v>
      </c>
    </row>
    <row r="5022" spans="1:10">
      <c r="A5022" t="s">
        <v>4</v>
      </c>
      <c r="B5022" s="4" t="s">
        <v>5</v>
      </c>
      <c r="C5022" s="4" t="s">
        <v>13</v>
      </c>
      <c r="D5022" s="4" t="s">
        <v>10</v>
      </c>
      <c r="E5022" s="4" t="s">
        <v>6</v>
      </c>
    </row>
    <row r="5023" spans="1:10">
      <c r="A5023" t="n">
        <v>40381</v>
      </c>
      <c r="B5023" s="61" t="n">
        <v>51</v>
      </c>
      <c r="C5023" s="7" t="n">
        <v>4</v>
      </c>
      <c r="D5023" s="7" t="n">
        <v>16</v>
      </c>
      <c r="E5023" s="7" t="s">
        <v>222</v>
      </c>
    </row>
    <row r="5024" spans="1:10">
      <c r="A5024" t="s">
        <v>4</v>
      </c>
      <c r="B5024" s="4" t="s">
        <v>5</v>
      </c>
      <c r="C5024" s="4" t="s">
        <v>10</v>
      </c>
    </row>
    <row r="5025" spans="1:8">
      <c r="A5025" t="n">
        <v>40394</v>
      </c>
      <c r="B5025" s="31" t="n">
        <v>16</v>
      </c>
      <c r="C5025" s="7" t="n">
        <v>0</v>
      </c>
    </row>
    <row r="5026" spans="1:8">
      <c r="A5026" t="s">
        <v>4</v>
      </c>
      <c r="B5026" s="4" t="s">
        <v>5</v>
      </c>
      <c r="C5026" s="4" t="s">
        <v>10</v>
      </c>
      <c r="D5026" s="4" t="s">
        <v>13</v>
      </c>
      <c r="E5026" s="4" t="s">
        <v>9</v>
      </c>
      <c r="F5026" s="4" t="s">
        <v>55</v>
      </c>
      <c r="G5026" s="4" t="s">
        <v>13</v>
      </c>
      <c r="H5026" s="4" t="s">
        <v>13</v>
      </c>
    </row>
    <row r="5027" spans="1:8">
      <c r="A5027" t="n">
        <v>40397</v>
      </c>
      <c r="B5027" s="62" t="n">
        <v>26</v>
      </c>
      <c r="C5027" s="7" t="n">
        <v>16</v>
      </c>
      <c r="D5027" s="7" t="n">
        <v>17</v>
      </c>
      <c r="E5027" s="7" t="n">
        <v>14353</v>
      </c>
      <c r="F5027" s="7" t="s">
        <v>396</v>
      </c>
      <c r="G5027" s="7" t="n">
        <v>2</v>
      </c>
      <c r="H5027" s="7" t="n">
        <v>0</v>
      </c>
    </row>
    <row r="5028" spans="1:8">
      <c r="A5028" t="s">
        <v>4</v>
      </c>
      <c r="B5028" s="4" t="s">
        <v>5</v>
      </c>
    </row>
    <row r="5029" spans="1:8">
      <c r="A5029" t="n">
        <v>40442</v>
      </c>
      <c r="B5029" s="34" t="n">
        <v>28</v>
      </c>
    </row>
    <row r="5030" spans="1:8">
      <c r="A5030" t="s">
        <v>4</v>
      </c>
      <c r="B5030" s="4" t="s">
        <v>5</v>
      </c>
      <c r="C5030" s="4" t="s">
        <v>13</v>
      </c>
      <c r="D5030" s="4" t="s">
        <v>10</v>
      </c>
      <c r="E5030" s="4" t="s">
        <v>6</v>
      </c>
    </row>
    <row r="5031" spans="1:8">
      <c r="A5031" t="n">
        <v>40443</v>
      </c>
      <c r="B5031" s="61" t="n">
        <v>51</v>
      </c>
      <c r="C5031" s="7" t="n">
        <v>4</v>
      </c>
      <c r="D5031" s="7" t="n">
        <v>0</v>
      </c>
      <c r="E5031" s="7" t="s">
        <v>278</v>
      </c>
    </row>
    <row r="5032" spans="1:8">
      <c r="A5032" t="s">
        <v>4</v>
      </c>
      <c r="B5032" s="4" t="s">
        <v>5</v>
      </c>
      <c r="C5032" s="4" t="s">
        <v>10</v>
      </c>
    </row>
    <row r="5033" spans="1:8">
      <c r="A5033" t="n">
        <v>40457</v>
      </c>
      <c r="B5033" s="31" t="n">
        <v>16</v>
      </c>
      <c r="C5033" s="7" t="n">
        <v>0</v>
      </c>
    </row>
    <row r="5034" spans="1:8">
      <c r="A5034" t="s">
        <v>4</v>
      </c>
      <c r="B5034" s="4" t="s">
        <v>5</v>
      </c>
      <c r="C5034" s="4" t="s">
        <v>10</v>
      </c>
      <c r="D5034" s="4" t="s">
        <v>13</v>
      </c>
      <c r="E5034" s="4" t="s">
        <v>9</v>
      </c>
      <c r="F5034" s="4" t="s">
        <v>55</v>
      </c>
      <c r="G5034" s="4" t="s">
        <v>13</v>
      </c>
      <c r="H5034" s="4" t="s">
        <v>13</v>
      </c>
      <c r="I5034" s="4" t="s">
        <v>13</v>
      </c>
      <c r="J5034" s="4" t="s">
        <v>9</v>
      </c>
      <c r="K5034" s="4" t="s">
        <v>55</v>
      </c>
      <c r="L5034" s="4" t="s">
        <v>13</v>
      </c>
      <c r="M5034" s="4" t="s">
        <v>13</v>
      </c>
    </row>
    <row r="5035" spans="1:8">
      <c r="A5035" t="n">
        <v>40460</v>
      </c>
      <c r="B5035" s="62" t="n">
        <v>26</v>
      </c>
      <c r="C5035" s="7" t="n">
        <v>0</v>
      </c>
      <c r="D5035" s="7" t="n">
        <v>17</v>
      </c>
      <c r="E5035" s="7" t="n">
        <v>52556</v>
      </c>
      <c r="F5035" s="7" t="s">
        <v>397</v>
      </c>
      <c r="G5035" s="7" t="n">
        <v>2</v>
      </c>
      <c r="H5035" s="7" t="n">
        <v>3</v>
      </c>
      <c r="I5035" s="7" t="n">
        <v>17</v>
      </c>
      <c r="J5035" s="7" t="n">
        <v>52557</v>
      </c>
      <c r="K5035" s="7" t="s">
        <v>398</v>
      </c>
      <c r="L5035" s="7" t="n">
        <v>2</v>
      </c>
      <c r="M5035" s="7" t="n">
        <v>0</v>
      </c>
    </row>
    <row r="5036" spans="1:8">
      <c r="A5036" t="s">
        <v>4</v>
      </c>
      <c r="B5036" s="4" t="s">
        <v>5</v>
      </c>
    </row>
    <row r="5037" spans="1:8">
      <c r="A5037" t="n">
        <v>40621</v>
      </c>
      <c r="B5037" s="34" t="n">
        <v>28</v>
      </c>
    </row>
    <row r="5038" spans="1:8">
      <c r="A5038" t="s">
        <v>4</v>
      </c>
      <c r="B5038" s="4" t="s">
        <v>5</v>
      </c>
      <c r="C5038" s="4" t="s">
        <v>13</v>
      </c>
      <c r="D5038" s="4" t="s">
        <v>10</v>
      </c>
      <c r="E5038" s="4" t="s">
        <v>13</v>
      </c>
      <c r="F5038" s="4" t="s">
        <v>35</v>
      </c>
    </row>
    <row r="5039" spans="1:8">
      <c r="A5039" t="n">
        <v>40622</v>
      </c>
      <c r="B5039" s="15" t="n">
        <v>5</v>
      </c>
      <c r="C5039" s="7" t="n">
        <v>30</v>
      </c>
      <c r="D5039" s="7" t="n">
        <v>6665</v>
      </c>
      <c r="E5039" s="7" t="n">
        <v>1</v>
      </c>
      <c r="F5039" s="16" t="n">
        <f t="normal" ca="1">A5079</f>
        <v>0</v>
      </c>
    </row>
    <row r="5040" spans="1:8">
      <c r="A5040" t="s">
        <v>4</v>
      </c>
      <c r="B5040" s="4" t="s">
        <v>5</v>
      </c>
      <c r="C5040" s="4" t="s">
        <v>13</v>
      </c>
      <c r="D5040" s="4" t="s">
        <v>10</v>
      </c>
      <c r="E5040" s="4" t="s">
        <v>6</v>
      </c>
    </row>
    <row r="5041" spans="1:13">
      <c r="A5041" t="n">
        <v>40631</v>
      </c>
      <c r="B5041" s="61" t="n">
        <v>51</v>
      </c>
      <c r="C5041" s="7" t="n">
        <v>4</v>
      </c>
      <c r="D5041" s="7" t="n">
        <v>9</v>
      </c>
      <c r="E5041" s="7" t="s">
        <v>399</v>
      </c>
    </row>
    <row r="5042" spans="1:13">
      <c r="A5042" t="s">
        <v>4</v>
      </c>
      <c r="B5042" s="4" t="s">
        <v>5</v>
      </c>
      <c r="C5042" s="4" t="s">
        <v>10</v>
      </c>
    </row>
    <row r="5043" spans="1:13">
      <c r="A5043" t="n">
        <v>40645</v>
      </c>
      <c r="B5043" s="31" t="n">
        <v>16</v>
      </c>
      <c r="C5043" s="7" t="n">
        <v>0</v>
      </c>
    </row>
    <row r="5044" spans="1:13">
      <c r="A5044" t="s">
        <v>4</v>
      </c>
      <c r="B5044" s="4" t="s">
        <v>5</v>
      </c>
      <c r="C5044" s="4" t="s">
        <v>10</v>
      </c>
      <c r="D5044" s="4" t="s">
        <v>13</v>
      </c>
      <c r="E5044" s="4" t="s">
        <v>9</v>
      </c>
      <c r="F5044" s="4" t="s">
        <v>55</v>
      </c>
      <c r="G5044" s="4" t="s">
        <v>13</v>
      </c>
      <c r="H5044" s="4" t="s">
        <v>13</v>
      </c>
      <c r="I5044" s="4" t="s">
        <v>13</v>
      </c>
      <c r="J5044" s="4" t="s">
        <v>9</v>
      </c>
      <c r="K5044" s="4" t="s">
        <v>55</v>
      </c>
      <c r="L5044" s="4" t="s">
        <v>13</v>
      </c>
      <c r="M5044" s="4" t="s">
        <v>13</v>
      </c>
    </row>
    <row r="5045" spans="1:13">
      <c r="A5045" t="n">
        <v>40648</v>
      </c>
      <c r="B5045" s="62" t="n">
        <v>26</v>
      </c>
      <c r="C5045" s="7" t="n">
        <v>9</v>
      </c>
      <c r="D5045" s="7" t="n">
        <v>17</v>
      </c>
      <c r="E5045" s="7" t="n">
        <v>5314</v>
      </c>
      <c r="F5045" s="7" t="s">
        <v>400</v>
      </c>
      <c r="G5045" s="7" t="n">
        <v>2</v>
      </c>
      <c r="H5045" s="7" t="n">
        <v>3</v>
      </c>
      <c r="I5045" s="7" t="n">
        <v>17</v>
      </c>
      <c r="J5045" s="7" t="n">
        <v>5315</v>
      </c>
      <c r="K5045" s="7" t="s">
        <v>401</v>
      </c>
      <c r="L5045" s="7" t="n">
        <v>2</v>
      </c>
      <c r="M5045" s="7" t="n">
        <v>0</v>
      </c>
    </row>
    <row r="5046" spans="1:13">
      <c r="A5046" t="s">
        <v>4</v>
      </c>
      <c r="B5046" s="4" t="s">
        <v>5</v>
      </c>
    </row>
    <row r="5047" spans="1:13">
      <c r="A5047" t="n">
        <v>40777</v>
      </c>
      <c r="B5047" s="34" t="n">
        <v>28</v>
      </c>
    </row>
    <row r="5048" spans="1:13">
      <c r="A5048" t="s">
        <v>4</v>
      </c>
      <c r="B5048" s="4" t="s">
        <v>5</v>
      </c>
      <c r="C5048" s="4" t="s">
        <v>13</v>
      </c>
      <c r="D5048" s="4" t="s">
        <v>13</v>
      </c>
      <c r="E5048" s="4" t="s">
        <v>13</v>
      </c>
      <c r="F5048" s="4" t="s">
        <v>25</v>
      </c>
      <c r="G5048" s="4" t="s">
        <v>25</v>
      </c>
      <c r="H5048" s="4" t="s">
        <v>25</v>
      </c>
      <c r="I5048" s="4" t="s">
        <v>25</v>
      </c>
      <c r="J5048" s="4" t="s">
        <v>25</v>
      </c>
    </row>
    <row r="5049" spans="1:13">
      <c r="A5049" t="n">
        <v>40778</v>
      </c>
      <c r="B5049" s="89" t="n">
        <v>76</v>
      </c>
      <c r="C5049" s="7" t="n">
        <v>1</v>
      </c>
      <c r="D5049" s="7" t="n">
        <v>3</v>
      </c>
      <c r="E5049" s="7" t="n">
        <v>0</v>
      </c>
      <c r="F5049" s="7" t="n">
        <v>1</v>
      </c>
      <c r="G5049" s="7" t="n">
        <v>1</v>
      </c>
      <c r="H5049" s="7" t="n">
        <v>1</v>
      </c>
      <c r="I5049" s="7" t="n">
        <v>1</v>
      </c>
      <c r="J5049" s="7" t="n">
        <v>1000</v>
      </c>
    </row>
    <row r="5050" spans="1:13">
      <c r="A5050" t="s">
        <v>4</v>
      </c>
      <c r="B5050" s="4" t="s">
        <v>5</v>
      </c>
      <c r="C5050" s="4" t="s">
        <v>13</v>
      </c>
      <c r="D5050" s="4" t="s">
        <v>13</v>
      </c>
    </row>
    <row r="5051" spans="1:13">
      <c r="A5051" t="n">
        <v>40802</v>
      </c>
      <c r="B5051" s="92" t="n">
        <v>77</v>
      </c>
      <c r="C5051" s="7" t="n">
        <v>1</v>
      </c>
      <c r="D5051" s="7" t="n">
        <v>3</v>
      </c>
    </row>
    <row r="5052" spans="1:13">
      <c r="A5052" t="s">
        <v>4</v>
      </c>
      <c r="B5052" s="4" t="s">
        <v>5</v>
      </c>
      <c r="C5052" s="4" t="s">
        <v>10</v>
      </c>
    </row>
    <row r="5053" spans="1:13">
      <c r="A5053" t="n">
        <v>40805</v>
      </c>
      <c r="B5053" s="31" t="n">
        <v>16</v>
      </c>
      <c r="C5053" s="7" t="n">
        <v>2000</v>
      </c>
    </row>
    <row r="5054" spans="1:13">
      <c r="A5054" t="s">
        <v>4</v>
      </c>
      <c r="B5054" s="4" t="s">
        <v>5</v>
      </c>
      <c r="C5054" s="4" t="s">
        <v>13</v>
      </c>
      <c r="D5054" s="4" t="s">
        <v>13</v>
      </c>
      <c r="E5054" s="4" t="s">
        <v>13</v>
      </c>
      <c r="F5054" s="4" t="s">
        <v>25</v>
      </c>
      <c r="G5054" s="4" t="s">
        <v>25</v>
      </c>
      <c r="H5054" s="4" t="s">
        <v>25</v>
      </c>
      <c r="I5054" s="4" t="s">
        <v>25</v>
      </c>
      <c r="J5054" s="4" t="s">
        <v>25</v>
      </c>
    </row>
    <row r="5055" spans="1:13">
      <c r="A5055" t="n">
        <v>40808</v>
      </c>
      <c r="B5055" s="89" t="n">
        <v>76</v>
      </c>
      <c r="C5055" s="7" t="n">
        <v>1</v>
      </c>
      <c r="D5055" s="7" t="n">
        <v>3</v>
      </c>
      <c r="E5055" s="7" t="n">
        <v>0</v>
      </c>
      <c r="F5055" s="7" t="n">
        <v>1</v>
      </c>
      <c r="G5055" s="7" t="n">
        <v>1</v>
      </c>
      <c r="H5055" s="7" t="n">
        <v>1</v>
      </c>
      <c r="I5055" s="7" t="n">
        <v>0</v>
      </c>
      <c r="J5055" s="7" t="n">
        <v>1000</v>
      </c>
    </row>
    <row r="5056" spans="1:13">
      <c r="A5056" t="s">
        <v>4</v>
      </c>
      <c r="B5056" s="4" t="s">
        <v>5</v>
      </c>
      <c r="C5056" s="4" t="s">
        <v>13</v>
      </c>
      <c r="D5056" s="4" t="s">
        <v>13</v>
      </c>
    </row>
    <row r="5057" spans="1:13">
      <c r="A5057" t="n">
        <v>40832</v>
      </c>
      <c r="B5057" s="92" t="n">
        <v>77</v>
      </c>
      <c r="C5057" s="7" t="n">
        <v>1</v>
      </c>
      <c r="D5057" s="7" t="n">
        <v>3</v>
      </c>
    </row>
    <row r="5058" spans="1:13">
      <c r="A5058" t="s">
        <v>4</v>
      </c>
      <c r="B5058" s="4" t="s">
        <v>5</v>
      </c>
      <c r="C5058" s="4" t="s">
        <v>13</v>
      </c>
      <c r="D5058" s="4" t="s">
        <v>10</v>
      </c>
      <c r="E5058" s="4" t="s">
        <v>6</v>
      </c>
    </row>
    <row r="5059" spans="1:13">
      <c r="A5059" t="n">
        <v>40835</v>
      </c>
      <c r="B5059" s="61" t="n">
        <v>51</v>
      </c>
      <c r="C5059" s="7" t="n">
        <v>4</v>
      </c>
      <c r="D5059" s="7" t="n">
        <v>9</v>
      </c>
      <c r="E5059" s="7" t="s">
        <v>350</v>
      </c>
    </row>
    <row r="5060" spans="1:13">
      <c r="A5060" t="s">
        <v>4</v>
      </c>
      <c r="B5060" s="4" t="s">
        <v>5</v>
      </c>
      <c r="C5060" s="4" t="s">
        <v>10</v>
      </c>
    </row>
    <row r="5061" spans="1:13">
      <c r="A5061" t="n">
        <v>40849</v>
      </c>
      <c r="B5061" s="31" t="n">
        <v>16</v>
      </c>
      <c r="C5061" s="7" t="n">
        <v>0</v>
      </c>
    </row>
    <row r="5062" spans="1:13">
      <c r="A5062" t="s">
        <v>4</v>
      </c>
      <c r="B5062" s="4" t="s">
        <v>5</v>
      </c>
      <c r="C5062" s="4" t="s">
        <v>10</v>
      </c>
      <c r="D5062" s="4" t="s">
        <v>13</v>
      </c>
      <c r="E5062" s="4" t="s">
        <v>9</v>
      </c>
      <c r="F5062" s="4" t="s">
        <v>55</v>
      </c>
      <c r="G5062" s="4" t="s">
        <v>13</v>
      </c>
      <c r="H5062" s="4" t="s">
        <v>13</v>
      </c>
    </row>
    <row r="5063" spans="1:13">
      <c r="A5063" t="n">
        <v>40852</v>
      </c>
      <c r="B5063" s="62" t="n">
        <v>26</v>
      </c>
      <c r="C5063" s="7" t="n">
        <v>9</v>
      </c>
      <c r="D5063" s="7" t="n">
        <v>17</v>
      </c>
      <c r="E5063" s="7" t="n">
        <v>5316</v>
      </c>
      <c r="F5063" s="7" t="s">
        <v>402</v>
      </c>
      <c r="G5063" s="7" t="n">
        <v>2</v>
      </c>
      <c r="H5063" s="7" t="n">
        <v>0</v>
      </c>
    </row>
    <row r="5064" spans="1:13">
      <c r="A5064" t="s">
        <v>4</v>
      </c>
      <c r="B5064" s="4" t="s">
        <v>5</v>
      </c>
    </row>
    <row r="5065" spans="1:13">
      <c r="A5065" t="n">
        <v>40926</v>
      </c>
      <c r="B5065" s="34" t="n">
        <v>28</v>
      </c>
    </row>
    <row r="5066" spans="1:13">
      <c r="A5066" t="s">
        <v>4</v>
      </c>
      <c r="B5066" s="4" t="s">
        <v>5</v>
      </c>
      <c r="C5066" s="4" t="s">
        <v>13</v>
      </c>
      <c r="D5066" s="4" t="s">
        <v>10</v>
      </c>
      <c r="E5066" s="4" t="s">
        <v>6</v>
      </c>
    </row>
    <row r="5067" spans="1:13">
      <c r="A5067" t="n">
        <v>40927</v>
      </c>
      <c r="B5067" s="61" t="n">
        <v>51</v>
      </c>
      <c r="C5067" s="7" t="n">
        <v>4</v>
      </c>
      <c r="D5067" s="7" t="n">
        <v>0</v>
      </c>
      <c r="E5067" s="7" t="s">
        <v>403</v>
      </c>
    </row>
    <row r="5068" spans="1:13">
      <c r="A5068" t="s">
        <v>4</v>
      </c>
      <c r="B5068" s="4" t="s">
        <v>5</v>
      </c>
      <c r="C5068" s="4" t="s">
        <v>10</v>
      </c>
    </row>
    <row r="5069" spans="1:13">
      <c r="A5069" t="n">
        <v>40941</v>
      </c>
      <c r="B5069" s="31" t="n">
        <v>16</v>
      </c>
      <c r="C5069" s="7" t="n">
        <v>500</v>
      </c>
    </row>
    <row r="5070" spans="1:13">
      <c r="A5070" t="s">
        <v>4</v>
      </c>
      <c r="B5070" s="4" t="s">
        <v>5</v>
      </c>
      <c r="C5070" s="4" t="s">
        <v>10</v>
      </c>
      <c r="D5070" s="4" t="s">
        <v>13</v>
      </c>
      <c r="E5070" s="4" t="s">
        <v>9</v>
      </c>
      <c r="F5070" s="4" t="s">
        <v>55</v>
      </c>
      <c r="G5070" s="4" t="s">
        <v>13</v>
      </c>
      <c r="H5070" s="4" t="s">
        <v>13</v>
      </c>
    </row>
    <row r="5071" spans="1:13">
      <c r="A5071" t="n">
        <v>40944</v>
      </c>
      <c r="B5071" s="62" t="n">
        <v>26</v>
      </c>
      <c r="C5071" s="7" t="n">
        <v>0</v>
      </c>
      <c r="D5071" s="7" t="n">
        <v>17</v>
      </c>
      <c r="E5071" s="7" t="n">
        <v>52558</v>
      </c>
      <c r="F5071" s="7" t="s">
        <v>404</v>
      </c>
      <c r="G5071" s="7" t="n">
        <v>2</v>
      </c>
      <c r="H5071" s="7" t="n">
        <v>0</v>
      </c>
    </row>
    <row r="5072" spans="1:13">
      <c r="A5072" t="s">
        <v>4</v>
      </c>
      <c r="B5072" s="4" t="s">
        <v>5</v>
      </c>
    </row>
    <row r="5073" spans="1:8">
      <c r="A5073" t="n">
        <v>40979</v>
      </c>
      <c r="B5073" s="34" t="n">
        <v>28</v>
      </c>
    </row>
    <row r="5074" spans="1:8">
      <c r="A5074" t="s">
        <v>4</v>
      </c>
      <c r="B5074" s="4" t="s">
        <v>5</v>
      </c>
      <c r="C5074" s="4" t="s">
        <v>10</v>
      </c>
      <c r="D5074" s="4" t="s">
        <v>13</v>
      </c>
    </row>
    <row r="5075" spans="1:8">
      <c r="A5075" t="n">
        <v>40980</v>
      </c>
      <c r="B5075" s="63" t="n">
        <v>89</v>
      </c>
      <c r="C5075" s="7" t="n">
        <v>65533</v>
      </c>
      <c r="D5075" s="7" t="n">
        <v>1</v>
      </c>
    </row>
    <row r="5076" spans="1:8">
      <c r="A5076" t="s">
        <v>4</v>
      </c>
      <c r="B5076" s="4" t="s">
        <v>5</v>
      </c>
      <c r="C5076" s="4" t="s">
        <v>35</v>
      </c>
    </row>
    <row r="5077" spans="1:8">
      <c r="A5077" t="n">
        <v>40984</v>
      </c>
      <c r="B5077" s="26" t="n">
        <v>3</v>
      </c>
      <c r="C5077" s="16" t="n">
        <f t="normal" ca="1">A5097</f>
        <v>0</v>
      </c>
    </row>
    <row r="5078" spans="1:8">
      <c r="A5078" t="s">
        <v>4</v>
      </c>
      <c r="B5078" s="4" t="s">
        <v>5</v>
      </c>
      <c r="C5078" s="4" t="s">
        <v>13</v>
      </c>
      <c r="D5078" s="4" t="s">
        <v>10</v>
      </c>
      <c r="E5078" s="4" t="s">
        <v>6</v>
      </c>
    </row>
    <row r="5079" spans="1:8">
      <c r="A5079" t="n">
        <v>40989</v>
      </c>
      <c r="B5079" s="61" t="n">
        <v>51</v>
      </c>
      <c r="C5079" s="7" t="n">
        <v>4</v>
      </c>
      <c r="D5079" s="7" t="n">
        <v>9</v>
      </c>
      <c r="E5079" s="7" t="s">
        <v>89</v>
      </c>
    </row>
    <row r="5080" spans="1:8">
      <c r="A5080" t="s">
        <v>4</v>
      </c>
      <c r="B5080" s="4" t="s">
        <v>5</v>
      </c>
      <c r="C5080" s="4" t="s">
        <v>10</v>
      </c>
    </row>
    <row r="5081" spans="1:8">
      <c r="A5081" t="n">
        <v>41003</v>
      </c>
      <c r="B5081" s="31" t="n">
        <v>16</v>
      </c>
      <c r="C5081" s="7" t="n">
        <v>0</v>
      </c>
    </row>
    <row r="5082" spans="1:8">
      <c r="A5082" t="s">
        <v>4</v>
      </c>
      <c r="B5082" s="4" t="s">
        <v>5</v>
      </c>
      <c r="C5082" s="4" t="s">
        <v>10</v>
      </c>
      <c r="D5082" s="4" t="s">
        <v>13</v>
      </c>
      <c r="E5082" s="4" t="s">
        <v>9</v>
      </c>
      <c r="F5082" s="4" t="s">
        <v>55</v>
      </c>
      <c r="G5082" s="4" t="s">
        <v>13</v>
      </c>
      <c r="H5082" s="4" t="s">
        <v>13</v>
      </c>
      <c r="I5082" s="4" t="s">
        <v>13</v>
      </c>
      <c r="J5082" s="4" t="s">
        <v>9</v>
      </c>
      <c r="K5082" s="4" t="s">
        <v>55</v>
      </c>
      <c r="L5082" s="4" t="s">
        <v>13</v>
      </c>
      <c r="M5082" s="4" t="s">
        <v>13</v>
      </c>
    </row>
    <row r="5083" spans="1:8">
      <c r="A5083" t="n">
        <v>41006</v>
      </c>
      <c r="B5083" s="62" t="n">
        <v>26</v>
      </c>
      <c r="C5083" s="7" t="n">
        <v>9</v>
      </c>
      <c r="D5083" s="7" t="n">
        <v>17</v>
      </c>
      <c r="E5083" s="7" t="n">
        <v>5317</v>
      </c>
      <c r="F5083" s="7" t="s">
        <v>405</v>
      </c>
      <c r="G5083" s="7" t="n">
        <v>2</v>
      </c>
      <c r="H5083" s="7" t="n">
        <v>3</v>
      </c>
      <c r="I5083" s="7" t="n">
        <v>17</v>
      </c>
      <c r="J5083" s="7" t="n">
        <v>5318</v>
      </c>
      <c r="K5083" s="7" t="s">
        <v>406</v>
      </c>
      <c r="L5083" s="7" t="n">
        <v>2</v>
      </c>
      <c r="M5083" s="7" t="n">
        <v>0</v>
      </c>
    </row>
    <row r="5084" spans="1:8">
      <c r="A5084" t="s">
        <v>4</v>
      </c>
      <c r="B5084" s="4" t="s">
        <v>5</v>
      </c>
    </row>
    <row r="5085" spans="1:8">
      <c r="A5085" t="n">
        <v>41167</v>
      </c>
      <c r="B5085" s="34" t="n">
        <v>28</v>
      </c>
    </row>
    <row r="5086" spans="1:8">
      <c r="A5086" t="s">
        <v>4</v>
      </c>
      <c r="B5086" s="4" t="s">
        <v>5</v>
      </c>
      <c r="C5086" s="4" t="s">
        <v>13</v>
      </c>
      <c r="D5086" s="4" t="s">
        <v>10</v>
      </c>
      <c r="E5086" s="4" t="s">
        <v>6</v>
      </c>
    </row>
    <row r="5087" spans="1:8">
      <c r="A5087" t="n">
        <v>41168</v>
      </c>
      <c r="B5087" s="61" t="n">
        <v>51</v>
      </c>
      <c r="C5087" s="7" t="n">
        <v>4</v>
      </c>
      <c r="D5087" s="7" t="n">
        <v>0</v>
      </c>
      <c r="E5087" s="7" t="s">
        <v>403</v>
      </c>
    </row>
    <row r="5088" spans="1:8">
      <c r="A5088" t="s">
        <v>4</v>
      </c>
      <c r="B5088" s="4" t="s">
        <v>5</v>
      </c>
      <c r="C5088" s="4" t="s">
        <v>10</v>
      </c>
    </row>
    <row r="5089" spans="1:13">
      <c r="A5089" t="n">
        <v>41182</v>
      </c>
      <c r="B5089" s="31" t="n">
        <v>16</v>
      </c>
      <c r="C5089" s="7" t="n">
        <v>0</v>
      </c>
    </row>
    <row r="5090" spans="1:13">
      <c r="A5090" t="s">
        <v>4</v>
      </c>
      <c r="B5090" s="4" t="s">
        <v>5</v>
      </c>
      <c r="C5090" s="4" t="s">
        <v>10</v>
      </c>
      <c r="D5090" s="4" t="s">
        <v>13</v>
      </c>
      <c r="E5090" s="4" t="s">
        <v>9</v>
      </c>
      <c r="F5090" s="4" t="s">
        <v>55</v>
      </c>
      <c r="G5090" s="4" t="s">
        <v>13</v>
      </c>
      <c r="H5090" s="4" t="s">
        <v>13</v>
      </c>
    </row>
    <row r="5091" spans="1:13">
      <c r="A5091" t="n">
        <v>41185</v>
      </c>
      <c r="B5091" s="62" t="n">
        <v>26</v>
      </c>
      <c r="C5091" s="7" t="n">
        <v>0</v>
      </c>
      <c r="D5091" s="7" t="n">
        <v>17</v>
      </c>
      <c r="E5091" s="7" t="n">
        <v>52559</v>
      </c>
      <c r="F5091" s="7" t="s">
        <v>407</v>
      </c>
      <c r="G5091" s="7" t="n">
        <v>2</v>
      </c>
      <c r="H5091" s="7" t="n">
        <v>0</v>
      </c>
    </row>
    <row r="5092" spans="1:13">
      <c r="A5092" t="s">
        <v>4</v>
      </c>
      <c r="B5092" s="4" t="s">
        <v>5</v>
      </c>
    </row>
    <row r="5093" spans="1:13">
      <c r="A5093" t="n">
        <v>41239</v>
      </c>
      <c r="B5093" s="34" t="n">
        <v>28</v>
      </c>
    </row>
    <row r="5094" spans="1:13">
      <c r="A5094" t="s">
        <v>4</v>
      </c>
      <c r="B5094" s="4" t="s">
        <v>5</v>
      </c>
      <c r="C5094" s="4" t="s">
        <v>10</v>
      </c>
      <c r="D5094" s="4" t="s">
        <v>13</v>
      </c>
    </row>
    <row r="5095" spans="1:13">
      <c r="A5095" t="n">
        <v>41240</v>
      </c>
      <c r="B5095" s="63" t="n">
        <v>89</v>
      </c>
      <c r="C5095" s="7" t="n">
        <v>65533</v>
      </c>
      <c r="D5095" s="7" t="n">
        <v>1</v>
      </c>
    </row>
    <row r="5096" spans="1:13">
      <c r="A5096" t="s">
        <v>4</v>
      </c>
      <c r="B5096" s="4" t="s">
        <v>5</v>
      </c>
      <c r="C5096" s="4" t="s">
        <v>13</v>
      </c>
      <c r="D5096" s="4" t="s">
        <v>10</v>
      </c>
      <c r="E5096" s="4" t="s">
        <v>25</v>
      </c>
    </row>
    <row r="5097" spans="1:13">
      <c r="A5097" t="n">
        <v>41244</v>
      </c>
      <c r="B5097" s="39" t="n">
        <v>58</v>
      </c>
      <c r="C5097" s="7" t="n">
        <v>101</v>
      </c>
      <c r="D5097" s="7" t="n">
        <v>500</v>
      </c>
      <c r="E5097" s="7" t="n">
        <v>1</v>
      </c>
    </row>
    <row r="5098" spans="1:13">
      <c r="A5098" t="s">
        <v>4</v>
      </c>
      <c r="B5098" s="4" t="s">
        <v>5</v>
      </c>
      <c r="C5098" s="4" t="s">
        <v>13</v>
      </c>
      <c r="D5098" s="4" t="s">
        <v>10</v>
      </c>
    </row>
    <row r="5099" spans="1:13">
      <c r="A5099" t="n">
        <v>41252</v>
      </c>
      <c r="B5099" s="39" t="n">
        <v>58</v>
      </c>
      <c r="C5099" s="7" t="n">
        <v>254</v>
      </c>
      <c r="D5099" s="7" t="n">
        <v>0</v>
      </c>
    </row>
    <row r="5100" spans="1:13">
      <c r="A5100" t="s">
        <v>4</v>
      </c>
      <c r="B5100" s="4" t="s">
        <v>5</v>
      </c>
      <c r="C5100" s="4" t="s">
        <v>10</v>
      </c>
      <c r="D5100" s="4" t="s">
        <v>25</v>
      </c>
      <c r="E5100" s="4" t="s">
        <v>25</v>
      </c>
      <c r="F5100" s="4" t="s">
        <v>25</v>
      </c>
      <c r="G5100" s="4" t="s">
        <v>10</v>
      </c>
      <c r="H5100" s="4" t="s">
        <v>10</v>
      </c>
    </row>
    <row r="5101" spans="1:13">
      <c r="A5101" t="n">
        <v>41256</v>
      </c>
      <c r="B5101" s="41" t="n">
        <v>60</v>
      </c>
      <c r="C5101" s="7" t="n">
        <v>1</v>
      </c>
      <c r="D5101" s="7" t="n">
        <v>0</v>
      </c>
      <c r="E5101" s="7" t="n">
        <v>0</v>
      </c>
      <c r="F5101" s="7" t="n">
        <v>0</v>
      </c>
      <c r="G5101" s="7" t="n">
        <v>0</v>
      </c>
      <c r="H5101" s="7" t="n">
        <v>1</v>
      </c>
    </row>
    <row r="5102" spans="1:13">
      <c r="A5102" t="s">
        <v>4</v>
      </c>
      <c r="B5102" s="4" t="s">
        <v>5</v>
      </c>
      <c r="C5102" s="4" t="s">
        <v>10</v>
      </c>
      <c r="D5102" s="4" t="s">
        <v>25</v>
      </c>
      <c r="E5102" s="4" t="s">
        <v>25</v>
      </c>
      <c r="F5102" s="4" t="s">
        <v>25</v>
      </c>
      <c r="G5102" s="4" t="s">
        <v>10</v>
      </c>
      <c r="H5102" s="4" t="s">
        <v>10</v>
      </c>
    </row>
    <row r="5103" spans="1:13">
      <c r="A5103" t="n">
        <v>41275</v>
      </c>
      <c r="B5103" s="41" t="n">
        <v>60</v>
      </c>
      <c r="C5103" s="7" t="n">
        <v>1</v>
      </c>
      <c r="D5103" s="7" t="n">
        <v>0</v>
      </c>
      <c r="E5103" s="7" t="n">
        <v>0</v>
      </c>
      <c r="F5103" s="7" t="n">
        <v>0</v>
      </c>
      <c r="G5103" s="7" t="n">
        <v>0</v>
      </c>
      <c r="H5103" s="7" t="n">
        <v>0</v>
      </c>
    </row>
    <row r="5104" spans="1:13">
      <c r="A5104" t="s">
        <v>4</v>
      </c>
      <c r="B5104" s="4" t="s">
        <v>5</v>
      </c>
      <c r="C5104" s="4" t="s">
        <v>10</v>
      </c>
      <c r="D5104" s="4" t="s">
        <v>10</v>
      </c>
      <c r="E5104" s="4" t="s">
        <v>10</v>
      </c>
    </row>
    <row r="5105" spans="1:8">
      <c r="A5105" t="n">
        <v>41294</v>
      </c>
      <c r="B5105" s="42" t="n">
        <v>61</v>
      </c>
      <c r="C5105" s="7" t="n">
        <v>1</v>
      </c>
      <c r="D5105" s="7" t="n">
        <v>65533</v>
      </c>
      <c r="E5105" s="7" t="n">
        <v>0</v>
      </c>
    </row>
    <row r="5106" spans="1:8">
      <c r="A5106" t="s">
        <v>4</v>
      </c>
      <c r="B5106" s="4" t="s">
        <v>5</v>
      </c>
      <c r="C5106" s="4" t="s">
        <v>13</v>
      </c>
      <c r="D5106" s="4" t="s">
        <v>13</v>
      </c>
      <c r="E5106" s="4" t="s">
        <v>25</v>
      </c>
      <c r="F5106" s="4" t="s">
        <v>25</v>
      </c>
      <c r="G5106" s="4" t="s">
        <v>25</v>
      </c>
      <c r="H5106" s="4" t="s">
        <v>10</v>
      </c>
    </row>
    <row r="5107" spans="1:8">
      <c r="A5107" t="n">
        <v>41301</v>
      </c>
      <c r="B5107" s="45" t="n">
        <v>45</v>
      </c>
      <c r="C5107" s="7" t="n">
        <v>2</v>
      </c>
      <c r="D5107" s="7" t="n">
        <v>3</v>
      </c>
      <c r="E5107" s="7" t="n">
        <v>119.080001831055</v>
      </c>
      <c r="F5107" s="7" t="n">
        <v>22.5100002288818</v>
      </c>
      <c r="G5107" s="7" t="n">
        <v>99.9000015258789</v>
      </c>
      <c r="H5107" s="7" t="n">
        <v>0</v>
      </c>
    </row>
    <row r="5108" spans="1:8">
      <c r="A5108" t="s">
        <v>4</v>
      </c>
      <c r="B5108" s="4" t="s">
        <v>5</v>
      </c>
      <c r="C5108" s="4" t="s">
        <v>13</v>
      </c>
      <c r="D5108" s="4" t="s">
        <v>13</v>
      </c>
      <c r="E5108" s="4" t="s">
        <v>25</v>
      </c>
      <c r="F5108" s="4" t="s">
        <v>25</v>
      </c>
      <c r="G5108" s="4" t="s">
        <v>25</v>
      </c>
      <c r="H5108" s="4" t="s">
        <v>10</v>
      </c>
      <c r="I5108" s="4" t="s">
        <v>13</v>
      </c>
    </row>
    <row r="5109" spans="1:8">
      <c r="A5109" t="n">
        <v>41318</v>
      </c>
      <c r="B5109" s="45" t="n">
        <v>45</v>
      </c>
      <c r="C5109" s="7" t="n">
        <v>4</v>
      </c>
      <c r="D5109" s="7" t="n">
        <v>3</v>
      </c>
      <c r="E5109" s="7" t="n">
        <v>15.710000038147</v>
      </c>
      <c r="F5109" s="7" t="n">
        <v>147.199996948242</v>
      </c>
      <c r="G5109" s="7" t="n">
        <v>0</v>
      </c>
      <c r="H5109" s="7" t="n">
        <v>0</v>
      </c>
      <c r="I5109" s="7" t="n">
        <v>0</v>
      </c>
    </row>
    <row r="5110" spans="1:8">
      <c r="A5110" t="s">
        <v>4</v>
      </c>
      <c r="B5110" s="4" t="s">
        <v>5</v>
      </c>
      <c r="C5110" s="4" t="s">
        <v>13</v>
      </c>
      <c r="D5110" s="4" t="s">
        <v>13</v>
      </c>
      <c r="E5110" s="4" t="s">
        <v>25</v>
      </c>
      <c r="F5110" s="4" t="s">
        <v>10</v>
      </c>
    </row>
    <row r="5111" spans="1:8">
      <c r="A5111" t="n">
        <v>41336</v>
      </c>
      <c r="B5111" s="45" t="n">
        <v>45</v>
      </c>
      <c r="C5111" s="7" t="n">
        <v>5</v>
      </c>
      <c r="D5111" s="7" t="n">
        <v>3</v>
      </c>
      <c r="E5111" s="7" t="n">
        <v>1.60000002384186</v>
      </c>
      <c r="F5111" s="7" t="n">
        <v>0</v>
      </c>
    </row>
    <row r="5112" spans="1:8">
      <c r="A5112" t="s">
        <v>4</v>
      </c>
      <c r="B5112" s="4" t="s">
        <v>5</v>
      </c>
      <c r="C5112" s="4" t="s">
        <v>13</v>
      </c>
      <c r="D5112" s="4" t="s">
        <v>13</v>
      </c>
      <c r="E5112" s="4" t="s">
        <v>25</v>
      </c>
      <c r="F5112" s="4" t="s">
        <v>10</v>
      </c>
    </row>
    <row r="5113" spans="1:8">
      <c r="A5113" t="n">
        <v>41345</v>
      </c>
      <c r="B5113" s="45" t="n">
        <v>45</v>
      </c>
      <c r="C5113" s="7" t="n">
        <v>11</v>
      </c>
      <c r="D5113" s="7" t="n">
        <v>3</v>
      </c>
      <c r="E5113" s="7" t="n">
        <v>43</v>
      </c>
      <c r="F5113" s="7" t="n">
        <v>0</v>
      </c>
    </row>
    <row r="5114" spans="1:8">
      <c r="A5114" t="s">
        <v>4</v>
      </c>
      <c r="B5114" s="4" t="s">
        <v>5</v>
      </c>
      <c r="C5114" s="4" t="s">
        <v>13</v>
      </c>
      <c r="D5114" s="4" t="s">
        <v>13</v>
      </c>
      <c r="E5114" s="4" t="s">
        <v>25</v>
      </c>
      <c r="F5114" s="4" t="s">
        <v>25</v>
      </c>
      <c r="G5114" s="4" t="s">
        <v>25</v>
      </c>
      <c r="H5114" s="4" t="s">
        <v>10</v>
      </c>
    </row>
    <row r="5115" spans="1:8">
      <c r="A5115" t="n">
        <v>41354</v>
      </c>
      <c r="B5115" s="45" t="n">
        <v>45</v>
      </c>
      <c r="C5115" s="7" t="n">
        <v>2</v>
      </c>
      <c r="D5115" s="7" t="n">
        <v>3</v>
      </c>
      <c r="E5115" s="7" t="n">
        <v>118.800003051758</v>
      </c>
      <c r="F5115" s="7" t="n">
        <v>22.9400005340576</v>
      </c>
      <c r="G5115" s="7" t="n">
        <v>100.360000610352</v>
      </c>
      <c r="H5115" s="7" t="n">
        <v>3000</v>
      </c>
    </row>
    <row r="5116" spans="1:8">
      <c r="A5116" t="s">
        <v>4</v>
      </c>
      <c r="B5116" s="4" t="s">
        <v>5</v>
      </c>
      <c r="C5116" s="4" t="s">
        <v>13</v>
      </c>
      <c r="D5116" s="4" t="s">
        <v>13</v>
      </c>
      <c r="E5116" s="4" t="s">
        <v>25</v>
      </c>
      <c r="F5116" s="4" t="s">
        <v>25</v>
      </c>
      <c r="G5116" s="4" t="s">
        <v>25</v>
      </c>
      <c r="H5116" s="4" t="s">
        <v>10</v>
      </c>
      <c r="I5116" s="4" t="s">
        <v>13</v>
      </c>
    </row>
    <row r="5117" spans="1:8">
      <c r="A5117" t="n">
        <v>41371</v>
      </c>
      <c r="B5117" s="45" t="n">
        <v>45</v>
      </c>
      <c r="C5117" s="7" t="n">
        <v>4</v>
      </c>
      <c r="D5117" s="7" t="n">
        <v>3</v>
      </c>
      <c r="E5117" s="7" t="n">
        <v>2.35999989509583</v>
      </c>
      <c r="F5117" s="7" t="n">
        <v>142.410003662109</v>
      </c>
      <c r="G5117" s="7" t="n">
        <v>0</v>
      </c>
      <c r="H5117" s="7" t="n">
        <v>3000</v>
      </c>
      <c r="I5117" s="7" t="n">
        <v>1</v>
      </c>
    </row>
    <row r="5118" spans="1:8">
      <c r="A5118" t="s">
        <v>4</v>
      </c>
      <c r="B5118" s="4" t="s">
        <v>5</v>
      </c>
      <c r="C5118" s="4" t="s">
        <v>13</v>
      </c>
      <c r="D5118" s="4" t="s">
        <v>13</v>
      </c>
      <c r="E5118" s="4" t="s">
        <v>25</v>
      </c>
      <c r="F5118" s="4" t="s">
        <v>10</v>
      </c>
    </row>
    <row r="5119" spans="1:8">
      <c r="A5119" t="n">
        <v>41389</v>
      </c>
      <c r="B5119" s="45" t="n">
        <v>45</v>
      </c>
      <c r="C5119" s="7" t="n">
        <v>5</v>
      </c>
      <c r="D5119" s="7" t="n">
        <v>3</v>
      </c>
      <c r="E5119" s="7" t="n">
        <v>1.89999997615814</v>
      </c>
      <c r="F5119" s="7" t="n">
        <v>3000</v>
      </c>
    </row>
    <row r="5120" spans="1:8">
      <c r="A5120" t="s">
        <v>4</v>
      </c>
      <c r="B5120" s="4" t="s">
        <v>5</v>
      </c>
      <c r="C5120" s="4" t="s">
        <v>13</v>
      </c>
      <c r="D5120" s="4" t="s">
        <v>13</v>
      </c>
      <c r="E5120" s="4" t="s">
        <v>25</v>
      </c>
      <c r="F5120" s="4" t="s">
        <v>10</v>
      </c>
    </row>
    <row r="5121" spans="1:9">
      <c r="A5121" t="n">
        <v>41398</v>
      </c>
      <c r="B5121" s="45" t="n">
        <v>45</v>
      </c>
      <c r="C5121" s="7" t="n">
        <v>11</v>
      </c>
      <c r="D5121" s="7" t="n">
        <v>3</v>
      </c>
      <c r="E5121" s="7" t="n">
        <v>43</v>
      </c>
      <c r="F5121" s="7" t="n">
        <v>3000</v>
      </c>
    </row>
    <row r="5122" spans="1:9">
      <c r="A5122" t="s">
        <v>4</v>
      </c>
      <c r="B5122" s="4" t="s">
        <v>5</v>
      </c>
      <c r="C5122" s="4" t="s">
        <v>10</v>
      </c>
      <c r="D5122" s="4" t="s">
        <v>9</v>
      </c>
    </row>
    <row r="5123" spans="1:9">
      <c r="A5123" t="n">
        <v>41407</v>
      </c>
      <c r="B5123" s="75" t="n">
        <v>44</v>
      </c>
      <c r="C5123" s="7" t="n">
        <v>61488</v>
      </c>
      <c r="D5123" s="7" t="n">
        <v>1</v>
      </c>
    </row>
    <row r="5124" spans="1:9">
      <c r="A5124" t="s">
        <v>4</v>
      </c>
      <c r="B5124" s="4" t="s">
        <v>5</v>
      </c>
      <c r="C5124" s="4" t="s">
        <v>13</v>
      </c>
      <c r="D5124" s="4" t="s">
        <v>10</v>
      </c>
      <c r="E5124" s="4" t="s">
        <v>6</v>
      </c>
      <c r="F5124" s="4" t="s">
        <v>6</v>
      </c>
      <c r="G5124" s="4" t="s">
        <v>6</v>
      </c>
      <c r="H5124" s="4" t="s">
        <v>6</v>
      </c>
    </row>
    <row r="5125" spans="1:9">
      <c r="A5125" t="n">
        <v>41414</v>
      </c>
      <c r="B5125" s="61" t="n">
        <v>51</v>
      </c>
      <c r="C5125" s="7" t="n">
        <v>3</v>
      </c>
      <c r="D5125" s="7" t="n">
        <v>0</v>
      </c>
      <c r="E5125" s="7" t="s">
        <v>408</v>
      </c>
      <c r="F5125" s="7" t="s">
        <v>221</v>
      </c>
      <c r="G5125" s="7" t="s">
        <v>143</v>
      </c>
      <c r="H5125" s="7" t="s">
        <v>144</v>
      </c>
    </row>
    <row r="5126" spans="1:9">
      <c r="A5126" t="s">
        <v>4</v>
      </c>
      <c r="B5126" s="4" t="s">
        <v>5</v>
      </c>
      <c r="C5126" s="4" t="s">
        <v>13</v>
      </c>
      <c r="D5126" s="4" t="s">
        <v>10</v>
      </c>
      <c r="E5126" s="4" t="s">
        <v>6</v>
      </c>
      <c r="F5126" s="4" t="s">
        <v>6</v>
      </c>
      <c r="G5126" s="4" t="s">
        <v>6</v>
      </c>
      <c r="H5126" s="4" t="s">
        <v>6</v>
      </c>
    </row>
    <row r="5127" spans="1:9">
      <c r="A5127" t="n">
        <v>41427</v>
      </c>
      <c r="B5127" s="61" t="n">
        <v>51</v>
      </c>
      <c r="C5127" s="7" t="n">
        <v>3</v>
      </c>
      <c r="D5127" s="7" t="n">
        <v>61489</v>
      </c>
      <c r="E5127" s="7" t="s">
        <v>197</v>
      </c>
      <c r="F5127" s="7" t="s">
        <v>276</v>
      </c>
      <c r="G5127" s="7" t="s">
        <v>143</v>
      </c>
      <c r="H5127" s="7" t="s">
        <v>144</v>
      </c>
    </row>
    <row r="5128" spans="1:9">
      <c r="A5128" t="s">
        <v>4</v>
      </c>
      <c r="B5128" s="4" t="s">
        <v>5</v>
      </c>
      <c r="C5128" s="4" t="s">
        <v>13</v>
      </c>
      <c r="D5128" s="4" t="s">
        <v>10</v>
      </c>
      <c r="E5128" s="4" t="s">
        <v>6</v>
      </c>
      <c r="F5128" s="4" t="s">
        <v>6</v>
      </c>
      <c r="G5128" s="4" t="s">
        <v>6</v>
      </c>
      <c r="H5128" s="4" t="s">
        <v>6</v>
      </c>
    </row>
    <row r="5129" spans="1:9">
      <c r="A5129" t="n">
        <v>41448</v>
      </c>
      <c r="B5129" s="61" t="n">
        <v>51</v>
      </c>
      <c r="C5129" s="7" t="n">
        <v>3</v>
      </c>
      <c r="D5129" s="7" t="n">
        <v>61490</v>
      </c>
      <c r="E5129" s="7" t="s">
        <v>197</v>
      </c>
      <c r="F5129" s="7" t="s">
        <v>276</v>
      </c>
      <c r="G5129" s="7" t="s">
        <v>143</v>
      </c>
      <c r="H5129" s="7" t="s">
        <v>144</v>
      </c>
    </row>
    <row r="5130" spans="1:9">
      <c r="A5130" t="s">
        <v>4</v>
      </c>
      <c r="B5130" s="4" t="s">
        <v>5</v>
      </c>
      <c r="C5130" s="4" t="s">
        <v>13</v>
      </c>
      <c r="D5130" s="4" t="s">
        <v>10</v>
      </c>
      <c r="E5130" s="4" t="s">
        <v>6</v>
      </c>
      <c r="F5130" s="4" t="s">
        <v>6</v>
      </c>
      <c r="G5130" s="4" t="s">
        <v>6</v>
      </c>
      <c r="H5130" s="4" t="s">
        <v>6</v>
      </c>
    </row>
    <row r="5131" spans="1:9">
      <c r="A5131" t="n">
        <v>41469</v>
      </c>
      <c r="B5131" s="61" t="n">
        <v>51</v>
      </c>
      <c r="C5131" s="7" t="n">
        <v>3</v>
      </c>
      <c r="D5131" s="7" t="n">
        <v>61488</v>
      </c>
      <c r="E5131" s="7" t="s">
        <v>197</v>
      </c>
      <c r="F5131" s="7" t="s">
        <v>142</v>
      </c>
      <c r="G5131" s="7" t="s">
        <v>143</v>
      </c>
      <c r="H5131" s="7" t="s">
        <v>144</v>
      </c>
    </row>
    <row r="5132" spans="1:9">
      <c r="A5132" t="s">
        <v>4</v>
      </c>
      <c r="B5132" s="4" t="s">
        <v>5</v>
      </c>
      <c r="C5132" s="4" t="s">
        <v>13</v>
      </c>
      <c r="D5132" s="4" t="s">
        <v>10</v>
      </c>
      <c r="E5132" s="4" t="s">
        <v>6</v>
      </c>
      <c r="F5132" s="4" t="s">
        <v>6</v>
      </c>
      <c r="G5132" s="4" t="s">
        <v>6</v>
      </c>
      <c r="H5132" s="4" t="s">
        <v>6</v>
      </c>
    </row>
    <row r="5133" spans="1:9">
      <c r="A5133" t="n">
        <v>41498</v>
      </c>
      <c r="B5133" s="61" t="n">
        <v>51</v>
      </c>
      <c r="C5133" s="7" t="n">
        <v>3</v>
      </c>
      <c r="D5133" s="7" t="n">
        <v>7032</v>
      </c>
      <c r="E5133" s="7" t="s">
        <v>197</v>
      </c>
      <c r="F5133" s="7" t="s">
        <v>142</v>
      </c>
      <c r="G5133" s="7" t="s">
        <v>143</v>
      </c>
      <c r="H5133" s="7" t="s">
        <v>144</v>
      </c>
    </row>
    <row r="5134" spans="1:9">
      <c r="A5134" t="s">
        <v>4</v>
      </c>
      <c r="B5134" s="4" t="s">
        <v>5</v>
      </c>
      <c r="C5134" s="4" t="s">
        <v>13</v>
      </c>
      <c r="D5134" s="4" t="s">
        <v>10</v>
      </c>
      <c r="E5134" s="4" t="s">
        <v>6</v>
      </c>
      <c r="F5134" s="4" t="s">
        <v>6</v>
      </c>
      <c r="G5134" s="4" t="s">
        <v>6</v>
      </c>
      <c r="H5134" s="4" t="s">
        <v>6</v>
      </c>
    </row>
    <row r="5135" spans="1:9">
      <c r="A5135" t="n">
        <v>41527</v>
      </c>
      <c r="B5135" s="61" t="n">
        <v>51</v>
      </c>
      <c r="C5135" s="7" t="n">
        <v>3</v>
      </c>
      <c r="D5135" s="7" t="n">
        <v>8</v>
      </c>
      <c r="E5135" s="7" t="s">
        <v>197</v>
      </c>
      <c r="F5135" s="7" t="s">
        <v>276</v>
      </c>
      <c r="G5135" s="7" t="s">
        <v>143</v>
      </c>
      <c r="H5135" s="7" t="s">
        <v>144</v>
      </c>
    </row>
    <row r="5136" spans="1:9">
      <c r="A5136" t="s">
        <v>4</v>
      </c>
      <c r="B5136" s="4" t="s">
        <v>5</v>
      </c>
      <c r="C5136" s="4" t="s">
        <v>13</v>
      </c>
      <c r="D5136" s="4" t="s">
        <v>10</v>
      </c>
      <c r="E5136" s="4" t="s">
        <v>6</v>
      </c>
      <c r="F5136" s="4" t="s">
        <v>6</v>
      </c>
      <c r="G5136" s="4" t="s">
        <v>6</v>
      </c>
      <c r="H5136" s="4" t="s">
        <v>6</v>
      </c>
    </row>
    <row r="5137" spans="1:8">
      <c r="A5137" t="n">
        <v>41548</v>
      </c>
      <c r="B5137" s="61" t="n">
        <v>51</v>
      </c>
      <c r="C5137" s="7" t="n">
        <v>3</v>
      </c>
      <c r="D5137" s="7" t="n">
        <v>1</v>
      </c>
      <c r="E5137" s="7" t="s">
        <v>197</v>
      </c>
      <c r="F5137" s="7" t="s">
        <v>276</v>
      </c>
      <c r="G5137" s="7" t="s">
        <v>143</v>
      </c>
      <c r="H5137" s="7" t="s">
        <v>144</v>
      </c>
    </row>
    <row r="5138" spans="1:8">
      <c r="A5138" t="s">
        <v>4</v>
      </c>
      <c r="B5138" s="4" t="s">
        <v>5</v>
      </c>
      <c r="C5138" s="4" t="s">
        <v>13</v>
      </c>
      <c r="D5138" s="4" t="s">
        <v>10</v>
      </c>
      <c r="E5138" s="4" t="s">
        <v>6</v>
      </c>
      <c r="F5138" s="4" t="s">
        <v>6</v>
      </c>
      <c r="G5138" s="4" t="s">
        <v>6</v>
      </c>
      <c r="H5138" s="4" t="s">
        <v>6</v>
      </c>
    </row>
    <row r="5139" spans="1:8">
      <c r="A5139" t="n">
        <v>41569</v>
      </c>
      <c r="B5139" s="61" t="n">
        <v>51</v>
      </c>
      <c r="C5139" s="7" t="n">
        <v>3</v>
      </c>
      <c r="D5139" s="7" t="n">
        <v>9</v>
      </c>
      <c r="E5139" s="7" t="s">
        <v>197</v>
      </c>
      <c r="F5139" s="7" t="s">
        <v>142</v>
      </c>
      <c r="G5139" s="7" t="s">
        <v>143</v>
      </c>
      <c r="H5139" s="7" t="s">
        <v>144</v>
      </c>
    </row>
    <row r="5140" spans="1:8">
      <c r="A5140" t="s">
        <v>4</v>
      </c>
      <c r="B5140" s="4" t="s">
        <v>5</v>
      </c>
      <c r="C5140" s="4" t="s">
        <v>10</v>
      </c>
      <c r="D5140" s="4" t="s">
        <v>25</v>
      </c>
      <c r="E5140" s="4" t="s">
        <v>25</v>
      </c>
      <c r="F5140" s="4" t="s">
        <v>25</v>
      </c>
      <c r="G5140" s="4" t="s">
        <v>25</v>
      </c>
    </row>
    <row r="5141" spans="1:8">
      <c r="A5141" t="n">
        <v>41598</v>
      </c>
      <c r="B5141" s="50" t="n">
        <v>46</v>
      </c>
      <c r="C5141" s="7" t="n">
        <v>1</v>
      </c>
      <c r="D5141" s="7" t="n">
        <v>117.870002746582</v>
      </c>
      <c r="E5141" s="7" t="n">
        <v>21.5799999237061</v>
      </c>
      <c r="F5141" s="7" t="n">
        <v>100.150001525879</v>
      </c>
      <c r="G5141" s="7" t="n">
        <v>98.4000015258789</v>
      </c>
    </row>
    <row r="5142" spans="1:8">
      <c r="A5142" t="s">
        <v>4</v>
      </c>
      <c r="B5142" s="4" t="s">
        <v>5</v>
      </c>
      <c r="C5142" s="4" t="s">
        <v>10</v>
      </c>
      <c r="D5142" s="4" t="s">
        <v>10</v>
      </c>
      <c r="E5142" s="4" t="s">
        <v>10</v>
      </c>
    </row>
    <row r="5143" spans="1:8">
      <c r="A5143" t="n">
        <v>41617</v>
      </c>
      <c r="B5143" s="42" t="n">
        <v>61</v>
      </c>
      <c r="C5143" s="7" t="n">
        <v>1</v>
      </c>
      <c r="D5143" s="7" t="n">
        <v>9</v>
      </c>
      <c r="E5143" s="7" t="n">
        <v>0</v>
      </c>
    </row>
    <row r="5144" spans="1:8">
      <c r="A5144" t="s">
        <v>4</v>
      </c>
      <c r="B5144" s="4" t="s">
        <v>5</v>
      </c>
      <c r="C5144" s="4" t="s">
        <v>13</v>
      </c>
      <c r="D5144" s="4" t="s">
        <v>10</v>
      </c>
    </row>
    <row r="5145" spans="1:8">
      <c r="A5145" t="n">
        <v>41624</v>
      </c>
      <c r="B5145" s="39" t="n">
        <v>58</v>
      </c>
      <c r="C5145" s="7" t="n">
        <v>255</v>
      </c>
      <c r="D5145" s="7" t="n">
        <v>0</v>
      </c>
    </row>
    <row r="5146" spans="1:8">
      <c r="A5146" t="s">
        <v>4</v>
      </c>
      <c r="B5146" s="4" t="s">
        <v>5</v>
      </c>
      <c r="C5146" s="4" t="s">
        <v>13</v>
      </c>
      <c r="D5146" s="4" t="s">
        <v>10</v>
      </c>
      <c r="E5146" s="4" t="s">
        <v>25</v>
      </c>
      <c r="F5146" s="4" t="s">
        <v>10</v>
      </c>
      <c r="G5146" s="4" t="s">
        <v>9</v>
      </c>
      <c r="H5146" s="4" t="s">
        <v>9</v>
      </c>
      <c r="I5146" s="4" t="s">
        <v>10</v>
      </c>
      <c r="J5146" s="4" t="s">
        <v>10</v>
      </c>
      <c r="K5146" s="4" t="s">
        <v>9</v>
      </c>
      <c r="L5146" s="4" t="s">
        <v>9</v>
      </c>
      <c r="M5146" s="4" t="s">
        <v>9</v>
      </c>
      <c r="N5146" s="4" t="s">
        <v>9</v>
      </c>
      <c r="O5146" s="4" t="s">
        <v>6</v>
      </c>
    </row>
    <row r="5147" spans="1:8">
      <c r="A5147" t="n">
        <v>41628</v>
      </c>
      <c r="B5147" s="14" t="n">
        <v>50</v>
      </c>
      <c r="C5147" s="7" t="n">
        <v>0</v>
      </c>
      <c r="D5147" s="7" t="n">
        <v>2004</v>
      </c>
      <c r="E5147" s="7" t="n">
        <v>0.800000011920929</v>
      </c>
      <c r="F5147" s="7" t="n">
        <v>0</v>
      </c>
      <c r="G5147" s="7" t="n">
        <v>0</v>
      </c>
      <c r="H5147" s="7" t="n">
        <v>0</v>
      </c>
      <c r="I5147" s="7" t="n">
        <v>0</v>
      </c>
      <c r="J5147" s="7" t="n">
        <v>65533</v>
      </c>
      <c r="K5147" s="7" t="n">
        <v>0</v>
      </c>
      <c r="L5147" s="7" t="n">
        <v>0</v>
      </c>
      <c r="M5147" s="7" t="n">
        <v>0</v>
      </c>
      <c r="N5147" s="7" t="n">
        <v>0</v>
      </c>
      <c r="O5147" s="7" t="s">
        <v>12</v>
      </c>
    </row>
    <row r="5148" spans="1:8">
      <c r="A5148" t="s">
        <v>4</v>
      </c>
      <c r="B5148" s="4" t="s">
        <v>5</v>
      </c>
      <c r="C5148" s="4" t="s">
        <v>10</v>
      </c>
      <c r="D5148" s="4" t="s">
        <v>13</v>
      </c>
      <c r="E5148" s="4" t="s">
        <v>6</v>
      </c>
      <c r="F5148" s="4" t="s">
        <v>25</v>
      </c>
      <c r="G5148" s="4" t="s">
        <v>25</v>
      </c>
      <c r="H5148" s="4" t="s">
        <v>25</v>
      </c>
    </row>
    <row r="5149" spans="1:8">
      <c r="A5149" t="n">
        <v>41667</v>
      </c>
      <c r="B5149" s="52" t="n">
        <v>48</v>
      </c>
      <c r="C5149" s="7" t="n">
        <v>9</v>
      </c>
      <c r="D5149" s="7" t="n">
        <v>0</v>
      </c>
      <c r="E5149" s="7" t="s">
        <v>264</v>
      </c>
      <c r="F5149" s="7" t="n">
        <v>-1</v>
      </c>
      <c r="G5149" s="7" t="n">
        <v>1</v>
      </c>
      <c r="H5149" s="7" t="n">
        <v>0</v>
      </c>
    </row>
    <row r="5150" spans="1:8">
      <c r="A5150" t="s">
        <v>4</v>
      </c>
      <c r="B5150" s="4" t="s">
        <v>5</v>
      </c>
      <c r="C5150" s="4" t="s">
        <v>10</v>
      </c>
      <c r="D5150" s="4" t="s">
        <v>13</v>
      </c>
      <c r="E5150" s="4" t="s">
        <v>6</v>
      </c>
      <c r="F5150" s="4" t="s">
        <v>25</v>
      </c>
      <c r="G5150" s="4" t="s">
        <v>25</v>
      </c>
      <c r="H5150" s="4" t="s">
        <v>25</v>
      </c>
    </row>
    <row r="5151" spans="1:8">
      <c r="A5151" t="n">
        <v>41693</v>
      </c>
      <c r="B5151" s="52" t="n">
        <v>48</v>
      </c>
      <c r="C5151" s="7" t="n">
        <v>0</v>
      </c>
      <c r="D5151" s="7" t="n">
        <v>0</v>
      </c>
      <c r="E5151" s="7" t="s">
        <v>264</v>
      </c>
      <c r="F5151" s="7" t="n">
        <v>-1</v>
      </c>
      <c r="G5151" s="7" t="n">
        <v>1</v>
      </c>
      <c r="H5151" s="7" t="n">
        <v>0</v>
      </c>
    </row>
    <row r="5152" spans="1:8">
      <c r="A5152" t="s">
        <v>4</v>
      </c>
      <c r="B5152" s="4" t="s">
        <v>5</v>
      </c>
      <c r="C5152" s="4" t="s">
        <v>10</v>
      </c>
    </row>
    <row r="5153" spans="1:15">
      <c r="A5153" t="n">
        <v>41719</v>
      </c>
      <c r="B5153" s="31" t="n">
        <v>16</v>
      </c>
      <c r="C5153" s="7" t="n">
        <v>1000</v>
      </c>
    </row>
    <row r="5154" spans="1:15">
      <c r="A5154" t="s">
        <v>4</v>
      </c>
      <c r="B5154" s="4" t="s">
        <v>5</v>
      </c>
      <c r="C5154" s="4" t="s">
        <v>13</v>
      </c>
      <c r="D5154" s="4" t="s">
        <v>10</v>
      </c>
      <c r="E5154" s="4" t="s">
        <v>6</v>
      </c>
      <c r="F5154" s="4" t="s">
        <v>6</v>
      </c>
      <c r="G5154" s="4" t="s">
        <v>6</v>
      </c>
      <c r="H5154" s="4" t="s">
        <v>6</v>
      </c>
    </row>
    <row r="5155" spans="1:15">
      <c r="A5155" t="n">
        <v>41722</v>
      </c>
      <c r="B5155" s="61" t="n">
        <v>51</v>
      </c>
      <c r="C5155" s="7" t="n">
        <v>3</v>
      </c>
      <c r="D5155" s="7" t="n">
        <v>0</v>
      </c>
      <c r="E5155" s="7" t="s">
        <v>144</v>
      </c>
      <c r="F5155" s="7" t="s">
        <v>221</v>
      </c>
      <c r="G5155" s="7" t="s">
        <v>143</v>
      </c>
      <c r="H5155" s="7" t="s">
        <v>144</v>
      </c>
    </row>
    <row r="5156" spans="1:15">
      <c r="A5156" t="s">
        <v>4</v>
      </c>
      <c r="B5156" s="4" t="s">
        <v>5</v>
      </c>
      <c r="C5156" s="4" t="s">
        <v>13</v>
      </c>
      <c r="D5156" s="4" t="s">
        <v>10</v>
      </c>
    </row>
    <row r="5157" spans="1:15">
      <c r="A5157" t="n">
        <v>41735</v>
      </c>
      <c r="B5157" s="45" t="n">
        <v>45</v>
      </c>
      <c r="C5157" s="7" t="n">
        <v>7</v>
      </c>
      <c r="D5157" s="7" t="n">
        <v>255</v>
      </c>
    </row>
    <row r="5158" spans="1:15">
      <c r="A5158" t="s">
        <v>4</v>
      </c>
      <c r="B5158" s="4" t="s">
        <v>5</v>
      </c>
      <c r="C5158" s="4" t="s">
        <v>10</v>
      </c>
    </row>
    <row r="5159" spans="1:15">
      <c r="A5159" t="n">
        <v>41739</v>
      </c>
      <c r="B5159" s="31" t="n">
        <v>16</v>
      </c>
      <c r="C5159" s="7" t="n">
        <v>500</v>
      </c>
    </row>
    <row r="5160" spans="1:15">
      <c r="A5160" t="s">
        <v>4</v>
      </c>
      <c r="B5160" s="4" t="s">
        <v>5</v>
      </c>
      <c r="C5160" s="4" t="s">
        <v>13</v>
      </c>
      <c r="D5160" s="4" t="s">
        <v>10</v>
      </c>
      <c r="E5160" s="4" t="s">
        <v>6</v>
      </c>
    </row>
    <row r="5161" spans="1:15">
      <c r="A5161" t="n">
        <v>41742</v>
      </c>
      <c r="B5161" s="61" t="n">
        <v>51</v>
      </c>
      <c r="C5161" s="7" t="n">
        <v>4</v>
      </c>
      <c r="D5161" s="7" t="n">
        <v>0</v>
      </c>
      <c r="E5161" s="7" t="s">
        <v>409</v>
      </c>
    </row>
    <row r="5162" spans="1:15">
      <c r="A5162" t="s">
        <v>4</v>
      </c>
      <c r="B5162" s="4" t="s">
        <v>5</v>
      </c>
      <c r="C5162" s="4" t="s">
        <v>10</v>
      </c>
    </row>
    <row r="5163" spans="1:15">
      <c r="A5163" t="n">
        <v>41756</v>
      </c>
      <c r="B5163" s="31" t="n">
        <v>16</v>
      </c>
      <c r="C5163" s="7" t="n">
        <v>0</v>
      </c>
    </row>
    <row r="5164" spans="1:15">
      <c r="A5164" t="s">
        <v>4</v>
      </c>
      <c r="B5164" s="4" t="s">
        <v>5</v>
      </c>
      <c r="C5164" s="4" t="s">
        <v>10</v>
      </c>
      <c r="D5164" s="4" t="s">
        <v>13</v>
      </c>
      <c r="E5164" s="4" t="s">
        <v>9</v>
      </c>
      <c r="F5164" s="4" t="s">
        <v>55</v>
      </c>
      <c r="G5164" s="4" t="s">
        <v>13</v>
      </c>
      <c r="H5164" s="4" t="s">
        <v>13</v>
      </c>
      <c r="I5164" s="4" t="s">
        <v>13</v>
      </c>
      <c r="J5164" s="4" t="s">
        <v>9</v>
      </c>
      <c r="K5164" s="4" t="s">
        <v>55</v>
      </c>
      <c r="L5164" s="4" t="s">
        <v>13</v>
      </c>
      <c r="M5164" s="4" t="s">
        <v>13</v>
      </c>
    </row>
    <row r="5165" spans="1:15">
      <c r="A5165" t="n">
        <v>41759</v>
      </c>
      <c r="B5165" s="62" t="n">
        <v>26</v>
      </c>
      <c r="C5165" s="7" t="n">
        <v>0</v>
      </c>
      <c r="D5165" s="7" t="n">
        <v>17</v>
      </c>
      <c r="E5165" s="7" t="n">
        <v>52560</v>
      </c>
      <c r="F5165" s="7" t="s">
        <v>410</v>
      </c>
      <c r="G5165" s="7" t="n">
        <v>2</v>
      </c>
      <c r="H5165" s="7" t="n">
        <v>3</v>
      </c>
      <c r="I5165" s="7" t="n">
        <v>17</v>
      </c>
      <c r="J5165" s="7" t="n">
        <v>52561</v>
      </c>
      <c r="K5165" s="7" t="s">
        <v>411</v>
      </c>
      <c r="L5165" s="7" t="n">
        <v>2</v>
      </c>
      <c r="M5165" s="7" t="n">
        <v>0</v>
      </c>
    </row>
    <row r="5166" spans="1:15">
      <c r="A5166" t="s">
        <v>4</v>
      </c>
      <c r="B5166" s="4" t="s">
        <v>5</v>
      </c>
    </row>
    <row r="5167" spans="1:15">
      <c r="A5167" t="n">
        <v>41871</v>
      </c>
      <c r="B5167" s="34" t="n">
        <v>28</v>
      </c>
    </row>
    <row r="5168" spans="1:15">
      <c r="A5168" t="s">
        <v>4</v>
      </c>
      <c r="B5168" s="4" t="s">
        <v>5</v>
      </c>
      <c r="C5168" s="4" t="s">
        <v>13</v>
      </c>
      <c r="D5168" s="4" t="s">
        <v>10</v>
      </c>
      <c r="E5168" s="4" t="s">
        <v>6</v>
      </c>
    </row>
    <row r="5169" spans="1:13">
      <c r="A5169" t="n">
        <v>41872</v>
      </c>
      <c r="B5169" s="61" t="n">
        <v>51</v>
      </c>
      <c r="C5169" s="7" t="n">
        <v>4</v>
      </c>
      <c r="D5169" s="7" t="n">
        <v>9</v>
      </c>
      <c r="E5169" s="7" t="s">
        <v>298</v>
      </c>
    </row>
    <row r="5170" spans="1:13">
      <c r="A5170" t="s">
        <v>4</v>
      </c>
      <c r="B5170" s="4" t="s">
        <v>5</v>
      </c>
      <c r="C5170" s="4" t="s">
        <v>10</v>
      </c>
    </row>
    <row r="5171" spans="1:13">
      <c r="A5171" t="n">
        <v>41886</v>
      </c>
      <c r="B5171" s="31" t="n">
        <v>16</v>
      </c>
      <c r="C5171" s="7" t="n">
        <v>0</v>
      </c>
    </row>
    <row r="5172" spans="1:13">
      <c r="A5172" t="s">
        <v>4</v>
      </c>
      <c r="B5172" s="4" t="s">
        <v>5</v>
      </c>
      <c r="C5172" s="4" t="s">
        <v>10</v>
      </c>
      <c r="D5172" s="4" t="s">
        <v>13</v>
      </c>
      <c r="E5172" s="4" t="s">
        <v>9</v>
      </c>
      <c r="F5172" s="4" t="s">
        <v>55</v>
      </c>
      <c r="G5172" s="4" t="s">
        <v>13</v>
      </c>
      <c r="H5172" s="4" t="s">
        <v>13</v>
      </c>
    </row>
    <row r="5173" spans="1:13">
      <c r="A5173" t="n">
        <v>41889</v>
      </c>
      <c r="B5173" s="62" t="n">
        <v>26</v>
      </c>
      <c r="C5173" s="7" t="n">
        <v>9</v>
      </c>
      <c r="D5173" s="7" t="n">
        <v>17</v>
      </c>
      <c r="E5173" s="7" t="n">
        <v>5319</v>
      </c>
      <c r="F5173" s="7" t="s">
        <v>412</v>
      </c>
      <c r="G5173" s="7" t="n">
        <v>2</v>
      </c>
      <c r="H5173" s="7" t="n">
        <v>0</v>
      </c>
    </row>
    <row r="5174" spans="1:13">
      <c r="A5174" t="s">
        <v>4</v>
      </c>
      <c r="B5174" s="4" t="s">
        <v>5</v>
      </c>
    </row>
    <row r="5175" spans="1:13">
      <c r="A5175" t="n">
        <v>41934</v>
      </c>
      <c r="B5175" s="34" t="n">
        <v>28</v>
      </c>
    </row>
    <row r="5176" spans="1:13">
      <c r="A5176" t="s">
        <v>4</v>
      </c>
      <c r="B5176" s="4" t="s">
        <v>5</v>
      </c>
      <c r="C5176" s="4" t="s">
        <v>13</v>
      </c>
      <c r="D5176" s="20" t="s">
        <v>45</v>
      </c>
      <c r="E5176" s="4" t="s">
        <v>5</v>
      </c>
      <c r="F5176" s="4" t="s">
        <v>13</v>
      </c>
      <c r="G5176" s="4" t="s">
        <v>10</v>
      </c>
      <c r="H5176" s="20" t="s">
        <v>46</v>
      </c>
      <c r="I5176" s="4" t="s">
        <v>13</v>
      </c>
      <c r="J5176" s="4" t="s">
        <v>35</v>
      </c>
    </row>
    <row r="5177" spans="1:13">
      <c r="A5177" t="n">
        <v>41935</v>
      </c>
      <c r="B5177" s="15" t="n">
        <v>5</v>
      </c>
      <c r="C5177" s="7" t="n">
        <v>28</v>
      </c>
      <c r="D5177" s="20" t="s">
        <v>3</v>
      </c>
      <c r="E5177" s="40" t="n">
        <v>64</v>
      </c>
      <c r="F5177" s="7" t="n">
        <v>5</v>
      </c>
      <c r="G5177" s="7" t="n">
        <v>2</v>
      </c>
      <c r="H5177" s="20" t="s">
        <v>3</v>
      </c>
      <c r="I5177" s="7" t="n">
        <v>1</v>
      </c>
      <c r="J5177" s="16" t="n">
        <f t="normal" ca="1">A5187</f>
        <v>0</v>
      </c>
    </row>
    <row r="5178" spans="1:13">
      <c r="A5178" t="s">
        <v>4</v>
      </c>
      <c r="B5178" s="4" t="s">
        <v>5</v>
      </c>
      <c r="C5178" s="4" t="s">
        <v>13</v>
      </c>
      <c r="D5178" s="4" t="s">
        <v>10</v>
      </c>
      <c r="E5178" s="4" t="s">
        <v>6</v>
      </c>
    </row>
    <row r="5179" spans="1:13">
      <c r="A5179" t="n">
        <v>41946</v>
      </c>
      <c r="B5179" s="61" t="n">
        <v>51</v>
      </c>
      <c r="C5179" s="7" t="n">
        <v>4</v>
      </c>
      <c r="D5179" s="7" t="n">
        <v>2</v>
      </c>
      <c r="E5179" s="7" t="s">
        <v>298</v>
      </c>
    </row>
    <row r="5180" spans="1:13">
      <c r="A5180" t="s">
        <v>4</v>
      </c>
      <c r="B5180" s="4" t="s">
        <v>5</v>
      </c>
      <c r="C5180" s="4" t="s">
        <v>10</v>
      </c>
    </row>
    <row r="5181" spans="1:13">
      <c r="A5181" t="n">
        <v>41960</v>
      </c>
      <c r="B5181" s="31" t="n">
        <v>16</v>
      </c>
      <c r="C5181" s="7" t="n">
        <v>0</v>
      </c>
    </row>
    <row r="5182" spans="1:13">
      <c r="A5182" t="s">
        <v>4</v>
      </c>
      <c r="B5182" s="4" t="s">
        <v>5</v>
      </c>
      <c r="C5182" s="4" t="s">
        <v>10</v>
      </c>
      <c r="D5182" s="4" t="s">
        <v>13</v>
      </c>
      <c r="E5182" s="4" t="s">
        <v>9</v>
      </c>
      <c r="F5182" s="4" t="s">
        <v>55</v>
      </c>
      <c r="G5182" s="4" t="s">
        <v>13</v>
      </c>
      <c r="H5182" s="4" t="s">
        <v>13</v>
      </c>
    </row>
    <row r="5183" spans="1:13">
      <c r="A5183" t="n">
        <v>41963</v>
      </c>
      <c r="B5183" s="62" t="n">
        <v>26</v>
      </c>
      <c r="C5183" s="7" t="n">
        <v>2</v>
      </c>
      <c r="D5183" s="7" t="n">
        <v>17</v>
      </c>
      <c r="E5183" s="7" t="n">
        <v>6364</v>
      </c>
      <c r="F5183" s="7" t="s">
        <v>413</v>
      </c>
      <c r="G5183" s="7" t="n">
        <v>2</v>
      </c>
      <c r="H5183" s="7" t="n">
        <v>0</v>
      </c>
    </row>
    <row r="5184" spans="1:13">
      <c r="A5184" t="s">
        <v>4</v>
      </c>
      <c r="B5184" s="4" t="s">
        <v>5</v>
      </c>
    </row>
    <row r="5185" spans="1:10">
      <c r="A5185" t="n">
        <v>41985</v>
      </c>
      <c r="B5185" s="34" t="n">
        <v>28</v>
      </c>
    </row>
    <row r="5186" spans="1:10">
      <c r="A5186" t="s">
        <v>4</v>
      </c>
      <c r="B5186" s="4" t="s">
        <v>5</v>
      </c>
      <c r="C5186" s="4" t="s">
        <v>13</v>
      </c>
      <c r="D5186" s="20" t="s">
        <v>45</v>
      </c>
      <c r="E5186" s="4" t="s">
        <v>5</v>
      </c>
      <c r="F5186" s="4" t="s">
        <v>13</v>
      </c>
      <c r="G5186" s="4" t="s">
        <v>10</v>
      </c>
      <c r="H5186" s="20" t="s">
        <v>46</v>
      </c>
      <c r="I5186" s="4" t="s">
        <v>13</v>
      </c>
      <c r="J5186" s="4" t="s">
        <v>35</v>
      </c>
    </row>
    <row r="5187" spans="1:10">
      <c r="A5187" t="n">
        <v>41986</v>
      </c>
      <c r="B5187" s="15" t="n">
        <v>5</v>
      </c>
      <c r="C5187" s="7" t="n">
        <v>28</v>
      </c>
      <c r="D5187" s="20" t="s">
        <v>3</v>
      </c>
      <c r="E5187" s="40" t="n">
        <v>64</v>
      </c>
      <c r="F5187" s="7" t="n">
        <v>5</v>
      </c>
      <c r="G5187" s="7" t="n">
        <v>7</v>
      </c>
      <c r="H5187" s="20" t="s">
        <v>3</v>
      </c>
      <c r="I5187" s="7" t="n">
        <v>1</v>
      </c>
      <c r="J5187" s="16" t="n">
        <f t="normal" ca="1">A5197</f>
        <v>0</v>
      </c>
    </row>
    <row r="5188" spans="1:10">
      <c r="A5188" t="s">
        <v>4</v>
      </c>
      <c r="B5188" s="4" t="s">
        <v>5</v>
      </c>
      <c r="C5188" s="4" t="s">
        <v>13</v>
      </c>
      <c r="D5188" s="4" t="s">
        <v>10</v>
      </c>
      <c r="E5188" s="4" t="s">
        <v>6</v>
      </c>
    </row>
    <row r="5189" spans="1:10">
      <c r="A5189" t="n">
        <v>41997</v>
      </c>
      <c r="B5189" s="61" t="n">
        <v>51</v>
      </c>
      <c r="C5189" s="7" t="n">
        <v>4</v>
      </c>
      <c r="D5189" s="7" t="n">
        <v>7</v>
      </c>
      <c r="E5189" s="7" t="s">
        <v>409</v>
      </c>
    </row>
    <row r="5190" spans="1:10">
      <c r="A5190" t="s">
        <v>4</v>
      </c>
      <c r="B5190" s="4" t="s">
        <v>5</v>
      </c>
      <c r="C5190" s="4" t="s">
        <v>10</v>
      </c>
    </row>
    <row r="5191" spans="1:10">
      <c r="A5191" t="n">
        <v>42011</v>
      </c>
      <c r="B5191" s="31" t="n">
        <v>16</v>
      </c>
      <c r="C5191" s="7" t="n">
        <v>0</v>
      </c>
    </row>
    <row r="5192" spans="1:10">
      <c r="A5192" t="s">
        <v>4</v>
      </c>
      <c r="B5192" s="4" t="s">
        <v>5</v>
      </c>
      <c r="C5192" s="4" t="s">
        <v>10</v>
      </c>
      <c r="D5192" s="4" t="s">
        <v>13</v>
      </c>
      <c r="E5192" s="4" t="s">
        <v>9</v>
      </c>
      <c r="F5192" s="4" t="s">
        <v>55</v>
      </c>
      <c r="G5192" s="4" t="s">
        <v>13</v>
      </c>
      <c r="H5192" s="4" t="s">
        <v>13</v>
      </c>
    </row>
    <row r="5193" spans="1:10">
      <c r="A5193" t="n">
        <v>42014</v>
      </c>
      <c r="B5193" s="62" t="n">
        <v>26</v>
      </c>
      <c r="C5193" s="7" t="n">
        <v>7</v>
      </c>
      <c r="D5193" s="7" t="n">
        <v>17</v>
      </c>
      <c r="E5193" s="7" t="n">
        <v>4356</v>
      </c>
      <c r="F5193" s="7" t="s">
        <v>414</v>
      </c>
      <c r="G5193" s="7" t="n">
        <v>2</v>
      </c>
      <c r="H5193" s="7" t="n">
        <v>0</v>
      </c>
    </row>
    <row r="5194" spans="1:10">
      <c r="A5194" t="s">
        <v>4</v>
      </c>
      <c r="B5194" s="4" t="s">
        <v>5</v>
      </c>
    </row>
    <row r="5195" spans="1:10">
      <c r="A5195" t="n">
        <v>42071</v>
      </c>
      <c r="B5195" s="34" t="n">
        <v>28</v>
      </c>
    </row>
    <row r="5196" spans="1:10">
      <c r="A5196" t="s">
        <v>4</v>
      </c>
      <c r="B5196" s="4" t="s">
        <v>5</v>
      </c>
      <c r="C5196" s="4" t="s">
        <v>13</v>
      </c>
      <c r="D5196" s="20" t="s">
        <v>45</v>
      </c>
      <c r="E5196" s="4" t="s">
        <v>5</v>
      </c>
      <c r="F5196" s="4" t="s">
        <v>13</v>
      </c>
      <c r="G5196" s="4" t="s">
        <v>10</v>
      </c>
      <c r="H5196" s="20" t="s">
        <v>46</v>
      </c>
      <c r="I5196" s="4" t="s">
        <v>13</v>
      </c>
      <c r="J5196" s="4" t="s">
        <v>35</v>
      </c>
    </row>
    <row r="5197" spans="1:10">
      <c r="A5197" t="n">
        <v>42072</v>
      </c>
      <c r="B5197" s="15" t="n">
        <v>5</v>
      </c>
      <c r="C5197" s="7" t="n">
        <v>28</v>
      </c>
      <c r="D5197" s="20" t="s">
        <v>3</v>
      </c>
      <c r="E5197" s="40" t="n">
        <v>64</v>
      </c>
      <c r="F5197" s="7" t="n">
        <v>5</v>
      </c>
      <c r="G5197" s="7" t="n">
        <v>4</v>
      </c>
      <c r="H5197" s="20" t="s">
        <v>3</v>
      </c>
      <c r="I5197" s="7" t="n">
        <v>1</v>
      </c>
      <c r="J5197" s="16" t="n">
        <f t="normal" ca="1">A5207</f>
        <v>0</v>
      </c>
    </row>
    <row r="5198" spans="1:10">
      <c r="A5198" t="s">
        <v>4</v>
      </c>
      <c r="B5198" s="4" t="s">
        <v>5</v>
      </c>
      <c r="C5198" s="4" t="s">
        <v>13</v>
      </c>
      <c r="D5198" s="4" t="s">
        <v>10</v>
      </c>
      <c r="E5198" s="4" t="s">
        <v>6</v>
      </c>
    </row>
    <row r="5199" spans="1:10">
      <c r="A5199" t="n">
        <v>42083</v>
      </c>
      <c r="B5199" s="61" t="n">
        <v>51</v>
      </c>
      <c r="C5199" s="7" t="n">
        <v>4</v>
      </c>
      <c r="D5199" s="7" t="n">
        <v>4</v>
      </c>
      <c r="E5199" s="7" t="s">
        <v>232</v>
      </c>
    </row>
    <row r="5200" spans="1:10">
      <c r="A5200" t="s">
        <v>4</v>
      </c>
      <c r="B5200" s="4" t="s">
        <v>5</v>
      </c>
      <c r="C5200" s="4" t="s">
        <v>10</v>
      </c>
    </row>
    <row r="5201" spans="1:10">
      <c r="A5201" t="n">
        <v>42096</v>
      </c>
      <c r="B5201" s="31" t="n">
        <v>16</v>
      </c>
      <c r="C5201" s="7" t="n">
        <v>0</v>
      </c>
    </row>
    <row r="5202" spans="1:10">
      <c r="A5202" t="s">
        <v>4</v>
      </c>
      <c r="B5202" s="4" t="s">
        <v>5</v>
      </c>
      <c r="C5202" s="4" t="s">
        <v>10</v>
      </c>
      <c r="D5202" s="4" t="s">
        <v>13</v>
      </c>
      <c r="E5202" s="4" t="s">
        <v>9</v>
      </c>
      <c r="F5202" s="4" t="s">
        <v>55</v>
      </c>
      <c r="G5202" s="4" t="s">
        <v>13</v>
      </c>
      <c r="H5202" s="4" t="s">
        <v>13</v>
      </c>
    </row>
    <row r="5203" spans="1:10">
      <c r="A5203" t="n">
        <v>42099</v>
      </c>
      <c r="B5203" s="62" t="n">
        <v>26</v>
      </c>
      <c r="C5203" s="7" t="n">
        <v>4</v>
      </c>
      <c r="D5203" s="7" t="n">
        <v>17</v>
      </c>
      <c r="E5203" s="7" t="n">
        <v>7356</v>
      </c>
      <c r="F5203" s="7" t="s">
        <v>415</v>
      </c>
      <c r="G5203" s="7" t="n">
        <v>2</v>
      </c>
      <c r="H5203" s="7" t="n">
        <v>0</v>
      </c>
    </row>
    <row r="5204" spans="1:10">
      <c r="A5204" t="s">
        <v>4</v>
      </c>
      <c r="B5204" s="4" t="s">
        <v>5</v>
      </c>
    </row>
    <row r="5205" spans="1:10">
      <c r="A5205" t="n">
        <v>42156</v>
      </c>
      <c r="B5205" s="34" t="n">
        <v>28</v>
      </c>
    </row>
    <row r="5206" spans="1:10">
      <c r="A5206" t="s">
        <v>4</v>
      </c>
      <c r="B5206" s="4" t="s">
        <v>5</v>
      </c>
      <c r="C5206" s="4" t="s">
        <v>13</v>
      </c>
      <c r="D5206" s="4" t="s">
        <v>10</v>
      </c>
      <c r="E5206" s="4" t="s">
        <v>6</v>
      </c>
    </row>
    <row r="5207" spans="1:10">
      <c r="A5207" t="n">
        <v>42157</v>
      </c>
      <c r="B5207" s="61" t="n">
        <v>51</v>
      </c>
      <c r="C5207" s="7" t="n">
        <v>4</v>
      </c>
      <c r="D5207" s="7" t="n">
        <v>8</v>
      </c>
      <c r="E5207" s="7" t="s">
        <v>368</v>
      </c>
    </row>
    <row r="5208" spans="1:10">
      <c r="A5208" t="s">
        <v>4</v>
      </c>
      <c r="B5208" s="4" t="s">
        <v>5</v>
      </c>
      <c r="C5208" s="4" t="s">
        <v>10</v>
      </c>
    </row>
    <row r="5209" spans="1:10">
      <c r="A5209" t="n">
        <v>42170</v>
      </c>
      <c r="B5209" s="31" t="n">
        <v>16</v>
      </c>
      <c r="C5209" s="7" t="n">
        <v>0</v>
      </c>
    </row>
    <row r="5210" spans="1:10">
      <c r="A5210" t="s">
        <v>4</v>
      </c>
      <c r="B5210" s="4" t="s">
        <v>5</v>
      </c>
      <c r="C5210" s="4" t="s">
        <v>10</v>
      </c>
      <c r="D5210" s="4" t="s">
        <v>13</v>
      </c>
      <c r="E5210" s="4" t="s">
        <v>9</v>
      </c>
      <c r="F5210" s="4" t="s">
        <v>55</v>
      </c>
      <c r="G5210" s="4" t="s">
        <v>13</v>
      </c>
      <c r="H5210" s="4" t="s">
        <v>13</v>
      </c>
    </row>
    <row r="5211" spans="1:10">
      <c r="A5211" t="n">
        <v>42173</v>
      </c>
      <c r="B5211" s="62" t="n">
        <v>26</v>
      </c>
      <c r="C5211" s="7" t="n">
        <v>8</v>
      </c>
      <c r="D5211" s="7" t="n">
        <v>17</v>
      </c>
      <c r="E5211" s="7" t="n">
        <v>9330</v>
      </c>
      <c r="F5211" s="7" t="s">
        <v>416</v>
      </c>
      <c r="G5211" s="7" t="n">
        <v>2</v>
      </c>
      <c r="H5211" s="7" t="n">
        <v>0</v>
      </c>
    </row>
    <row r="5212" spans="1:10">
      <c r="A5212" t="s">
        <v>4</v>
      </c>
      <c r="B5212" s="4" t="s">
        <v>5</v>
      </c>
    </row>
    <row r="5213" spans="1:10">
      <c r="A5213" t="n">
        <v>42239</v>
      </c>
      <c r="B5213" s="34" t="n">
        <v>28</v>
      </c>
    </row>
    <row r="5214" spans="1:10">
      <c r="A5214" t="s">
        <v>4</v>
      </c>
      <c r="B5214" s="4" t="s">
        <v>5</v>
      </c>
      <c r="C5214" s="4" t="s">
        <v>13</v>
      </c>
      <c r="D5214" s="4" t="s">
        <v>10</v>
      </c>
      <c r="E5214" s="4" t="s">
        <v>10</v>
      </c>
      <c r="F5214" s="4" t="s">
        <v>13</v>
      </c>
    </row>
    <row r="5215" spans="1:10">
      <c r="A5215" t="n">
        <v>42240</v>
      </c>
      <c r="B5215" s="32" t="n">
        <v>25</v>
      </c>
      <c r="C5215" s="7" t="n">
        <v>1</v>
      </c>
      <c r="D5215" s="7" t="n">
        <v>60</v>
      </c>
      <c r="E5215" s="7" t="n">
        <v>640</v>
      </c>
      <c r="F5215" s="7" t="n">
        <v>1</v>
      </c>
    </row>
    <row r="5216" spans="1:10">
      <c r="A5216" t="s">
        <v>4</v>
      </c>
      <c r="B5216" s="4" t="s">
        <v>5</v>
      </c>
      <c r="C5216" s="4" t="s">
        <v>13</v>
      </c>
      <c r="D5216" s="20" t="s">
        <v>45</v>
      </c>
      <c r="E5216" s="4" t="s">
        <v>5</v>
      </c>
      <c r="F5216" s="4" t="s">
        <v>13</v>
      </c>
      <c r="G5216" s="4" t="s">
        <v>10</v>
      </c>
      <c r="H5216" s="20" t="s">
        <v>46</v>
      </c>
      <c r="I5216" s="4" t="s">
        <v>13</v>
      </c>
      <c r="J5216" s="4" t="s">
        <v>35</v>
      </c>
    </row>
    <row r="5217" spans="1:10">
      <c r="A5217" t="n">
        <v>42247</v>
      </c>
      <c r="B5217" s="15" t="n">
        <v>5</v>
      </c>
      <c r="C5217" s="7" t="n">
        <v>28</v>
      </c>
      <c r="D5217" s="20" t="s">
        <v>3</v>
      </c>
      <c r="E5217" s="40" t="n">
        <v>64</v>
      </c>
      <c r="F5217" s="7" t="n">
        <v>5</v>
      </c>
      <c r="G5217" s="7" t="n">
        <v>16</v>
      </c>
      <c r="H5217" s="20" t="s">
        <v>3</v>
      </c>
      <c r="I5217" s="7" t="n">
        <v>1</v>
      </c>
      <c r="J5217" s="16" t="n">
        <f t="normal" ca="1">A5229</f>
        <v>0</v>
      </c>
    </row>
    <row r="5218" spans="1:10">
      <c r="A5218" t="s">
        <v>4</v>
      </c>
      <c r="B5218" s="4" t="s">
        <v>5</v>
      </c>
      <c r="C5218" s="4" t="s">
        <v>13</v>
      </c>
      <c r="D5218" s="4" t="s">
        <v>10</v>
      </c>
      <c r="E5218" s="4" t="s">
        <v>6</v>
      </c>
    </row>
    <row r="5219" spans="1:10">
      <c r="A5219" t="n">
        <v>42258</v>
      </c>
      <c r="B5219" s="61" t="n">
        <v>51</v>
      </c>
      <c r="C5219" s="7" t="n">
        <v>4</v>
      </c>
      <c r="D5219" s="7" t="n">
        <v>16</v>
      </c>
      <c r="E5219" s="7" t="s">
        <v>417</v>
      </c>
    </row>
    <row r="5220" spans="1:10">
      <c r="A5220" t="s">
        <v>4</v>
      </c>
      <c r="B5220" s="4" t="s">
        <v>5</v>
      </c>
      <c r="C5220" s="4" t="s">
        <v>10</v>
      </c>
    </row>
    <row r="5221" spans="1:10">
      <c r="A5221" t="n">
        <v>42277</v>
      </c>
      <c r="B5221" s="31" t="n">
        <v>16</v>
      </c>
      <c r="C5221" s="7" t="n">
        <v>0</v>
      </c>
    </row>
    <row r="5222" spans="1:10">
      <c r="A5222" t="s">
        <v>4</v>
      </c>
      <c r="B5222" s="4" t="s">
        <v>5</v>
      </c>
      <c r="C5222" s="4" t="s">
        <v>10</v>
      </c>
      <c r="D5222" s="4" t="s">
        <v>13</v>
      </c>
      <c r="E5222" s="4" t="s">
        <v>9</v>
      </c>
      <c r="F5222" s="4" t="s">
        <v>55</v>
      </c>
      <c r="G5222" s="4" t="s">
        <v>13</v>
      </c>
      <c r="H5222" s="4" t="s">
        <v>13</v>
      </c>
    </row>
    <row r="5223" spans="1:10">
      <c r="A5223" t="n">
        <v>42280</v>
      </c>
      <c r="B5223" s="62" t="n">
        <v>26</v>
      </c>
      <c r="C5223" s="7" t="n">
        <v>16</v>
      </c>
      <c r="D5223" s="7" t="n">
        <v>17</v>
      </c>
      <c r="E5223" s="7" t="n">
        <v>14354</v>
      </c>
      <c r="F5223" s="7" t="s">
        <v>418</v>
      </c>
      <c r="G5223" s="7" t="n">
        <v>2</v>
      </c>
      <c r="H5223" s="7" t="n">
        <v>0</v>
      </c>
    </row>
    <row r="5224" spans="1:10">
      <c r="A5224" t="s">
        <v>4</v>
      </c>
      <c r="B5224" s="4" t="s">
        <v>5</v>
      </c>
    </row>
    <row r="5225" spans="1:10">
      <c r="A5225" t="n">
        <v>42318</v>
      </c>
      <c r="B5225" s="34" t="n">
        <v>28</v>
      </c>
    </row>
    <row r="5226" spans="1:10">
      <c r="A5226" t="s">
        <v>4</v>
      </c>
      <c r="B5226" s="4" t="s">
        <v>5</v>
      </c>
      <c r="C5226" s="4" t="s">
        <v>35</v>
      </c>
    </row>
    <row r="5227" spans="1:10">
      <c r="A5227" t="n">
        <v>42319</v>
      </c>
      <c r="B5227" s="26" t="n">
        <v>3</v>
      </c>
      <c r="C5227" s="16" t="n">
        <f t="normal" ca="1">A5239</f>
        <v>0</v>
      </c>
    </row>
    <row r="5228" spans="1:10">
      <c r="A5228" t="s">
        <v>4</v>
      </c>
      <c r="B5228" s="4" t="s">
        <v>5</v>
      </c>
      <c r="C5228" s="4" t="s">
        <v>13</v>
      </c>
      <c r="D5228" s="20" t="s">
        <v>45</v>
      </c>
      <c r="E5228" s="4" t="s">
        <v>5</v>
      </c>
      <c r="F5228" s="4" t="s">
        <v>13</v>
      </c>
      <c r="G5228" s="4" t="s">
        <v>10</v>
      </c>
      <c r="H5228" s="20" t="s">
        <v>46</v>
      </c>
      <c r="I5228" s="4" t="s">
        <v>13</v>
      </c>
      <c r="J5228" s="4" t="s">
        <v>35</v>
      </c>
    </row>
    <row r="5229" spans="1:10">
      <c r="A5229" t="n">
        <v>42324</v>
      </c>
      <c r="B5229" s="15" t="n">
        <v>5</v>
      </c>
      <c r="C5229" s="7" t="n">
        <v>28</v>
      </c>
      <c r="D5229" s="20" t="s">
        <v>3</v>
      </c>
      <c r="E5229" s="40" t="n">
        <v>64</v>
      </c>
      <c r="F5229" s="7" t="n">
        <v>5</v>
      </c>
      <c r="G5229" s="7" t="n">
        <v>15</v>
      </c>
      <c r="H5229" s="20" t="s">
        <v>3</v>
      </c>
      <c r="I5229" s="7" t="n">
        <v>1</v>
      </c>
      <c r="J5229" s="16" t="n">
        <f t="normal" ca="1">A5239</f>
        <v>0</v>
      </c>
    </row>
    <row r="5230" spans="1:10">
      <c r="A5230" t="s">
        <v>4</v>
      </c>
      <c r="B5230" s="4" t="s">
        <v>5</v>
      </c>
      <c r="C5230" s="4" t="s">
        <v>13</v>
      </c>
      <c r="D5230" s="4" t="s">
        <v>10</v>
      </c>
      <c r="E5230" s="4" t="s">
        <v>6</v>
      </c>
    </row>
    <row r="5231" spans="1:10">
      <c r="A5231" t="n">
        <v>42335</v>
      </c>
      <c r="B5231" s="61" t="n">
        <v>51</v>
      </c>
      <c r="C5231" s="7" t="n">
        <v>4</v>
      </c>
      <c r="D5231" s="7" t="n">
        <v>15</v>
      </c>
      <c r="E5231" s="7" t="s">
        <v>350</v>
      </c>
    </row>
    <row r="5232" spans="1:10">
      <c r="A5232" t="s">
        <v>4</v>
      </c>
      <c r="B5232" s="4" t="s">
        <v>5</v>
      </c>
      <c r="C5232" s="4" t="s">
        <v>10</v>
      </c>
    </row>
    <row r="5233" spans="1:10">
      <c r="A5233" t="n">
        <v>42349</v>
      </c>
      <c r="B5233" s="31" t="n">
        <v>16</v>
      </c>
      <c r="C5233" s="7" t="n">
        <v>0</v>
      </c>
    </row>
    <row r="5234" spans="1:10">
      <c r="A5234" t="s">
        <v>4</v>
      </c>
      <c r="B5234" s="4" t="s">
        <v>5</v>
      </c>
      <c r="C5234" s="4" t="s">
        <v>10</v>
      </c>
      <c r="D5234" s="4" t="s">
        <v>13</v>
      </c>
      <c r="E5234" s="4" t="s">
        <v>9</v>
      </c>
      <c r="F5234" s="4" t="s">
        <v>55</v>
      </c>
      <c r="G5234" s="4" t="s">
        <v>13</v>
      </c>
      <c r="H5234" s="4" t="s">
        <v>13</v>
      </c>
    </row>
    <row r="5235" spans="1:10">
      <c r="A5235" t="n">
        <v>42352</v>
      </c>
      <c r="B5235" s="62" t="n">
        <v>26</v>
      </c>
      <c r="C5235" s="7" t="n">
        <v>15</v>
      </c>
      <c r="D5235" s="7" t="n">
        <v>17</v>
      </c>
      <c r="E5235" s="7" t="n">
        <v>15321</v>
      </c>
      <c r="F5235" s="7" t="s">
        <v>419</v>
      </c>
      <c r="G5235" s="7" t="n">
        <v>2</v>
      </c>
      <c r="H5235" s="7" t="n">
        <v>0</v>
      </c>
    </row>
    <row r="5236" spans="1:10">
      <c r="A5236" t="s">
        <v>4</v>
      </c>
      <c r="B5236" s="4" t="s">
        <v>5</v>
      </c>
    </row>
    <row r="5237" spans="1:10">
      <c r="A5237" t="n">
        <v>42392</v>
      </c>
      <c r="B5237" s="34" t="n">
        <v>28</v>
      </c>
    </row>
    <row r="5238" spans="1:10">
      <c r="A5238" t="s">
        <v>4</v>
      </c>
      <c r="B5238" s="4" t="s">
        <v>5</v>
      </c>
      <c r="C5238" s="4" t="s">
        <v>13</v>
      </c>
      <c r="D5238" s="4" t="s">
        <v>10</v>
      </c>
      <c r="E5238" s="4" t="s">
        <v>10</v>
      </c>
      <c r="F5238" s="4" t="s">
        <v>13</v>
      </c>
    </row>
    <row r="5239" spans="1:10">
      <c r="A5239" t="n">
        <v>42393</v>
      </c>
      <c r="B5239" s="32" t="n">
        <v>25</v>
      </c>
      <c r="C5239" s="7" t="n">
        <v>1</v>
      </c>
      <c r="D5239" s="7" t="n">
        <v>260</v>
      </c>
      <c r="E5239" s="7" t="n">
        <v>640</v>
      </c>
      <c r="F5239" s="7" t="n">
        <v>1</v>
      </c>
    </row>
    <row r="5240" spans="1:10">
      <c r="A5240" t="s">
        <v>4</v>
      </c>
      <c r="B5240" s="4" t="s">
        <v>5</v>
      </c>
      <c r="C5240" s="4" t="s">
        <v>13</v>
      </c>
      <c r="D5240" s="4" t="s">
        <v>10</v>
      </c>
      <c r="E5240" s="4" t="s">
        <v>6</v>
      </c>
    </row>
    <row r="5241" spans="1:10">
      <c r="A5241" t="n">
        <v>42400</v>
      </c>
      <c r="B5241" s="61" t="n">
        <v>51</v>
      </c>
      <c r="C5241" s="7" t="n">
        <v>4</v>
      </c>
      <c r="D5241" s="7" t="n">
        <v>7020</v>
      </c>
      <c r="E5241" s="7" t="s">
        <v>350</v>
      </c>
    </row>
    <row r="5242" spans="1:10">
      <c r="A5242" t="s">
        <v>4</v>
      </c>
      <c r="B5242" s="4" t="s">
        <v>5</v>
      </c>
      <c r="C5242" s="4" t="s">
        <v>10</v>
      </c>
    </row>
    <row r="5243" spans="1:10">
      <c r="A5243" t="n">
        <v>42414</v>
      </c>
      <c r="B5243" s="31" t="n">
        <v>16</v>
      </c>
      <c r="C5243" s="7" t="n">
        <v>0</v>
      </c>
    </row>
    <row r="5244" spans="1:10">
      <c r="A5244" t="s">
        <v>4</v>
      </c>
      <c r="B5244" s="4" t="s">
        <v>5</v>
      </c>
      <c r="C5244" s="4" t="s">
        <v>10</v>
      </c>
      <c r="D5244" s="4" t="s">
        <v>13</v>
      </c>
      <c r="E5244" s="4" t="s">
        <v>9</v>
      </c>
      <c r="F5244" s="4" t="s">
        <v>55</v>
      </c>
      <c r="G5244" s="4" t="s">
        <v>13</v>
      </c>
      <c r="H5244" s="4" t="s">
        <v>13</v>
      </c>
    </row>
    <row r="5245" spans="1:10">
      <c r="A5245" t="n">
        <v>42417</v>
      </c>
      <c r="B5245" s="62" t="n">
        <v>26</v>
      </c>
      <c r="C5245" s="7" t="n">
        <v>7020</v>
      </c>
      <c r="D5245" s="7" t="n">
        <v>17</v>
      </c>
      <c r="E5245" s="7" t="n">
        <v>61390</v>
      </c>
      <c r="F5245" s="7" t="s">
        <v>420</v>
      </c>
      <c r="G5245" s="7" t="n">
        <v>2</v>
      </c>
      <c r="H5245" s="7" t="n">
        <v>0</v>
      </c>
    </row>
    <row r="5246" spans="1:10">
      <c r="A5246" t="s">
        <v>4</v>
      </c>
      <c r="B5246" s="4" t="s">
        <v>5</v>
      </c>
    </row>
    <row r="5247" spans="1:10">
      <c r="A5247" t="n">
        <v>42476</v>
      </c>
      <c r="B5247" s="34" t="n">
        <v>28</v>
      </c>
    </row>
    <row r="5248" spans="1:10">
      <c r="A5248" t="s">
        <v>4</v>
      </c>
      <c r="B5248" s="4" t="s">
        <v>5</v>
      </c>
      <c r="C5248" s="4" t="s">
        <v>10</v>
      </c>
      <c r="D5248" s="4" t="s">
        <v>13</v>
      </c>
    </row>
    <row r="5249" spans="1:8">
      <c r="A5249" t="n">
        <v>42477</v>
      </c>
      <c r="B5249" s="63" t="n">
        <v>89</v>
      </c>
      <c r="C5249" s="7" t="n">
        <v>65533</v>
      </c>
      <c r="D5249" s="7" t="n">
        <v>1</v>
      </c>
    </row>
    <row r="5250" spans="1:8">
      <c r="A5250" t="s">
        <v>4</v>
      </c>
      <c r="B5250" s="4" t="s">
        <v>5</v>
      </c>
      <c r="C5250" s="4" t="s">
        <v>13</v>
      </c>
      <c r="D5250" s="4" t="s">
        <v>10</v>
      </c>
      <c r="E5250" s="4" t="s">
        <v>10</v>
      </c>
      <c r="F5250" s="4" t="s">
        <v>13</v>
      </c>
    </row>
    <row r="5251" spans="1:8">
      <c r="A5251" t="n">
        <v>42481</v>
      </c>
      <c r="B5251" s="32" t="n">
        <v>25</v>
      </c>
      <c r="C5251" s="7" t="n">
        <v>1</v>
      </c>
      <c r="D5251" s="7" t="n">
        <v>65535</v>
      </c>
      <c r="E5251" s="7" t="n">
        <v>65535</v>
      </c>
      <c r="F5251" s="7" t="n">
        <v>0</v>
      </c>
    </row>
    <row r="5252" spans="1:8">
      <c r="A5252" t="s">
        <v>4</v>
      </c>
      <c r="B5252" s="4" t="s">
        <v>5</v>
      </c>
      <c r="C5252" s="4" t="s">
        <v>13</v>
      </c>
      <c r="D5252" s="4" t="s">
        <v>10</v>
      </c>
      <c r="E5252" s="4" t="s">
        <v>25</v>
      </c>
    </row>
    <row r="5253" spans="1:8">
      <c r="A5253" t="n">
        <v>42488</v>
      </c>
      <c r="B5253" s="39" t="n">
        <v>58</v>
      </c>
      <c r="C5253" s="7" t="n">
        <v>101</v>
      </c>
      <c r="D5253" s="7" t="n">
        <v>500</v>
      </c>
      <c r="E5253" s="7" t="n">
        <v>1</v>
      </c>
    </row>
    <row r="5254" spans="1:8">
      <c r="A5254" t="s">
        <v>4</v>
      </c>
      <c r="B5254" s="4" t="s">
        <v>5</v>
      </c>
      <c r="C5254" s="4" t="s">
        <v>13</v>
      </c>
      <c r="D5254" s="4" t="s">
        <v>10</v>
      </c>
    </row>
    <row r="5255" spans="1:8">
      <c r="A5255" t="n">
        <v>42496</v>
      </c>
      <c r="B5255" s="39" t="n">
        <v>58</v>
      </c>
      <c r="C5255" s="7" t="n">
        <v>254</v>
      </c>
      <c r="D5255" s="7" t="n">
        <v>0</v>
      </c>
    </row>
    <row r="5256" spans="1:8">
      <c r="A5256" t="s">
        <v>4</v>
      </c>
      <c r="B5256" s="4" t="s">
        <v>5</v>
      </c>
      <c r="C5256" s="4" t="s">
        <v>13</v>
      </c>
      <c r="D5256" s="4" t="s">
        <v>10</v>
      </c>
      <c r="E5256" s="4" t="s">
        <v>6</v>
      </c>
      <c r="F5256" s="4" t="s">
        <v>6</v>
      </c>
      <c r="G5256" s="4" t="s">
        <v>6</v>
      </c>
      <c r="H5256" s="4" t="s">
        <v>6</v>
      </c>
    </row>
    <row r="5257" spans="1:8">
      <c r="A5257" t="n">
        <v>42500</v>
      </c>
      <c r="B5257" s="61" t="n">
        <v>51</v>
      </c>
      <c r="C5257" s="7" t="n">
        <v>3</v>
      </c>
      <c r="D5257" s="7" t="n">
        <v>7020</v>
      </c>
      <c r="E5257" s="7" t="s">
        <v>276</v>
      </c>
      <c r="F5257" s="7" t="s">
        <v>276</v>
      </c>
      <c r="G5257" s="7" t="s">
        <v>143</v>
      </c>
      <c r="H5257" s="7" t="s">
        <v>144</v>
      </c>
    </row>
    <row r="5258" spans="1:8">
      <c r="A5258" t="s">
        <v>4</v>
      </c>
      <c r="B5258" s="4" t="s">
        <v>5</v>
      </c>
      <c r="C5258" s="4" t="s">
        <v>10</v>
      </c>
      <c r="D5258" s="4" t="s">
        <v>13</v>
      </c>
      <c r="E5258" s="4" t="s">
        <v>6</v>
      </c>
      <c r="F5258" s="4" t="s">
        <v>25</v>
      </c>
      <c r="G5258" s="4" t="s">
        <v>25</v>
      </c>
      <c r="H5258" s="4" t="s">
        <v>25</v>
      </c>
    </row>
    <row r="5259" spans="1:8">
      <c r="A5259" t="n">
        <v>42513</v>
      </c>
      <c r="B5259" s="52" t="n">
        <v>48</v>
      </c>
      <c r="C5259" s="7" t="n">
        <v>7020</v>
      </c>
      <c r="D5259" s="7" t="n">
        <v>0</v>
      </c>
      <c r="E5259" s="7" t="s">
        <v>79</v>
      </c>
      <c r="F5259" s="7" t="n">
        <v>0</v>
      </c>
      <c r="G5259" s="7" t="n">
        <v>1</v>
      </c>
      <c r="H5259" s="7" t="n">
        <v>0</v>
      </c>
    </row>
    <row r="5260" spans="1:8">
      <c r="A5260" t="s">
        <v>4</v>
      </c>
      <c r="B5260" s="4" t="s">
        <v>5</v>
      </c>
      <c r="C5260" s="4" t="s">
        <v>13</v>
      </c>
      <c r="D5260" s="4" t="s">
        <v>13</v>
      </c>
      <c r="E5260" s="4" t="s">
        <v>25</v>
      </c>
      <c r="F5260" s="4" t="s">
        <v>25</v>
      </c>
      <c r="G5260" s="4" t="s">
        <v>25</v>
      </c>
      <c r="H5260" s="4" t="s">
        <v>10</v>
      </c>
    </row>
    <row r="5261" spans="1:8">
      <c r="A5261" t="n">
        <v>42537</v>
      </c>
      <c r="B5261" s="45" t="n">
        <v>45</v>
      </c>
      <c r="C5261" s="7" t="n">
        <v>2</v>
      </c>
      <c r="D5261" s="7" t="n">
        <v>3</v>
      </c>
      <c r="E5261" s="7" t="n">
        <v>120.680000305176</v>
      </c>
      <c r="F5261" s="7" t="n">
        <v>22.3700008392334</v>
      </c>
      <c r="G5261" s="7" t="n">
        <v>105.410003662109</v>
      </c>
      <c r="H5261" s="7" t="n">
        <v>0</v>
      </c>
    </row>
    <row r="5262" spans="1:8">
      <c r="A5262" t="s">
        <v>4</v>
      </c>
      <c r="B5262" s="4" t="s">
        <v>5</v>
      </c>
      <c r="C5262" s="4" t="s">
        <v>13</v>
      </c>
      <c r="D5262" s="4" t="s">
        <v>13</v>
      </c>
      <c r="E5262" s="4" t="s">
        <v>25</v>
      </c>
      <c r="F5262" s="4" t="s">
        <v>25</v>
      </c>
      <c r="G5262" s="4" t="s">
        <v>25</v>
      </c>
      <c r="H5262" s="4" t="s">
        <v>10</v>
      </c>
      <c r="I5262" s="4" t="s">
        <v>13</v>
      </c>
    </row>
    <row r="5263" spans="1:8">
      <c r="A5263" t="n">
        <v>42554</v>
      </c>
      <c r="B5263" s="45" t="n">
        <v>45</v>
      </c>
      <c r="C5263" s="7" t="n">
        <v>4</v>
      </c>
      <c r="D5263" s="7" t="n">
        <v>3</v>
      </c>
      <c r="E5263" s="7" t="n">
        <v>16.8600006103516</v>
      </c>
      <c r="F5263" s="7" t="n">
        <v>173.399993896484</v>
      </c>
      <c r="G5263" s="7" t="n">
        <v>0</v>
      </c>
      <c r="H5263" s="7" t="n">
        <v>0</v>
      </c>
      <c r="I5263" s="7" t="n">
        <v>0</v>
      </c>
    </row>
    <row r="5264" spans="1:8">
      <c r="A5264" t="s">
        <v>4</v>
      </c>
      <c r="B5264" s="4" t="s">
        <v>5</v>
      </c>
      <c r="C5264" s="4" t="s">
        <v>13</v>
      </c>
      <c r="D5264" s="4" t="s">
        <v>13</v>
      </c>
      <c r="E5264" s="4" t="s">
        <v>25</v>
      </c>
      <c r="F5264" s="4" t="s">
        <v>10</v>
      </c>
    </row>
    <row r="5265" spans="1:9">
      <c r="A5265" t="n">
        <v>42572</v>
      </c>
      <c r="B5265" s="45" t="n">
        <v>45</v>
      </c>
      <c r="C5265" s="7" t="n">
        <v>5</v>
      </c>
      <c r="D5265" s="7" t="n">
        <v>3</v>
      </c>
      <c r="E5265" s="7" t="n">
        <v>0.899999976158142</v>
      </c>
      <c r="F5265" s="7" t="n">
        <v>0</v>
      </c>
    </row>
    <row r="5266" spans="1:9">
      <c r="A5266" t="s">
        <v>4</v>
      </c>
      <c r="B5266" s="4" t="s">
        <v>5</v>
      </c>
      <c r="C5266" s="4" t="s">
        <v>13</v>
      </c>
      <c r="D5266" s="4" t="s">
        <v>13</v>
      </c>
      <c r="E5266" s="4" t="s">
        <v>25</v>
      </c>
      <c r="F5266" s="4" t="s">
        <v>10</v>
      </c>
    </row>
    <row r="5267" spans="1:9">
      <c r="A5267" t="n">
        <v>42581</v>
      </c>
      <c r="B5267" s="45" t="n">
        <v>45</v>
      </c>
      <c r="C5267" s="7" t="n">
        <v>11</v>
      </c>
      <c r="D5267" s="7" t="n">
        <v>3</v>
      </c>
      <c r="E5267" s="7" t="n">
        <v>43</v>
      </c>
      <c r="F5267" s="7" t="n">
        <v>0</v>
      </c>
    </row>
    <row r="5268" spans="1:9">
      <c r="A5268" t="s">
        <v>4</v>
      </c>
      <c r="B5268" s="4" t="s">
        <v>5</v>
      </c>
      <c r="C5268" s="4" t="s">
        <v>13</v>
      </c>
      <c r="D5268" s="4" t="s">
        <v>13</v>
      </c>
      <c r="E5268" s="4" t="s">
        <v>25</v>
      </c>
      <c r="F5268" s="4" t="s">
        <v>25</v>
      </c>
      <c r="G5268" s="4" t="s">
        <v>25</v>
      </c>
      <c r="H5268" s="4" t="s">
        <v>10</v>
      </c>
    </row>
    <row r="5269" spans="1:9">
      <c r="A5269" t="n">
        <v>42590</v>
      </c>
      <c r="B5269" s="45" t="n">
        <v>45</v>
      </c>
      <c r="C5269" s="7" t="n">
        <v>2</v>
      </c>
      <c r="D5269" s="7" t="n">
        <v>3</v>
      </c>
      <c r="E5269" s="7" t="n">
        <v>120.680000305176</v>
      </c>
      <c r="F5269" s="7" t="n">
        <v>22.5300006866455</v>
      </c>
      <c r="G5269" s="7" t="n">
        <v>105.410003662109</v>
      </c>
      <c r="H5269" s="7" t="n">
        <v>5000</v>
      </c>
    </row>
    <row r="5270" spans="1:9">
      <c r="A5270" t="s">
        <v>4</v>
      </c>
      <c r="B5270" s="4" t="s">
        <v>5</v>
      </c>
      <c r="C5270" s="4" t="s">
        <v>13</v>
      </c>
      <c r="D5270" s="4" t="s">
        <v>13</v>
      </c>
      <c r="E5270" s="4" t="s">
        <v>25</v>
      </c>
      <c r="F5270" s="4" t="s">
        <v>25</v>
      </c>
      <c r="G5270" s="4" t="s">
        <v>25</v>
      </c>
      <c r="H5270" s="4" t="s">
        <v>10</v>
      </c>
      <c r="I5270" s="4" t="s">
        <v>13</v>
      </c>
    </row>
    <row r="5271" spans="1:9">
      <c r="A5271" t="n">
        <v>42607</v>
      </c>
      <c r="B5271" s="45" t="n">
        <v>45</v>
      </c>
      <c r="C5271" s="7" t="n">
        <v>4</v>
      </c>
      <c r="D5271" s="7" t="n">
        <v>3</v>
      </c>
      <c r="E5271" s="7" t="n">
        <v>13.1800003051758</v>
      </c>
      <c r="F5271" s="7" t="n">
        <v>182.309997558594</v>
      </c>
      <c r="G5271" s="7" t="n">
        <v>0</v>
      </c>
      <c r="H5271" s="7" t="n">
        <v>5000</v>
      </c>
      <c r="I5271" s="7" t="n">
        <v>0</v>
      </c>
    </row>
    <row r="5272" spans="1:9">
      <c r="A5272" t="s">
        <v>4</v>
      </c>
      <c r="B5272" s="4" t="s">
        <v>5</v>
      </c>
      <c r="C5272" s="4" t="s">
        <v>13</v>
      </c>
      <c r="D5272" s="4" t="s">
        <v>10</v>
      </c>
    </row>
    <row r="5273" spans="1:9">
      <c r="A5273" t="n">
        <v>42625</v>
      </c>
      <c r="B5273" s="39" t="n">
        <v>58</v>
      </c>
      <c r="C5273" s="7" t="n">
        <v>255</v>
      </c>
      <c r="D5273" s="7" t="n">
        <v>0</v>
      </c>
    </row>
    <row r="5274" spans="1:9">
      <c r="A5274" t="s">
        <v>4</v>
      </c>
      <c r="B5274" s="4" t="s">
        <v>5</v>
      </c>
      <c r="C5274" s="4" t="s">
        <v>10</v>
      </c>
    </row>
    <row r="5275" spans="1:9">
      <c r="A5275" t="n">
        <v>42629</v>
      </c>
      <c r="B5275" s="31" t="n">
        <v>16</v>
      </c>
      <c r="C5275" s="7" t="n">
        <v>1500</v>
      </c>
    </row>
    <row r="5276" spans="1:9">
      <c r="A5276" t="s">
        <v>4</v>
      </c>
      <c r="B5276" s="4" t="s">
        <v>5</v>
      </c>
      <c r="C5276" s="4" t="s">
        <v>10</v>
      </c>
      <c r="D5276" s="4" t="s">
        <v>10</v>
      </c>
      <c r="E5276" s="4" t="s">
        <v>6</v>
      </c>
      <c r="F5276" s="4" t="s">
        <v>13</v>
      </c>
      <c r="G5276" s="4" t="s">
        <v>10</v>
      </c>
    </row>
    <row r="5277" spans="1:9">
      <c r="A5277" t="n">
        <v>42632</v>
      </c>
      <c r="B5277" s="76" t="n">
        <v>80</v>
      </c>
      <c r="C5277" s="7" t="n">
        <v>744</v>
      </c>
      <c r="D5277" s="7" t="n">
        <v>508</v>
      </c>
      <c r="E5277" s="7" t="s">
        <v>421</v>
      </c>
      <c r="F5277" s="7" t="n">
        <v>1</v>
      </c>
      <c r="G5277" s="7" t="n">
        <v>0</v>
      </c>
    </row>
    <row r="5278" spans="1:9">
      <c r="A5278" t="s">
        <v>4</v>
      </c>
      <c r="B5278" s="4" t="s">
        <v>5</v>
      </c>
      <c r="C5278" s="4" t="s">
        <v>10</v>
      </c>
    </row>
    <row r="5279" spans="1:9">
      <c r="A5279" t="n">
        <v>42650</v>
      </c>
      <c r="B5279" s="31" t="n">
        <v>16</v>
      </c>
      <c r="C5279" s="7" t="n">
        <v>4000</v>
      </c>
    </row>
    <row r="5280" spans="1:9">
      <c r="A5280" t="s">
        <v>4</v>
      </c>
      <c r="B5280" s="4" t="s">
        <v>5</v>
      </c>
      <c r="C5280" s="4" t="s">
        <v>13</v>
      </c>
      <c r="D5280" s="4" t="s">
        <v>10</v>
      </c>
    </row>
    <row r="5281" spans="1:9">
      <c r="A5281" t="n">
        <v>42653</v>
      </c>
      <c r="B5281" s="45" t="n">
        <v>45</v>
      </c>
      <c r="C5281" s="7" t="n">
        <v>7</v>
      </c>
      <c r="D5281" s="7" t="n">
        <v>255</v>
      </c>
    </row>
    <row r="5282" spans="1:9">
      <c r="A5282" t="s">
        <v>4</v>
      </c>
      <c r="B5282" s="4" t="s">
        <v>5</v>
      </c>
      <c r="C5282" s="4" t="s">
        <v>6</v>
      </c>
      <c r="D5282" s="4" t="s">
        <v>10</v>
      </c>
    </row>
    <row r="5283" spans="1:9">
      <c r="A5283" t="n">
        <v>42657</v>
      </c>
      <c r="B5283" s="68" t="n">
        <v>29</v>
      </c>
      <c r="C5283" s="7" t="s">
        <v>119</v>
      </c>
      <c r="D5283" s="7" t="n">
        <v>7020</v>
      </c>
    </row>
    <row r="5284" spans="1:9">
      <c r="A5284" t="s">
        <v>4</v>
      </c>
      <c r="B5284" s="4" t="s">
        <v>5</v>
      </c>
      <c r="C5284" s="4" t="s">
        <v>13</v>
      </c>
      <c r="D5284" s="4" t="s">
        <v>10</v>
      </c>
      <c r="E5284" s="4" t="s">
        <v>6</v>
      </c>
    </row>
    <row r="5285" spans="1:9">
      <c r="A5285" t="n">
        <v>42665</v>
      </c>
      <c r="B5285" s="61" t="n">
        <v>51</v>
      </c>
      <c r="C5285" s="7" t="n">
        <v>4</v>
      </c>
      <c r="D5285" s="7" t="n">
        <v>7020</v>
      </c>
      <c r="E5285" s="7" t="s">
        <v>89</v>
      </c>
    </row>
    <row r="5286" spans="1:9">
      <c r="A5286" t="s">
        <v>4</v>
      </c>
      <c r="B5286" s="4" t="s">
        <v>5</v>
      </c>
      <c r="C5286" s="4" t="s">
        <v>10</v>
      </c>
    </row>
    <row r="5287" spans="1:9">
      <c r="A5287" t="n">
        <v>42679</v>
      </c>
      <c r="B5287" s="31" t="n">
        <v>16</v>
      </c>
      <c r="C5287" s="7" t="n">
        <v>0</v>
      </c>
    </row>
    <row r="5288" spans="1:9">
      <c r="A5288" t="s">
        <v>4</v>
      </c>
      <c r="B5288" s="4" t="s">
        <v>5</v>
      </c>
      <c r="C5288" s="4" t="s">
        <v>10</v>
      </c>
      <c r="D5288" s="4" t="s">
        <v>13</v>
      </c>
      <c r="E5288" s="4" t="s">
        <v>9</v>
      </c>
      <c r="F5288" s="4" t="s">
        <v>55</v>
      </c>
      <c r="G5288" s="4" t="s">
        <v>13</v>
      </c>
      <c r="H5288" s="4" t="s">
        <v>13</v>
      </c>
      <c r="I5288" s="4" t="s">
        <v>13</v>
      </c>
      <c r="J5288" s="4" t="s">
        <v>9</v>
      </c>
      <c r="K5288" s="4" t="s">
        <v>55</v>
      </c>
      <c r="L5288" s="4" t="s">
        <v>13</v>
      </c>
      <c r="M5288" s="4" t="s">
        <v>13</v>
      </c>
    </row>
    <row r="5289" spans="1:9">
      <c r="A5289" t="n">
        <v>42682</v>
      </c>
      <c r="B5289" s="62" t="n">
        <v>26</v>
      </c>
      <c r="C5289" s="7" t="n">
        <v>7020</v>
      </c>
      <c r="D5289" s="7" t="n">
        <v>17</v>
      </c>
      <c r="E5289" s="7" t="n">
        <v>61391</v>
      </c>
      <c r="F5289" s="7" t="s">
        <v>422</v>
      </c>
      <c r="G5289" s="7" t="n">
        <v>2</v>
      </c>
      <c r="H5289" s="7" t="n">
        <v>3</v>
      </c>
      <c r="I5289" s="7" t="n">
        <v>17</v>
      </c>
      <c r="J5289" s="7" t="n">
        <v>61392</v>
      </c>
      <c r="K5289" s="7" t="s">
        <v>423</v>
      </c>
      <c r="L5289" s="7" t="n">
        <v>2</v>
      </c>
      <c r="M5289" s="7" t="n">
        <v>0</v>
      </c>
    </row>
    <row r="5290" spans="1:9">
      <c r="A5290" t="s">
        <v>4</v>
      </c>
      <c r="B5290" s="4" t="s">
        <v>5</v>
      </c>
    </row>
    <row r="5291" spans="1:9">
      <c r="A5291" t="n">
        <v>42870</v>
      </c>
      <c r="B5291" s="34" t="n">
        <v>28</v>
      </c>
    </row>
    <row r="5292" spans="1:9">
      <c r="A5292" t="s">
        <v>4</v>
      </c>
      <c r="B5292" s="4" t="s">
        <v>5</v>
      </c>
      <c r="C5292" s="4" t="s">
        <v>13</v>
      </c>
      <c r="D5292" s="4" t="s">
        <v>10</v>
      </c>
      <c r="E5292" s="4" t="s">
        <v>10</v>
      </c>
      <c r="F5292" s="4" t="s">
        <v>13</v>
      </c>
    </row>
    <row r="5293" spans="1:9">
      <c r="A5293" t="n">
        <v>42871</v>
      </c>
      <c r="B5293" s="32" t="n">
        <v>25</v>
      </c>
      <c r="C5293" s="7" t="n">
        <v>1</v>
      </c>
      <c r="D5293" s="7" t="n">
        <v>60</v>
      </c>
      <c r="E5293" s="7" t="n">
        <v>640</v>
      </c>
      <c r="F5293" s="7" t="n">
        <v>2</v>
      </c>
    </row>
    <row r="5294" spans="1:9">
      <c r="A5294" t="s">
        <v>4</v>
      </c>
      <c r="B5294" s="4" t="s">
        <v>5</v>
      </c>
      <c r="C5294" s="4" t="s">
        <v>13</v>
      </c>
      <c r="D5294" s="4" t="s">
        <v>10</v>
      </c>
      <c r="E5294" s="4" t="s">
        <v>6</v>
      </c>
    </row>
    <row r="5295" spans="1:9">
      <c r="A5295" t="n">
        <v>42878</v>
      </c>
      <c r="B5295" s="61" t="n">
        <v>51</v>
      </c>
      <c r="C5295" s="7" t="n">
        <v>4</v>
      </c>
      <c r="D5295" s="7" t="n">
        <v>0</v>
      </c>
      <c r="E5295" s="7" t="s">
        <v>359</v>
      </c>
    </row>
    <row r="5296" spans="1:9">
      <c r="A5296" t="s">
        <v>4</v>
      </c>
      <c r="B5296" s="4" t="s">
        <v>5</v>
      </c>
      <c r="C5296" s="4" t="s">
        <v>10</v>
      </c>
    </row>
    <row r="5297" spans="1:13">
      <c r="A5297" t="n">
        <v>42892</v>
      </c>
      <c r="B5297" s="31" t="n">
        <v>16</v>
      </c>
      <c r="C5297" s="7" t="n">
        <v>0</v>
      </c>
    </row>
    <row r="5298" spans="1:13">
      <c r="A5298" t="s">
        <v>4</v>
      </c>
      <c r="B5298" s="4" t="s">
        <v>5</v>
      </c>
      <c r="C5298" s="4" t="s">
        <v>10</v>
      </c>
      <c r="D5298" s="4" t="s">
        <v>13</v>
      </c>
      <c r="E5298" s="4" t="s">
        <v>9</v>
      </c>
      <c r="F5298" s="4" t="s">
        <v>55</v>
      </c>
      <c r="G5298" s="4" t="s">
        <v>13</v>
      </c>
      <c r="H5298" s="4" t="s">
        <v>13</v>
      </c>
    </row>
    <row r="5299" spans="1:13">
      <c r="A5299" t="n">
        <v>42895</v>
      </c>
      <c r="B5299" s="62" t="n">
        <v>26</v>
      </c>
      <c r="C5299" s="7" t="n">
        <v>0</v>
      </c>
      <c r="D5299" s="7" t="n">
        <v>17</v>
      </c>
      <c r="E5299" s="7" t="n">
        <v>52562</v>
      </c>
      <c r="F5299" s="7" t="s">
        <v>424</v>
      </c>
      <c r="G5299" s="7" t="n">
        <v>2</v>
      </c>
      <c r="H5299" s="7" t="n">
        <v>0</v>
      </c>
    </row>
    <row r="5300" spans="1:13">
      <c r="A5300" t="s">
        <v>4</v>
      </c>
      <c r="B5300" s="4" t="s">
        <v>5</v>
      </c>
    </row>
    <row r="5301" spans="1:13">
      <c r="A5301" t="n">
        <v>42927</v>
      </c>
      <c r="B5301" s="34" t="n">
        <v>28</v>
      </c>
    </row>
    <row r="5302" spans="1:13">
      <c r="A5302" t="s">
        <v>4</v>
      </c>
      <c r="B5302" s="4" t="s">
        <v>5</v>
      </c>
      <c r="C5302" s="4" t="s">
        <v>13</v>
      </c>
      <c r="D5302" s="4" t="s">
        <v>10</v>
      </c>
      <c r="E5302" s="4" t="s">
        <v>10</v>
      </c>
      <c r="F5302" s="4" t="s">
        <v>13</v>
      </c>
    </row>
    <row r="5303" spans="1:13">
      <c r="A5303" t="n">
        <v>42928</v>
      </c>
      <c r="B5303" s="32" t="n">
        <v>25</v>
      </c>
      <c r="C5303" s="7" t="n">
        <v>1</v>
      </c>
      <c r="D5303" s="7" t="n">
        <v>65535</v>
      </c>
      <c r="E5303" s="7" t="n">
        <v>500</v>
      </c>
      <c r="F5303" s="7" t="n">
        <v>5</v>
      </c>
    </row>
    <row r="5304" spans="1:13">
      <c r="A5304" t="s">
        <v>4</v>
      </c>
      <c r="B5304" s="4" t="s">
        <v>5</v>
      </c>
      <c r="C5304" s="4" t="s">
        <v>13</v>
      </c>
      <c r="D5304" s="20" t="s">
        <v>45</v>
      </c>
      <c r="E5304" s="4" t="s">
        <v>5</v>
      </c>
      <c r="F5304" s="4" t="s">
        <v>13</v>
      </c>
      <c r="G5304" s="4" t="s">
        <v>10</v>
      </c>
      <c r="H5304" s="20" t="s">
        <v>46</v>
      </c>
      <c r="I5304" s="4" t="s">
        <v>13</v>
      </c>
      <c r="J5304" s="4" t="s">
        <v>35</v>
      </c>
    </row>
    <row r="5305" spans="1:13">
      <c r="A5305" t="n">
        <v>42935</v>
      </c>
      <c r="B5305" s="15" t="n">
        <v>5</v>
      </c>
      <c r="C5305" s="7" t="n">
        <v>28</v>
      </c>
      <c r="D5305" s="20" t="s">
        <v>3</v>
      </c>
      <c r="E5305" s="40" t="n">
        <v>64</v>
      </c>
      <c r="F5305" s="7" t="n">
        <v>5</v>
      </c>
      <c r="G5305" s="7" t="n">
        <v>16</v>
      </c>
      <c r="H5305" s="20" t="s">
        <v>3</v>
      </c>
      <c r="I5305" s="7" t="n">
        <v>1</v>
      </c>
      <c r="J5305" s="16" t="n">
        <f t="normal" ca="1">A5319</f>
        <v>0</v>
      </c>
    </row>
    <row r="5306" spans="1:13">
      <c r="A5306" t="s">
        <v>4</v>
      </c>
      <c r="B5306" s="4" t="s">
        <v>5</v>
      </c>
      <c r="C5306" s="4" t="s">
        <v>13</v>
      </c>
      <c r="D5306" s="4" t="s">
        <v>10</v>
      </c>
      <c r="E5306" s="4" t="s">
        <v>6</v>
      </c>
    </row>
    <row r="5307" spans="1:13">
      <c r="A5307" t="n">
        <v>42946</v>
      </c>
      <c r="B5307" s="61" t="n">
        <v>51</v>
      </c>
      <c r="C5307" s="7" t="n">
        <v>4</v>
      </c>
      <c r="D5307" s="7" t="n">
        <v>16</v>
      </c>
      <c r="E5307" s="7" t="s">
        <v>92</v>
      </c>
    </row>
    <row r="5308" spans="1:13">
      <c r="A5308" t="s">
        <v>4</v>
      </c>
      <c r="B5308" s="4" t="s">
        <v>5</v>
      </c>
      <c r="C5308" s="4" t="s">
        <v>10</v>
      </c>
    </row>
    <row r="5309" spans="1:13">
      <c r="A5309" t="n">
        <v>42959</v>
      </c>
      <c r="B5309" s="31" t="n">
        <v>16</v>
      </c>
      <c r="C5309" s="7" t="n">
        <v>0</v>
      </c>
    </row>
    <row r="5310" spans="1:13">
      <c r="A5310" t="s">
        <v>4</v>
      </c>
      <c r="B5310" s="4" t="s">
        <v>5</v>
      </c>
      <c r="C5310" s="4" t="s">
        <v>10</v>
      </c>
      <c r="D5310" s="4" t="s">
        <v>13</v>
      </c>
      <c r="E5310" s="4" t="s">
        <v>9</v>
      </c>
      <c r="F5310" s="4" t="s">
        <v>55</v>
      </c>
      <c r="G5310" s="4" t="s">
        <v>13</v>
      </c>
      <c r="H5310" s="4" t="s">
        <v>13</v>
      </c>
    </row>
    <row r="5311" spans="1:13">
      <c r="A5311" t="n">
        <v>42962</v>
      </c>
      <c r="B5311" s="62" t="n">
        <v>26</v>
      </c>
      <c r="C5311" s="7" t="n">
        <v>16</v>
      </c>
      <c r="D5311" s="7" t="n">
        <v>17</v>
      </c>
      <c r="E5311" s="7" t="n">
        <v>14355</v>
      </c>
      <c r="F5311" s="7" t="s">
        <v>425</v>
      </c>
      <c r="G5311" s="7" t="n">
        <v>2</v>
      </c>
      <c r="H5311" s="7" t="n">
        <v>0</v>
      </c>
    </row>
    <row r="5312" spans="1:13">
      <c r="A5312" t="s">
        <v>4</v>
      </c>
      <c r="B5312" s="4" t="s">
        <v>5</v>
      </c>
    </row>
    <row r="5313" spans="1:10">
      <c r="A5313" t="n">
        <v>43037</v>
      </c>
      <c r="B5313" s="34" t="n">
        <v>28</v>
      </c>
    </row>
    <row r="5314" spans="1:10">
      <c r="A5314" t="s">
        <v>4</v>
      </c>
      <c r="B5314" s="4" t="s">
        <v>5</v>
      </c>
      <c r="C5314" s="4" t="s">
        <v>10</v>
      </c>
      <c r="D5314" s="4" t="s">
        <v>13</v>
      </c>
    </row>
    <row r="5315" spans="1:10">
      <c r="A5315" t="n">
        <v>43038</v>
      </c>
      <c r="B5315" s="63" t="n">
        <v>89</v>
      </c>
      <c r="C5315" s="7" t="n">
        <v>65533</v>
      </c>
      <c r="D5315" s="7" t="n">
        <v>1</v>
      </c>
    </row>
    <row r="5316" spans="1:10">
      <c r="A5316" t="s">
        <v>4</v>
      </c>
      <c r="B5316" s="4" t="s">
        <v>5</v>
      </c>
      <c r="C5316" s="4" t="s">
        <v>35</v>
      </c>
    </row>
    <row r="5317" spans="1:10">
      <c r="A5317" t="n">
        <v>43042</v>
      </c>
      <c r="B5317" s="26" t="n">
        <v>3</v>
      </c>
      <c r="C5317" s="16" t="n">
        <f t="normal" ca="1">A5331</f>
        <v>0</v>
      </c>
    </row>
    <row r="5318" spans="1:10">
      <c r="A5318" t="s">
        <v>4</v>
      </c>
      <c r="B5318" s="4" t="s">
        <v>5</v>
      </c>
      <c r="C5318" s="4" t="s">
        <v>13</v>
      </c>
      <c r="D5318" s="20" t="s">
        <v>45</v>
      </c>
      <c r="E5318" s="4" t="s">
        <v>5</v>
      </c>
      <c r="F5318" s="4" t="s">
        <v>13</v>
      </c>
      <c r="G5318" s="4" t="s">
        <v>10</v>
      </c>
      <c r="H5318" s="20" t="s">
        <v>46</v>
      </c>
      <c r="I5318" s="4" t="s">
        <v>13</v>
      </c>
      <c r="J5318" s="4" t="s">
        <v>35</v>
      </c>
    </row>
    <row r="5319" spans="1:10">
      <c r="A5319" t="n">
        <v>43047</v>
      </c>
      <c r="B5319" s="15" t="n">
        <v>5</v>
      </c>
      <c r="C5319" s="7" t="n">
        <v>28</v>
      </c>
      <c r="D5319" s="20" t="s">
        <v>3</v>
      </c>
      <c r="E5319" s="40" t="n">
        <v>64</v>
      </c>
      <c r="F5319" s="7" t="n">
        <v>5</v>
      </c>
      <c r="G5319" s="7" t="n">
        <v>15</v>
      </c>
      <c r="H5319" s="20" t="s">
        <v>3</v>
      </c>
      <c r="I5319" s="7" t="n">
        <v>1</v>
      </c>
      <c r="J5319" s="16" t="n">
        <f t="normal" ca="1">A5331</f>
        <v>0</v>
      </c>
    </row>
    <row r="5320" spans="1:10">
      <c r="A5320" t="s">
        <v>4</v>
      </c>
      <c r="B5320" s="4" t="s">
        <v>5</v>
      </c>
      <c r="C5320" s="4" t="s">
        <v>13</v>
      </c>
      <c r="D5320" s="4" t="s">
        <v>10</v>
      </c>
      <c r="E5320" s="4" t="s">
        <v>6</v>
      </c>
    </row>
    <row r="5321" spans="1:10">
      <c r="A5321" t="n">
        <v>43058</v>
      </c>
      <c r="B5321" s="61" t="n">
        <v>51</v>
      </c>
      <c r="C5321" s="7" t="n">
        <v>4</v>
      </c>
      <c r="D5321" s="7" t="n">
        <v>15</v>
      </c>
      <c r="E5321" s="7" t="s">
        <v>426</v>
      </c>
    </row>
    <row r="5322" spans="1:10">
      <c r="A5322" t="s">
        <v>4</v>
      </c>
      <c r="B5322" s="4" t="s">
        <v>5</v>
      </c>
      <c r="C5322" s="4" t="s">
        <v>10</v>
      </c>
    </row>
    <row r="5323" spans="1:10">
      <c r="A5323" t="n">
        <v>43076</v>
      </c>
      <c r="B5323" s="31" t="n">
        <v>16</v>
      </c>
      <c r="C5323" s="7" t="n">
        <v>0</v>
      </c>
    </row>
    <row r="5324" spans="1:10">
      <c r="A5324" t="s">
        <v>4</v>
      </c>
      <c r="B5324" s="4" t="s">
        <v>5</v>
      </c>
      <c r="C5324" s="4" t="s">
        <v>10</v>
      </c>
      <c r="D5324" s="4" t="s">
        <v>13</v>
      </c>
      <c r="E5324" s="4" t="s">
        <v>9</v>
      </c>
      <c r="F5324" s="4" t="s">
        <v>55</v>
      </c>
      <c r="G5324" s="4" t="s">
        <v>13</v>
      </c>
      <c r="H5324" s="4" t="s">
        <v>13</v>
      </c>
    </row>
    <row r="5325" spans="1:10">
      <c r="A5325" t="n">
        <v>43079</v>
      </c>
      <c r="B5325" s="62" t="n">
        <v>26</v>
      </c>
      <c r="C5325" s="7" t="n">
        <v>15</v>
      </c>
      <c r="D5325" s="7" t="n">
        <v>17</v>
      </c>
      <c r="E5325" s="7" t="n">
        <v>15322</v>
      </c>
      <c r="F5325" s="7" t="s">
        <v>425</v>
      </c>
      <c r="G5325" s="7" t="n">
        <v>2</v>
      </c>
      <c r="H5325" s="7" t="n">
        <v>0</v>
      </c>
    </row>
    <row r="5326" spans="1:10">
      <c r="A5326" t="s">
        <v>4</v>
      </c>
      <c r="B5326" s="4" t="s">
        <v>5</v>
      </c>
    </row>
    <row r="5327" spans="1:10">
      <c r="A5327" t="n">
        <v>43154</v>
      </c>
      <c r="B5327" s="34" t="n">
        <v>28</v>
      </c>
    </row>
    <row r="5328" spans="1:10">
      <c r="A5328" t="s">
        <v>4</v>
      </c>
      <c r="B5328" s="4" t="s">
        <v>5</v>
      </c>
      <c r="C5328" s="4" t="s">
        <v>10</v>
      </c>
      <c r="D5328" s="4" t="s">
        <v>13</v>
      </c>
    </row>
    <row r="5329" spans="1:10">
      <c r="A5329" t="n">
        <v>43155</v>
      </c>
      <c r="B5329" s="63" t="n">
        <v>89</v>
      </c>
      <c r="C5329" s="7" t="n">
        <v>65533</v>
      </c>
      <c r="D5329" s="7" t="n">
        <v>1</v>
      </c>
    </row>
    <row r="5330" spans="1:10">
      <c r="A5330" t="s">
        <v>4</v>
      </c>
      <c r="B5330" s="4" t="s">
        <v>5</v>
      </c>
      <c r="C5330" s="4" t="s">
        <v>13</v>
      </c>
      <c r="D5330" s="4" t="s">
        <v>10</v>
      </c>
      <c r="E5330" s="4" t="s">
        <v>10</v>
      </c>
      <c r="F5330" s="4" t="s">
        <v>13</v>
      </c>
    </row>
    <row r="5331" spans="1:10">
      <c r="A5331" t="n">
        <v>43159</v>
      </c>
      <c r="B5331" s="32" t="n">
        <v>25</v>
      </c>
      <c r="C5331" s="7" t="n">
        <v>1</v>
      </c>
      <c r="D5331" s="7" t="n">
        <v>65535</v>
      </c>
      <c r="E5331" s="7" t="n">
        <v>65535</v>
      </c>
      <c r="F5331" s="7" t="n">
        <v>0</v>
      </c>
    </row>
    <row r="5332" spans="1:10">
      <c r="A5332" t="s">
        <v>4</v>
      </c>
      <c r="B5332" s="4" t="s">
        <v>5</v>
      </c>
      <c r="C5332" s="4" t="s">
        <v>13</v>
      </c>
      <c r="D5332" s="4" t="s">
        <v>10</v>
      </c>
      <c r="E5332" s="4" t="s">
        <v>6</v>
      </c>
      <c r="F5332" s="4" t="s">
        <v>6</v>
      </c>
      <c r="G5332" s="4" t="s">
        <v>6</v>
      </c>
      <c r="H5332" s="4" t="s">
        <v>6</v>
      </c>
    </row>
    <row r="5333" spans="1:10">
      <c r="A5333" t="n">
        <v>43166</v>
      </c>
      <c r="B5333" s="61" t="n">
        <v>51</v>
      </c>
      <c r="C5333" s="7" t="n">
        <v>3</v>
      </c>
      <c r="D5333" s="7" t="n">
        <v>7020</v>
      </c>
      <c r="E5333" s="7" t="s">
        <v>307</v>
      </c>
      <c r="F5333" s="7" t="s">
        <v>166</v>
      </c>
      <c r="G5333" s="7" t="s">
        <v>143</v>
      </c>
      <c r="H5333" s="7" t="s">
        <v>144</v>
      </c>
    </row>
    <row r="5334" spans="1:10">
      <c r="A5334" t="s">
        <v>4</v>
      </c>
      <c r="B5334" s="4" t="s">
        <v>5</v>
      </c>
      <c r="C5334" s="4" t="s">
        <v>10</v>
      </c>
      <c r="D5334" s="4" t="s">
        <v>13</v>
      </c>
      <c r="E5334" s="4" t="s">
        <v>13</v>
      </c>
      <c r="F5334" s="4" t="s">
        <v>6</v>
      </c>
    </row>
    <row r="5335" spans="1:10">
      <c r="A5335" t="n">
        <v>43179</v>
      </c>
      <c r="B5335" s="13" t="n">
        <v>20</v>
      </c>
      <c r="C5335" s="7" t="n">
        <v>7020</v>
      </c>
      <c r="D5335" s="7" t="n">
        <v>2</v>
      </c>
      <c r="E5335" s="7" t="n">
        <v>10</v>
      </c>
      <c r="F5335" s="7" t="s">
        <v>371</v>
      </c>
    </row>
    <row r="5336" spans="1:10">
      <c r="A5336" t="s">
        <v>4</v>
      </c>
      <c r="B5336" s="4" t="s">
        <v>5</v>
      </c>
      <c r="C5336" s="4" t="s">
        <v>10</v>
      </c>
    </row>
    <row r="5337" spans="1:10">
      <c r="A5337" t="n">
        <v>43200</v>
      </c>
      <c r="B5337" s="31" t="n">
        <v>16</v>
      </c>
      <c r="C5337" s="7" t="n">
        <v>500</v>
      </c>
    </row>
    <row r="5338" spans="1:10">
      <c r="A5338" t="s">
        <v>4</v>
      </c>
      <c r="B5338" s="4" t="s">
        <v>5</v>
      </c>
      <c r="C5338" s="4" t="s">
        <v>13</v>
      </c>
      <c r="D5338" s="4" t="s">
        <v>10</v>
      </c>
      <c r="E5338" s="4" t="s">
        <v>6</v>
      </c>
      <c r="F5338" s="4" t="s">
        <v>6</v>
      </c>
      <c r="G5338" s="4" t="s">
        <v>6</v>
      </c>
      <c r="H5338" s="4" t="s">
        <v>6</v>
      </c>
    </row>
    <row r="5339" spans="1:10">
      <c r="A5339" t="n">
        <v>43203</v>
      </c>
      <c r="B5339" s="61" t="n">
        <v>51</v>
      </c>
      <c r="C5339" s="7" t="n">
        <v>3</v>
      </c>
      <c r="D5339" s="7" t="n">
        <v>7020</v>
      </c>
      <c r="E5339" s="7" t="s">
        <v>144</v>
      </c>
      <c r="F5339" s="7" t="s">
        <v>166</v>
      </c>
      <c r="G5339" s="7" t="s">
        <v>143</v>
      </c>
      <c r="H5339" s="7" t="s">
        <v>144</v>
      </c>
    </row>
    <row r="5340" spans="1:10">
      <c r="A5340" t="s">
        <v>4</v>
      </c>
      <c r="B5340" s="4" t="s">
        <v>5</v>
      </c>
      <c r="C5340" s="4" t="s">
        <v>10</v>
      </c>
    </row>
    <row r="5341" spans="1:10">
      <c r="A5341" t="n">
        <v>43216</v>
      </c>
      <c r="B5341" s="31" t="n">
        <v>16</v>
      </c>
      <c r="C5341" s="7" t="n">
        <v>800</v>
      </c>
    </row>
    <row r="5342" spans="1:10">
      <c r="A5342" t="s">
        <v>4</v>
      </c>
      <c r="B5342" s="4" t="s">
        <v>5</v>
      </c>
      <c r="C5342" s="4" t="s">
        <v>13</v>
      </c>
      <c r="D5342" s="4" t="s">
        <v>10</v>
      </c>
      <c r="E5342" s="4" t="s">
        <v>6</v>
      </c>
      <c r="F5342" s="4" t="s">
        <v>6</v>
      </c>
      <c r="G5342" s="4" t="s">
        <v>6</v>
      </c>
      <c r="H5342" s="4" t="s">
        <v>6</v>
      </c>
    </row>
    <row r="5343" spans="1:10">
      <c r="A5343" t="n">
        <v>43219</v>
      </c>
      <c r="B5343" s="61" t="n">
        <v>51</v>
      </c>
      <c r="C5343" s="7" t="n">
        <v>3</v>
      </c>
      <c r="D5343" s="7" t="n">
        <v>7020</v>
      </c>
      <c r="E5343" s="7" t="s">
        <v>310</v>
      </c>
      <c r="F5343" s="7" t="s">
        <v>166</v>
      </c>
      <c r="G5343" s="7" t="s">
        <v>143</v>
      </c>
      <c r="H5343" s="7" t="s">
        <v>144</v>
      </c>
    </row>
    <row r="5344" spans="1:10">
      <c r="A5344" t="s">
        <v>4</v>
      </c>
      <c r="B5344" s="4" t="s">
        <v>5</v>
      </c>
      <c r="C5344" s="4" t="s">
        <v>10</v>
      </c>
      <c r="D5344" s="4" t="s">
        <v>25</v>
      </c>
      <c r="E5344" s="4" t="s">
        <v>25</v>
      </c>
      <c r="F5344" s="4" t="s">
        <v>25</v>
      </c>
      <c r="G5344" s="4" t="s">
        <v>10</v>
      </c>
      <c r="H5344" s="4" t="s">
        <v>10</v>
      </c>
    </row>
    <row r="5345" spans="1:8">
      <c r="A5345" t="n">
        <v>43232</v>
      </c>
      <c r="B5345" s="41" t="n">
        <v>60</v>
      </c>
      <c r="C5345" s="7" t="n">
        <v>7020</v>
      </c>
      <c r="D5345" s="7" t="n">
        <v>45</v>
      </c>
      <c r="E5345" s="7" t="n">
        <v>0</v>
      </c>
      <c r="F5345" s="7" t="n">
        <v>0</v>
      </c>
      <c r="G5345" s="7" t="n">
        <v>1000</v>
      </c>
      <c r="H5345" s="7" t="n">
        <v>0</v>
      </c>
    </row>
    <row r="5346" spans="1:8">
      <c r="A5346" t="s">
        <v>4</v>
      </c>
      <c r="B5346" s="4" t="s">
        <v>5</v>
      </c>
      <c r="C5346" s="4" t="s">
        <v>13</v>
      </c>
      <c r="D5346" s="4" t="s">
        <v>6</v>
      </c>
      <c r="E5346" s="4" t="s">
        <v>10</v>
      </c>
    </row>
    <row r="5347" spans="1:8">
      <c r="A5347" t="n">
        <v>43251</v>
      </c>
      <c r="B5347" s="70" t="n">
        <v>94</v>
      </c>
      <c r="C5347" s="7" t="n">
        <v>1</v>
      </c>
      <c r="D5347" s="7" t="s">
        <v>37</v>
      </c>
      <c r="E5347" s="7" t="n">
        <v>1</v>
      </c>
    </row>
    <row r="5348" spans="1:8">
      <c r="A5348" t="s">
        <v>4</v>
      </c>
      <c r="B5348" s="4" t="s">
        <v>5</v>
      </c>
      <c r="C5348" s="4" t="s">
        <v>13</v>
      </c>
      <c r="D5348" s="4" t="s">
        <v>6</v>
      </c>
      <c r="E5348" s="4" t="s">
        <v>10</v>
      </c>
    </row>
    <row r="5349" spans="1:8">
      <c r="A5349" t="n">
        <v>43262</v>
      </c>
      <c r="B5349" s="70" t="n">
        <v>94</v>
      </c>
      <c r="C5349" s="7" t="n">
        <v>1</v>
      </c>
      <c r="D5349" s="7" t="s">
        <v>37</v>
      </c>
      <c r="E5349" s="7" t="n">
        <v>2</v>
      </c>
    </row>
    <row r="5350" spans="1:8">
      <c r="A5350" t="s">
        <v>4</v>
      </c>
      <c r="B5350" s="4" t="s">
        <v>5</v>
      </c>
      <c r="C5350" s="4" t="s">
        <v>13</v>
      </c>
      <c r="D5350" s="4" t="s">
        <v>6</v>
      </c>
      <c r="E5350" s="4" t="s">
        <v>10</v>
      </c>
    </row>
    <row r="5351" spans="1:8">
      <c r="A5351" t="n">
        <v>43273</v>
      </c>
      <c r="B5351" s="70" t="n">
        <v>94</v>
      </c>
      <c r="C5351" s="7" t="n">
        <v>0</v>
      </c>
      <c r="D5351" s="7" t="s">
        <v>37</v>
      </c>
      <c r="E5351" s="7" t="n">
        <v>4</v>
      </c>
    </row>
    <row r="5352" spans="1:8">
      <c r="A5352" t="s">
        <v>4</v>
      </c>
      <c r="B5352" s="4" t="s">
        <v>5</v>
      </c>
      <c r="C5352" s="4" t="s">
        <v>13</v>
      </c>
      <c r="D5352" s="4" t="s">
        <v>13</v>
      </c>
      <c r="E5352" s="4" t="s">
        <v>25</v>
      </c>
      <c r="F5352" s="4" t="s">
        <v>25</v>
      </c>
      <c r="G5352" s="4" t="s">
        <v>25</v>
      </c>
      <c r="H5352" s="4" t="s">
        <v>10</v>
      </c>
    </row>
    <row r="5353" spans="1:8">
      <c r="A5353" t="n">
        <v>43284</v>
      </c>
      <c r="B5353" s="45" t="n">
        <v>45</v>
      </c>
      <c r="C5353" s="7" t="n">
        <v>2</v>
      </c>
      <c r="D5353" s="7" t="n">
        <v>3</v>
      </c>
      <c r="E5353" s="7" t="n">
        <v>120.269996643066</v>
      </c>
      <c r="F5353" s="7" t="n">
        <v>22.5300006866455</v>
      </c>
      <c r="G5353" s="7" t="n">
        <v>105.48999786377</v>
      </c>
      <c r="H5353" s="7" t="n">
        <v>3000</v>
      </c>
    </row>
    <row r="5354" spans="1:8">
      <c r="A5354" t="s">
        <v>4</v>
      </c>
      <c r="B5354" s="4" t="s">
        <v>5</v>
      </c>
      <c r="C5354" s="4" t="s">
        <v>13</v>
      </c>
      <c r="D5354" s="4" t="s">
        <v>13</v>
      </c>
      <c r="E5354" s="4" t="s">
        <v>25</v>
      </c>
      <c r="F5354" s="4" t="s">
        <v>25</v>
      </c>
      <c r="G5354" s="4" t="s">
        <v>25</v>
      </c>
      <c r="H5354" s="4" t="s">
        <v>10</v>
      </c>
      <c r="I5354" s="4" t="s">
        <v>13</v>
      </c>
    </row>
    <row r="5355" spans="1:8">
      <c r="A5355" t="n">
        <v>43301</v>
      </c>
      <c r="B5355" s="45" t="n">
        <v>45</v>
      </c>
      <c r="C5355" s="7" t="n">
        <v>4</v>
      </c>
      <c r="D5355" s="7" t="n">
        <v>3</v>
      </c>
      <c r="E5355" s="7" t="n">
        <v>6.96000003814697</v>
      </c>
      <c r="F5355" s="7" t="n">
        <v>166.639999389648</v>
      </c>
      <c r="G5355" s="7" t="n">
        <v>0</v>
      </c>
      <c r="H5355" s="7" t="n">
        <v>3000</v>
      </c>
      <c r="I5355" s="7" t="n">
        <v>1</v>
      </c>
    </row>
    <row r="5356" spans="1:8">
      <c r="A5356" t="s">
        <v>4</v>
      </c>
      <c r="B5356" s="4" t="s">
        <v>5</v>
      </c>
      <c r="C5356" s="4" t="s">
        <v>13</v>
      </c>
      <c r="D5356" s="4" t="s">
        <v>13</v>
      </c>
      <c r="E5356" s="4" t="s">
        <v>25</v>
      </c>
      <c r="F5356" s="4" t="s">
        <v>10</v>
      </c>
    </row>
    <row r="5357" spans="1:8">
      <c r="A5357" t="n">
        <v>43319</v>
      </c>
      <c r="B5357" s="45" t="n">
        <v>45</v>
      </c>
      <c r="C5357" s="7" t="n">
        <v>5</v>
      </c>
      <c r="D5357" s="7" t="n">
        <v>3</v>
      </c>
      <c r="E5357" s="7" t="n">
        <v>0.899999976158142</v>
      </c>
      <c r="F5357" s="7" t="n">
        <v>3000</v>
      </c>
    </row>
    <row r="5358" spans="1:8">
      <c r="A5358" t="s">
        <v>4</v>
      </c>
      <c r="B5358" s="4" t="s">
        <v>5</v>
      </c>
      <c r="C5358" s="4" t="s">
        <v>13</v>
      </c>
      <c r="D5358" s="4" t="s">
        <v>13</v>
      </c>
      <c r="E5358" s="4" t="s">
        <v>25</v>
      </c>
      <c r="F5358" s="4" t="s">
        <v>10</v>
      </c>
    </row>
    <row r="5359" spans="1:8">
      <c r="A5359" t="n">
        <v>43328</v>
      </c>
      <c r="B5359" s="45" t="n">
        <v>45</v>
      </c>
      <c r="C5359" s="7" t="n">
        <v>11</v>
      </c>
      <c r="D5359" s="7" t="n">
        <v>3</v>
      </c>
      <c r="E5359" s="7" t="n">
        <v>43</v>
      </c>
      <c r="F5359" s="7" t="n">
        <v>3000</v>
      </c>
    </row>
    <row r="5360" spans="1:8">
      <c r="A5360" t="s">
        <v>4</v>
      </c>
      <c r="B5360" s="4" t="s">
        <v>5</v>
      </c>
      <c r="C5360" s="4" t="s">
        <v>10</v>
      </c>
    </row>
    <row r="5361" spans="1:9">
      <c r="A5361" t="n">
        <v>43337</v>
      </c>
      <c r="B5361" s="31" t="n">
        <v>16</v>
      </c>
      <c r="C5361" s="7" t="n">
        <v>1000</v>
      </c>
    </row>
    <row r="5362" spans="1:9">
      <c r="A5362" t="s">
        <v>4</v>
      </c>
      <c r="B5362" s="4" t="s">
        <v>5</v>
      </c>
      <c r="C5362" s="4" t="s">
        <v>13</v>
      </c>
      <c r="D5362" s="4" t="s">
        <v>10</v>
      </c>
    </row>
    <row r="5363" spans="1:9">
      <c r="A5363" t="n">
        <v>43340</v>
      </c>
      <c r="B5363" s="45" t="n">
        <v>45</v>
      </c>
      <c r="C5363" s="7" t="n">
        <v>7</v>
      </c>
      <c r="D5363" s="7" t="n">
        <v>255</v>
      </c>
    </row>
    <row r="5364" spans="1:9">
      <c r="A5364" t="s">
        <v>4</v>
      </c>
      <c r="B5364" s="4" t="s">
        <v>5</v>
      </c>
      <c r="C5364" s="4" t="s">
        <v>13</v>
      </c>
      <c r="D5364" s="4" t="s">
        <v>10</v>
      </c>
      <c r="E5364" s="4" t="s">
        <v>13</v>
      </c>
    </row>
    <row r="5365" spans="1:9">
      <c r="A5365" t="n">
        <v>43344</v>
      </c>
      <c r="B5365" s="17" t="n">
        <v>49</v>
      </c>
      <c r="C5365" s="7" t="n">
        <v>1</v>
      </c>
      <c r="D5365" s="7" t="n">
        <v>6000</v>
      </c>
      <c r="E5365" s="7" t="n">
        <v>0</v>
      </c>
    </row>
    <row r="5366" spans="1:9">
      <c r="A5366" t="s">
        <v>4</v>
      </c>
      <c r="B5366" s="4" t="s">
        <v>5</v>
      </c>
      <c r="C5366" s="4" t="s">
        <v>13</v>
      </c>
      <c r="D5366" s="4" t="s">
        <v>10</v>
      </c>
      <c r="E5366" s="4" t="s">
        <v>25</v>
      </c>
    </row>
    <row r="5367" spans="1:9">
      <c r="A5367" t="n">
        <v>43349</v>
      </c>
      <c r="B5367" s="39" t="n">
        <v>58</v>
      </c>
      <c r="C5367" s="7" t="n">
        <v>101</v>
      </c>
      <c r="D5367" s="7" t="n">
        <v>500</v>
      </c>
      <c r="E5367" s="7" t="n">
        <v>1</v>
      </c>
    </row>
    <row r="5368" spans="1:9">
      <c r="A5368" t="s">
        <v>4</v>
      </c>
      <c r="B5368" s="4" t="s">
        <v>5</v>
      </c>
      <c r="C5368" s="4" t="s">
        <v>13</v>
      </c>
      <c r="D5368" s="4" t="s">
        <v>10</v>
      </c>
    </row>
    <row r="5369" spans="1:9">
      <c r="A5369" t="n">
        <v>43357</v>
      </c>
      <c r="B5369" s="39" t="n">
        <v>58</v>
      </c>
      <c r="C5369" s="7" t="n">
        <v>254</v>
      </c>
      <c r="D5369" s="7" t="n">
        <v>0</v>
      </c>
    </row>
    <row r="5370" spans="1:9">
      <c r="A5370" t="s">
        <v>4</v>
      </c>
      <c r="B5370" s="4" t="s">
        <v>5</v>
      </c>
      <c r="C5370" s="4" t="s">
        <v>13</v>
      </c>
      <c r="D5370" s="4" t="s">
        <v>13</v>
      </c>
      <c r="E5370" s="4" t="s">
        <v>25</v>
      </c>
      <c r="F5370" s="4" t="s">
        <v>25</v>
      </c>
      <c r="G5370" s="4" t="s">
        <v>25</v>
      </c>
      <c r="H5370" s="4" t="s">
        <v>10</v>
      </c>
    </row>
    <row r="5371" spans="1:9">
      <c r="A5371" t="n">
        <v>43361</v>
      </c>
      <c r="B5371" s="45" t="n">
        <v>45</v>
      </c>
      <c r="C5371" s="7" t="n">
        <v>2</v>
      </c>
      <c r="D5371" s="7" t="n">
        <v>3</v>
      </c>
      <c r="E5371" s="7" t="n">
        <v>-7.51999998092651</v>
      </c>
      <c r="F5371" s="7" t="n">
        <v>-16.9099998474121</v>
      </c>
      <c r="G5371" s="7" t="n">
        <v>383.309997558594</v>
      </c>
      <c r="H5371" s="7" t="n">
        <v>0</v>
      </c>
    </row>
    <row r="5372" spans="1:9">
      <c r="A5372" t="s">
        <v>4</v>
      </c>
      <c r="B5372" s="4" t="s">
        <v>5</v>
      </c>
      <c r="C5372" s="4" t="s">
        <v>13</v>
      </c>
      <c r="D5372" s="4" t="s">
        <v>13</v>
      </c>
      <c r="E5372" s="4" t="s">
        <v>25</v>
      </c>
      <c r="F5372" s="4" t="s">
        <v>25</v>
      </c>
      <c r="G5372" s="4" t="s">
        <v>25</v>
      </c>
      <c r="H5372" s="4" t="s">
        <v>10</v>
      </c>
      <c r="I5372" s="4" t="s">
        <v>13</v>
      </c>
    </row>
    <row r="5373" spans="1:9">
      <c r="A5373" t="n">
        <v>43378</v>
      </c>
      <c r="B5373" s="45" t="n">
        <v>45</v>
      </c>
      <c r="C5373" s="7" t="n">
        <v>4</v>
      </c>
      <c r="D5373" s="7" t="n">
        <v>3</v>
      </c>
      <c r="E5373" s="7" t="n">
        <v>14.3299999237061</v>
      </c>
      <c r="F5373" s="7" t="n">
        <v>167.029998779297</v>
      </c>
      <c r="G5373" s="7" t="n">
        <v>0</v>
      </c>
      <c r="H5373" s="7" t="n">
        <v>0</v>
      </c>
      <c r="I5373" s="7" t="n">
        <v>0</v>
      </c>
    </row>
    <row r="5374" spans="1:9">
      <c r="A5374" t="s">
        <v>4</v>
      </c>
      <c r="B5374" s="4" t="s">
        <v>5</v>
      </c>
      <c r="C5374" s="4" t="s">
        <v>13</v>
      </c>
      <c r="D5374" s="4" t="s">
        <v>13</v>
      </c>
      <c r="E5374" s="4" t="s">
        <v>25</v>
      </c>
      <c r="F5374" s="4" t="s">
        <v>10</v>
      </c>
    </row>
    <row r="5375" spans="1:9">
      <c r="A5375" t="n">
        <v>43396</v>
      </c>
      <c r="B5375" s="45" t="n">
        <v>45</v>
      </c>
      <c r="C5375" s="7" t="n">
        <v>5</v>
      </c>
      <c r="D5375" s="7" t="n">
        <v>3</v>
      </c>
      <c r="E5375" s="7" t="n">
        <v>119.900001525879</v>
      </c>
      <c r="F5375" s="7" t="n">
        <v>0</v>
      </c>
    </row>
    <row r="5376" spans="1:9">
      <c r="A5376" t="s">
        <v>4</v>
      </c>
      <c r="B5376" s="4" t="s">
        <v>5</v>
      </c>
      <c r="C5376" s="4" t="s">
        <v>13</v>
      </c>
      <c r="D5376" s="4" t="s">
        <v>13</v>
      </c>
      <c r="E5376" s="4" t="s">
        <v>25</v>
      </c>
      <c r="F5376" s="4" t="s">
        <v>10</v>
      </c>
    </row>
    <row r="5377" spans="1:9">
      <c r="A5377" t="n">
        <v>43405</v>
      </c>
      <c r="B5377" s="45" t="n">
        <v>45</v>
      </c>
      <c r="C5377" s="7" t="n">
        <v>11</v>
      </c>
      <c r="D5377" s="7" t="n">
        <v>3</v>
      </c>
      <c r="E5377" s="7" t="n">
        <v>43</v>
      </c>
      <c r="F5377" s="7" t="n">
        <v>0</v>
      </c>
    </row>
    <row r="5378" spans="1:9">
      <c r="A5378" t="s">
        <v>4</v>
      </c>
      <c r="B5378" s="4" t="s">
        <v>5</v>
      </c>
      <c r="C5378" s="4" t="s">
        <v>13</v>
      </c>
      <c r="D5378" s="4" t="s">
        <v>13</v>
      </c>
      <c r="E5378" s="4" t="s">
        <v>25</v>
      </c>
      <c r="F5378" s="4" t="s">
        <v>25</v>
      </c>
      <c r="G5378" s="4" t="s">
        <v>25</v>
      </c>
      <c r="H5378" s="4" t="s">
        <v>10</v>
      </c>
    </row>
    <row r="5379" spans="1:9">
      <c r="A5379" t="n">
        <v>43414</v>
      </c>
      <c r="B5379" s="45" t="n">
        <v>45</v>
      </c>
      <c r="C5379" s="7" t="n">
        <v>2</v>
      </c>
      <c r="D5379" s="7" t="n">
        <v>3</v>
      </c>
      <c r="E5379" s="7" t="n">
        <v>-40.2599983215332</v>
      </c>
      <c r="F5379" s="7" t="n">
        <v>-10.9099998474121</v>
      </c>
      <c r="G5379" s="7" t="n">
        <v>491.619995117188</v>
      </c>
      <c r="H5379" s="7" t="n">
        <v>15000</v>
      </c>
    </row>
    <row r="5380" spans="1:9">
      <c r="A5380" t="s">
        <v>4</v>
      </c>
      <c r="B5380" s="4" t="s">
        <v>5</v>
      </c>
      <c r="C5380" s="4" t="s">
        <v>13</v>
      </c>
      <c r="D5380" s="4" t="s">
        <v>13</v>
      </c>
      <c r="E5380" s="4" t="s">
        <v>25</v>
      </c>
      <c r="F5380" s="4" t="s">
        <v>25</v>
      </c>
      <c r="G5380" s="4" t="s">
        <v>25</v>
      </c>
      <c r="H5380" s="4" t="s">
        <v>10</v>
      </c>
      <c r="I5380" s="4" t="s">
        <v>13</v>
      </c>
    </row>
    <row r="5381" spans="1:9">
      <c r="A5381" t="n">
        <v>43431</v>
      </c>
      <c r="B5381" s="45" t="n">
        <v>45</v>
      </c>
      <c r="C5381" s="7" t="n">
        <v>4</v>
      </c>
      <c r="D5381" s="7" t="n">
        <v>3</v>
      </c>
      <c r="E5381" s="7" t="n">
        <v>10.0900001525879</v>
      </c>
      <c r="F5381" s="7" t="n">
        <v>166.589996337891</v>
      </c>
      <c r="G5381" s="7" t="n">
        <v>0</v>
      </c>
      <c r="H5381" s="7" t="n">
        <v>15000</v>
      </c>
      <c r="I5381" s="7" t="n">
        <v>0</v>
      </c>
    </row>
    <row r="5382" spans="1:9">
      <c r="A5382" t="s">
        <v>4</v>
      </c>
      <c r="B5382" s="4" t="s">
        <v>5</v>
      </c>
      <c r="C5382" s="4" t="s">
        <v>13</v>
      </c>
      <c r="D5382" s="4" t="s">
        <v>13</v>
      </c>
      <c r="E5382" s="4" t="s">
        <v>25</v>
      </c>
      <c r="F5382" s="4" t="s">
        <v>10</v>
      </c>
    </row>
    <row r="5383" spans="1:9">
      <c r="A5383" t="n">
        <v>43449</v>
      </c>
      <c r="B5383" s="45" t="n">
        <v>45</v>
      </c>
      <c r="C5383" s="7" t="n">
        <v>5</v>
      </c>
      <c r="D5383" s="7" t="n">
        <v>3</v>
      </c>
      <c r="E5383" s="7" t="n">
        <v>104.099998474121</v>
      </c>
      <c r="F5383" s="7" t="n">
        <v>15000</v>
      </c>
    </row>
    <row r="5384" spans="1:9">
      <c r="A5384" t="s">
        <v>4</v>
      </c>
      <c r="B5384" s="4" t="s">
        <v>5</v>
      </c>
      <c r="C5384" s="4" t="s">
        <v>13</v>
      </c>
      <c r="D5384" s="4" t="s">
        <v>13</v>
      </c>
      <c r="E5384" s="4" t="s">
        <v>25</v>
      </c>
      <c r="F5384" s="4" t="s">
        <v>10</v>
      </c>
    </row>
    <row r="5385" spans="1:9">
      <c r="A5385" t="n">
        <v>43458</v>
      </c>
      <c r="B5385" s="45" t="n">
        <v>45</v>
      </c>
      <c r="C5385" s="7" t="n">
        <v>11</v>
      </c>
      <c r="D5385" s="7" t="n">
        <v>3</v>
      </c>
      <c r="E5385" s="7" t="n">
        <v>43</v>
      </c>
      <c r="F5385" s="7" t="n">
        <v>15000</v>
      </c>
    </row>
    <row r="5386" spans="1:9">
      <c r="A5386" t="s">
        <v>4</v>
      </c>
      <c r="B5386" s="4" t="s">
        <v>5</v>
      </c>
      <c r="C5386" s="4" t="s">
        <v>13</v>
      </c>
    </row>
    <row r="5387" spans="1:9">
      <c r="A5387" t="n">
        <v>43467</v>
      </c>
      <c r="B5387" s="58" t="n">
        <v>116</v>
      </c>
      <c r="C5387" s="7" t="n">
        <v>1</v>
      </c>
    </row>
    <row r="5388" spans="1:9">
      <c r="A5388" t="s">
        <v>4</v>
      </c>
      <c r="B5388" s="4" t="s">
        <v>5</v>
      </c>
      <c r="C5388" s="4" t="s">
        <v>13</v>
      </c>
      <c r="D5388" s="4" t="s">
        <v>13</v>
      </c>
      <c r="E5388" s="4" t="s">
        <v>13</v>
      </c>
      <c r="F5388" s="4" t="s">
        <v>13</v>
      </c>
    </row>
    <row r="5389" spans="1:9">
      <c r="A5389" t="n">
        <v>43469</v>
      </c>
      <c r="B5389" s="8" t="n">
        <v>14</v>
      </c>
      <c r="C5389" s="7" t="n">
        <v>0</v>
      </c>
      <c r="D5389" s="7" t="n">
        <v>0</v>
      </c>
      <c r="E5389" s="7" t="n">
        <v>32</v>
      </c>
      <c r="F5389" s="7" t="n">
        <v>0</v>
      </c>
    </row>
    <row r="5390" spans="1:9">
      <c r="A5390" t="s">
        <v>4</v>
      </c>
      <c r="B5390" s="4" t="s">
        <v>5</v>
      </c>
      <c r="C5390" s="4" t="s">
        <v>13</v>
      </c>
      <c r="D5390" s="4" t="s">
        <v>10</v>
      </c>
      <c r="E5390" s="4" t="s">
        <v>10</v>
      </c>
      <c r="F5390" s="4" t="s">
        <v>9</v>
      </c>
    </row>
    <row r="5391" spans="1:9">
      <c r="A5391" t="n">
        <v>43474</v>
      </c>
      <c r="B5391" s="73" t="n">
        <v>84</v>
      </c>
      <c r="C5391" s="7" t="n">
        <v>0</v>
      </c>
      <c r="D5391" s="7" t="n">
        <v>0</v>
      </c>
      <c r="E5391" s="7" t="n">
        <v>0</v>
      </c>
      <c r="F5391" s="7" t="n">
        <v>1045220557</v>
      </c>
    </row>
    <row r="5392" spans="1:9">
      <c r="A5392" t="s">
        <v>4</v>
      </c>
      <c r="B5392" s="4" t="s">
        <v>5</v>
      </c>
      <c r="C5392" s="4" t="s">
        <v>13</v>
      </c>
      <c r="D5392" s="4" t="s">
        <v>10</v>
      </c>
    </row>
    <row r="5393" spans="1:9">
      <c r="A5393" t="n">
        <v>43484</v>
      </c>
      <c r="B5393" s="39" t="n">
        <v>58</v>
      </c>
      <c r="C5393" s="7" t="n">
        <v>255</v>
      </c>
      <c r="D5393" s="7" t="n">
        <v>0</v>
      </c>
    </row>
    <row r="5394" spans="1:9">
      <c r="A5394" t="s">
        <v>4</v>
      </c>
      <c r="B5394" s="4" t="s">
        <v>5</v>
      </c>
      <c r="C5394" s="4" t="s">
        <v>10</v>
      </c>
    </row>
    <row r="5395" spans="1:9">
      <c r="A5395" t="n">
        <v>43488</v>
      </c>
      <c r="B5395" s="31" t="n">
        <v>16</v>
      </c>
      <c r="C5395" s="7" t="n">
        <v>2000</v>
      </c>
    </row>
    <row r="5396" spans="1:9">
      <c r="A5396" t="s">
        <v>4</v>
      </c>
      <c r="B5396" s="4" t="s">
        <v>5</v>
      </c>
      <c r="C5396" s="4" t="s">
        <v>13</v>
      </c>
      <c r="D5396" s="4" t="s">
        <v>10</v>
      </c>
      <c r="E5396" s="4" t="s">
        <v>10</v>
      </c>
      <c r="F5396" s="4" t="s">
        <v>13</v>
      </c>
    </row>
    <row r="5397" spans="1:9">
      <c r="A5397" t="n">
        <v>43491</v>
      </c>
      <c r="B5397" s="32" t="n">
        <v>25</v>
      </c>
      <c r="C5397" s="7" t="n">
        <v>1</v>
      </c>
      <c r="D5397" s="7" t="n">
        <v>60</v>
      </c>
      <c r="E5397" s="7" t="n">
        <v>640</v>
      </c>
      <c r="F5397" s="7" t="n">
        <v>2</v>
      </c>
    </row>
    <row r="5398" spans="1:9">
      <c r="A5398" t="s">
        <v>4</v>
      </c>
      <c r="B5398" s="4" t="s">
        <v>5</v>
      </c>
      <c r="C5398" s="4" t="s">
        <v>13</v>
      </c>
      <c r="D5398" s="4" t="s">
        <v>10</v>
      </c>
      <c r="E5398" s="4" t="s">
        <v>6</v>
      </c>
    </row>
    <row r="5399" spans="1:9">
      <c r="A5399" t="n">
        <v>43498</v>
      </c>
      <c r="B5399" s="61" t="n">
        <v>51</v>
      </c>
      <c r="C5399" s="7" t="n">
        <v>4</v>
      </c>
      <c r="D5399" s="7" t="n">
        <v>0</v>
      </c>
      <c r="E5399" s="7" t="s">
        <v>427</v>
      </c>
    </row>
    <row r="5400" spans="1:9">
      <c r="A5400" t="s">
        <v>4</v>
      </c>
      <c r="B5400" s="4" t="s">
        <v>5</v>
      </c>
      <c r="C5400" s="4" t="s">
        <v>10</v>
      </c>
    </row>
    <row r="5401" spans="1:9">
      <c r="A5401" t="n">
        <v>43511</v>
      </c>
      <c r="B5401" s="31" t="n">
        <v>16</v>
      </c>
      <c r="C5401" s="7" t="n">
        <v>0</v>
      </c>
    </row>
    <row r="5402" spans="1:9">
      <c r="A5402" t="s">
        <v>4</v>
      </c>
      <c r="B5402" s="4" t="s">
        <v>5</v>
      </c>
      <c r="C5402" s="4" t="s">
        <v>10</v>
      </c>
      <c r="D5402" s="4" t="s">
        <v>13</v>
      </c>
      <c r="E5402" s="4" t="s">
        <v>9</v>
      </c>
      <c r="F5402" s="4" t="s">
        <v>55</v>
      </c>
      <c r="G5402" s="4" t="s">
        <v>13</v>
      </c>
      <c r="H5402" s="4" t="s">
        <v>13</v>
      </c>
      <c r="I5402" s="4" t="s">
        <v>13</v>
      </c>
      <c r="J5402" s="4" t="s">
        <v>9</v>
      </c>
      <c r="K5402" s="4" t="s">
        <v>55</v>
      </c>
      <c r="L5402" s="4" t="s">
        <v>13</v>
      </c>
      <c r="M5402" s="4" t="s">
        <v>13</v>
      </c>
    </row>
    <row r="5403" spans="1:9">
      <c r="A5403" t="n">
        <v>43514</v>
      </c>
      <c r="B5403" s="62" t="n">
        <v>26</v>
      </c>
      <c r="C5403" s="7" t="n">
        <v>0</v>
      </c>
      <c r="D5403" s="7" t="n">
        <v>17</v>
      </c>
      <c r="E5403" s="7" t="n">
        <v>52563</v>
      </c>
      <c r="F5403" s="7" t="s">
        <v>428</v>
      </c>
      <c r="G5403" s="7" t="n">
        <v>2</v>
      </c>
      <c r="H5403" s="7" t="n">
        <v>3</v>
      </c>
      <c r="I5403" s="7" t="n">
        <v>17</v>
      </c>
      <c r="J5403" s="7" t="n">
        <v>52564</v>
      </c>
      <c r="K5403" s="7" t="s">
        <v>429</v>
      </c>
      <c r="L5403" s="7" t="n">
        <v>2</v>
      </c>
      <c r="M5403" s="7" t="n">
        <v>0</v>
      </c>
    </row>
    <row r="5404" spans="1:9">
      <c r="A5404" t="s">
        <v>4</v>
      </c>
      <c r="B5404" s="4" t="s">
        <v>5</v>
      </c>
    </row>
    <row r="5405" spans="1:9">
      <c r="A5405" t="n">
        <v>43726</v>
      </c>
      <c r="B5405" s="34" t="n">
        <v>28</v>
      </c>
    </row>
    <row r="5406" spans="1:9">
      <c r="A5406" t="s">
        <v>4</v>
      </c>
      <c r="B5406" s="4" t="s">
        <v>5</v>
      </c>
      <c r="C5406" s="4" t="s">
        <v>13</v>
      </c>
      <c r="D5406" s="4" t="s">
        <v>10</v>
      </c>
      <c r="E5406" s="4" t="s">
        <v>10</v>
      </c>
      <c r="F5406" s="4" t="s">
        <v>13</v>
      </c>
    </row>
    <row r="5407" spans="1:9">
      <c r="A5407" t="n">
        <v>43727</v>
      </c>
      <c r="B5407" s="32" t="n">
        <v>25</v>
      </c>
      <c r="C5407" s="7" t="n">
        <v>1</v>
      </c>
      <c r="D5407" s="7" t="n">
        <v>65535</v>
      </c>
      <c r="E5407" s="7" t="n">
        <v>65535</v>
      </c>
      <c r="F5407" s="7" t="n">
        <v>0</v>
      </c>
    </row>
    <row r="5408" spans="1:9">
      <c r="A5408" t="s">
        <v>4</v>
      </c>
      <c r="B5408" s="4" t="s">
        <v>5</v>
      </c>
      <c r="C5408" s="4" t="s">
        <v>13</v>
      </c>
      <c r="D5408" s="4" t="s">
        <v>10</v>
      </c>
      <c r="E5408" s="4" t="s">
        <v>10</v>
      </c>
      <c r="F5408" s="4" t="s">
        <v>13</v>
      </c>
    </row>
    <row r="5409" spans="1:13">
      <c r="A5409" t="n">
        <v>43734</v>
      </c>
      <c r="B5409" s="32" t="n">
        <v>25</v>
      </c>
      <c r="C5409" s="7" t="n">
        <v>1</v>
      </c>
      <c r="D5409" s="7" t="n">
        <v>260</v>
      </c>
      <c r="E5409" s="7" t="n">
        <v>640</v>
      </c>
      <c r="F5409" s="7" t="n">
        <v>1</v>
      </c>
    </row>
    <row r="5410" spans="1:13">
      <c r="A5410" t="s">
        <v>4</v>
      </c>
      <c r="B5410" s="4" t="s">
        <v>5</v>
      </c>
      <c r="C5410" s="4" t="s">
        <v>13</v>
      </c>
      <c r="D5410" s="4" t="s">
        <v>10</v>
      </c>
      <c r="E5410" s="4" t="s">
        <v>6</v>
      </c>
    </row>
    <row r="5411" spans="1:13">
      <c r="A5411" t="n">
        <v>43741</v>
      </c>
      <c r="B5411" s="61" t="n">
        <v>51</v>
      </c>
      <c r="C5411" s="7" t="n">
        <v>4</v>
      </c>
      <c r="D5411" s="7" t="n">
        <v>1</v>
      </c>
      <c r="E5411" s="7" t="s">
        <v>97</v>
      </c>
    </row>
    <row r="5412" spans="1:13">
      <c r="A5412" t="s">
        <v>4</v>
      </c>
      <c r="B5412" s="4" t="s">
        <v>5</v>
      </c>
      <c r="C5412" s="4" t="s">
        <v>10</v>
      </c>
    </row>
    <row r="5413" spans="1:13">
      <c r="A5413" t="n">
        <v>43754</v>
      </c>
      <c r="B5413" s="31" t="n">
        <v>16</v>
      </c>
      <c r="C5413" s="7" t="n">
        <v>0</v>
      </c>
    </row>
    <row r="5414" spans="1:13">
      <c r="A5414" t="s">
        <v>4</v>
      </c>
      <c r="B5414" s="4" t="s">
        <v>5</v>
      </c>
      <c r="C5414" s="4" t="s">
        <v>10</v>
      </c>
      <c r="D5414" s="4" t="s">
        <v>13</v>
      </c>
      <c r="E5414" s="4" t="s">
        <v>9</v>
      </c>
      <c r="F5414" s="4" t="s">
        <v>55</v>
      </c>
      <c r="G5414" s="4" t="s">
        <v>13</v>
      </c>
      <c r="H5414" s="4" t="s">
        <v>13</v>
      </c>
    </row>
    <row r="5415" spans="1:13">
      <c r="A5415" t="n">
        <v>43757</v>
      </c>
      <c r="B5415" s="62" t="n">
        <v>26</v>
      </c>
      <c r="C5415" s="7" t="n">
        <v>1</v>
      </c>
      <c r="D5415" s="7" t="n">
        <v>17</v>
      </c>
      <c r="E5415" s="7" t="n">
        <v>1333</v>
      </c>
      <c r="F5415" s="7" t="s">
        <v>430</v>
      </c>
      <c r="G5415" s="7" t="n">
        <v>2</v>
      </c>
      <c r="H5415" s="7" t="n">
        <v>0</v>
      </c>
    </row>
    <row r="5416" spans="1:13">
      <c r="A5416" t="s">
        <v>4</v>
      </c>
      <c r="B5416" s="4" t="s">
        <v>5</v>
      </c>
    </row>
    <row r="5417" spans="1:13">
      <c r="A5417" t="n">
        <v>43790</v>
      </c>
      <c r="B5417" s="34" t="n">
        <v>28</v>
      </c>
    </row>
    <row r="5418" spans="1:13">
      <c r="A5418" t="s">
        <v>4</v>
      </c>
      <c r="B5418" s="4" t="s">
        <v>5</v>
      </c>
      <c r="C5418" s="4" t="s">
        <v>13</v>
      </c>
      <c r="D5418" s="4" t="s">
        <v>10</v>
      </c>
      <c r="E5418" s="4" t="s">
        <v>10</v>
      </c>
      <c r="F5418" s="4" t="s">
        <v>13</v>
      </c>
    </row>
    <row r="5419" spans="1:13">
      <c r="A5419" t="n">
        <v>43791</v>
      </c>
      <c r="B5419" s="32" t="n">
        <v>25</v>
      </c>
      <c r="C5419" s="7" t="n">
        <v>1</v>
      </c>
      <c r="D5419" s="7" t="n">
        <v>65535</v>
      </c>
      <c r="E5419" s="7" t="n">
        <v>65535</v>
      </c>
      <c r="F5419" s="7" t="n">
        <v>0</v>
      </c>
    </row>
    <row r="5420" spans="1:13">
      <c r="A5420" t="s">
        <v>4</v>
      </c>
      <c r="B5420" s="4" t="s">
        <v>5</v>
      </c>
      <c r="C5420" s="4" t="s">
        <v>13</v>
      </c>
      <c r="D5420" s="4" t="s">
        <v>10</v>
      </c>
      <c r="E5420" s="4" t="s">
        <v>10</v>
      </c>
      <c r="F5420" s="4" t="s">
        <v>13</v>
      </c>
    </row>
    <row r="5421" spans="1:13">
      <c r="A5421" t="n">
        <v>43798</v>
      </c>
      <c r="B5421" s="32" t="n">
        <v>25</v>
      </c>
      <c r="C5421" s="7" t="n">
        <v>1</v>
      </c>
      <c r="D5421" s="7" t="n">
        <v>60</v>
      </c>
      <c r="E5421" s="7" t="n">
        <v>640</v>
      </c>
      <c r="F5421" s="7" t="n">
        <v>1</v>
      </c>
    </row>
    <row r="5422" spans="1:13">
      <c r="A5422" t="s">
        <v>4</v>
      </c>
      <c r="B5422" s="4" t="s">
        <v>5</v>
      </c>
      <c r="C5422" s="4" t="s">
        <v>13</v>
      </c>
      <c r="D5422" s="4" t="s">
        <v>10</v>
      </c>
      <c r="E5422" s="4" t="s">
        <v>6</v>
      </c>
    </row>
    <row r="5423" spans="1:13">
      <c r="A5423" t="n">
        <v>43805</v>
      </c>
      <c r="B5423" s="61" t="n">
        <v>51</v>
      </c>
      <c r="C5423" s="7" t="n">
        <v>4</v>
      </c>
      <c r="D5423" s="7" t="n">
        <v>9</v>
      </c>
      <c r="E5423" s="7" t="s">
        <v>189</v>
      </c>
    </row>
    <row r="5424" spans="1:13">
      <c r="A5424" t="s">
        <v>4</v>
      </c>
      <c r="B5424" s="4" t="s">
        <v>5</v>
      </c>
      <c r="C5424" s="4" t="s">
        <v>10</v>
      </c>
    </row>
    <row r="5425" spans="1:8">
      <c r="A5425" t="n">
        <v>43819</v>
      </c>
      <c r="B5425" s="31" t="n">
        <v>16</v>
      </c>
      <c r="C5425" s="7" t="n">
        <v>0</v>
      </c>
    </row>
    <row r="5426" spans="1:8">
      <c r="A5426" t="s">
        <v>4</v>
      </c>
      <c r="B5426" s="4" t="s">
        <v>5</v>
      </c>
      <c r="C5426" s="4" t="s">
        <v>10</v>
      </c>
      <c r="D5426" s="4" t="s">
        <v>13</v>
      </c>
      <c r="E5426" s="4" t="s">
        <v>9</v>
      </c>
      <c r="F5426" s="4" t="s">
        <v>55</v>
      </c>
      <c r="G5426" s="4" t="s">
        <v>13</v>
      </c>
      <c r="H5426" s="4" t="s">
        <v>13</v>
      </c>
    </row>
    <row r="5427" spans="1:8">
      <c r="A5427" t="n">
        <v>43822</v>
      </c>
      <c r="B5427" s="62" t="n">
        <v>26</v>
      </c>
      <c r="C5427" s="7" t="n">
        <v>9</v>
      </c>
      <c r="D5427" s="7" t="n">
        <v>17</v>
      </c>
      <c r="E5427" s="7" t="n">
        <v>5320</v>
      </c>
      <c r="F5427" s="7" t="s">
        <v>431</v>
      </c>
      <c r="G5427" s="7" t="n">
        <v>2</v>
      </c>
      <c r="H5427" s="7" t="n">
        <v>0</v>
      </c>
    </row>
    <row r="5428" spans="1:8">
      <c r="A5428" t="s">
        <v>4</v>
      </c>
      <c r="B5428" s="4" t="s">
        <v>5</v>
      </c>
    </row>
    <row r="5429" spans="1:8">
      <c r="A5429" t="n">
        <v>43893</v>
      </c>
      <c r="B5429" s="34" t="n">
        <v>28</v>
      </c>
    </row>
    <row r="5430" spans="1:8">
      <c r="A5430" t="s">
        <v>4</v>
      </c>
      <c r="B5430" s="4" t="s">
        <v>5</v>
      </c>
      <c r="C5430" s="4" t="s">
        <v>10</v>
      </c>
      <c r="D5430" s="4" t="s">
        <v>13</v>
      </c>
    </row>
    <row r="5431" spans="1:8">
      <c r="A5431" t="n">
        <v>43894</v>
      </c>
      <c r="B5431" s="63" t="n">
        <v>89</v>
      </c>
      <c r="C5431" s="7" t="n">
        <v>65533</v>
      </c>
      <c r="D5431" s="7" t="n">
        <v>1</v>
      </c>
    </row>
    <row r="5432" spans="1:8">
      <c r="A5432" t="s">
        <v>4</v>
      </c>
      <c r="B5432" s="4" t="s">
        <v>5</v>
      </c>
      <c r="C5432" s="4" t="s">
        <v>13</v>
      </c>
      <c r="D5432" s="4" t="s">
        <v>10</v>
      </c>
      <c r="E5432" s="4" t="s">
        <v>10</v>
      </c>
      <c r="F5432" s="4" t="s">
        <v>13</v>
      </c>
    </row>
    <row r="5433" spans="1:8">
      <c r="A5433" t="n">
        <v>43898</v>
      </c>
      <c r="B5433" s="32" t="n">
        <v>25</v>
      </c>
      <c r="C5433" s="7" t="n">
        <v>1</v>
      </c>
      <c r="D5433" s="7" t="n">
        <v>65535</v>
      </c>
      <c r="E5433" s="7" t="n">
        <v>65535</v>
      </c>
      <c r="F5433" s="7" t="n">
        <v>0</v>
      </c>
    </row>
    <row r="5434" spans="1:8">
      <c r="A5434" t="s">
        <v>4</v>
      </c>
      <c r="B5434" s="4" t="s">
        <v>5</v>
      </c>
      <c r="C5434" s="4" t="s">
        <v>13</v>
      </c>
      <c r="D5434" s="4" t="s">
        <v>10</v>
      </c>
      <c r="E5434" s="4" t="s">
        <v>13</v>
      </c>
    </row>
    <row r="5435" spans="1:8">
      <c r="A5435" t="n">
        <v>43905</v>
      </c>
      <c r="B5435" s="17" t="n">
        <v>49</v>
      </c>
      <c r="C5435" s="7" t="n">
        <v>1</v>
      </c>
      <c r="D5435" s="7" t="n">
        <v>4000</v>
      </c>
      <c r="E5435" s="7" t="n">
        <v>0</v>
      </c>
    </row>
    <row r="5436" spans="1:8">
      <c r="A5436" t="s">
        <v>4</v>
      </c>
      <c r="B5436" s="4" t="s">
        <v>5</v>
      </c>
      <c r="C5436" s="4" t="s">
        <v>13</v>
      </c>
      <c r="D5436" s="4" t="s">
        <v>10</v>
      </c>
      <c r="E5436" s="4" t="s">
        <v>10</v>
      </c>
    </row>
    <row r="5437" spans="1:8">
      <c r="A5437" t="n">
        <v>43910</v>
      </c>
      <c r="B5437" s="14" t="n">
        <v>50</v>
      </c>
      <c r="C5437" s="7" t="n">
        <v>1</v>
      </c>
      <c r="D5437" s="7" t="n">
        <v>8061</v>
      </c>
      <c r="E5437" s="7" t="n">
        <v>2000</v>
      </c>
    </row>
    <row r="5438" spans="1:8">
      <c r="A5438" t="s">
        <v>4</v>
      </c>
      <c r="B5438" s="4" t="s">
        <v>5</v>
      </c>
      <c r="C5438" s="4" t="s">
        <v>13</v>
      </c>
      <c r="D5438" s="4" t="s">
        <v>10</v>
      </c>
      <c r="E5438" s="4" t="s">
        <v>10</v>
      </c>
    </row>
    <row r="5439" spans="1:8">
      <c r="A5439" t="n">
        <v>43916</v>
      </c>
      <c r="B5439" s="14" t="n">
        <v>50</v>
      </c>
      <c r="C5439" s="7" t="n">
        <v>1</v>
      </c>
      <c r="D5439" s="7" t="n">
        <v>8020</v>
      </c>
      <c r="E5439" s="7" t="n">
        <v>2000</v>
      </c>
    </row>
    <row r="5440" spans="1:8">
      <c r="A5440" t="s">
        <v>4</v>
      </c>
      <c r="B5440" s="4" t="s">
        <v>5</v>
      </c>
      <c r="C5440" s="4" t="s">
        <v>13</v>
      </c>
      <c r="D5440" s="4" t="s">
        <v>10</v>
      </c>
      <c r="E5440" s="4" t="s">
        <v>10</v>
      </c>
    </row>
    <row r="5441" spans="1:8">
      <c r="A5441" t="n">
        <v>43922</v>
      </c>
      <c r="B5441" s="14" t="n">
        <v>50</v>
      </c>
      <c r="C5441" s="7" t="n">
        <v>1</v>
      </c>
      <c r="D5441" s="7" t="n">
        <v>8060</v>
      </c>
      <c r="E5441" s="7" t="n">
        <v>2000</v>
      </c>
    </row>
    <row r="5442" spans="1:8">
      <c r="A5442" t="s">
        <v>4</v>
      </c>
      <c r="B5442" s="4" t="s">
        <v>5</v>
      </c>
      <c r="C5442" s="4" t="s">
        <v>13</v>
      </c>
      <c r="D5442" s="4" t="s">
        <v>10</v>
      </c>
      <c r="E5442" s="4" t="s">
        <v>25</v>
      </c>
    </row>
    <row r="5443" spans="1:8">
      <c r="A5443" t="n">
        <v>43928</v>
      </c>
      <c r="B5443" s="39" t="n">
        <v>58</v>
      </c>
      <c r="C5443" s="7" t="n">
        <v>0</v>
      </c>
      <c r="D5443" s="7" t="n">
        <v>1000</v>
      </c>
      <c r="E5443" s="7" t="n">
        <v>1</v>
      </c>
    </row>
    <row r="5444" spans="1:8">
      <c r="A5444" t="s">
        <v>4</v>
      </c>
      <c r="B5444" s="4" t="s">
        <v>5</v>
      </c>
      <c r="C5444" s="4" t="s">
        <v>13</v>
      </c>
      <c r="D5444" s="4" t="s">
        <v>10</v>
      </c>
    </row>
    <row r="5445" spans="1:8">
      <c r="A5445" t="n">
        <v>43936</v>
      </c>
      <c r="B5445" s="39" t="n">
        <v>58</v>
      </c>
      <c r="C5445" s="7" t="n">
        <v>255</v>
      </c>
      <c r="D5445" s="7" t="n">
        <v>0</v>
      </c>
    </row>
    <row r="5446" spans="1:8">
      <c r="A5446" t="s">
        <v>4</v>
      </c>
      <c r="B5446" s="4" t="s">
        <v>5</v>
      </c>
      <c r="C5446" s="4" t="s">
        <v>13</v>
      </c>
      <c r="D5446" s="4" t="s">
        <v>10</v>
      </c>
      <c r="E5446" s="4" t="s">
        <v>10</v>
      </c>
      <c r="F5446" s="4" t="s">
        <v>9</v>
      </c>
    </row>
    <row r="5447" spans="1:8">
      <c r="A5447" t="n">
        <v>43940</v>
      </c>
      <c r="B5447" s="73" t="n">
        <v>84</v>
      </c>
      <c r="C5447" s="7" t="n">
        <v>1</v>
      </c>
      <c r="D5447" s="7" t="n">
        <v>0</v>
      </c>
      <c r="E5447" s="7" t="n">
        <v>0</v>
      </c>
      <c r="F5447" s="7" t="n">
        <v>0</v>
      </c>
    </row>
    <row r="5448" spans="1:8">
      <c r="A5448" t="s">
        <v>4</v>
      </c>
      <c r="B5448" s="4" t="s">
        <v>5</v>
      </c>
      <c r="C5448" s="4" t="s">
        <v>13</v>
      </c>
      <c r="D5448" s="4" t="s">
        <v>13</v>
      </c>
    </row>
    <row r="5449" spans="1:8">
      <c r="A5449" t="n">
        <v>43950</v>
      </c>
      <c r="B5449" s="17" t="n">
        <v>49</v>
      </c>
      <c r="C5449" s="7" t="n">
        <v>2</v>
      </c>
      <c r="D5449" s="7" t="n">
        <v>0</v>
      </c>
    </row>
    <row r="5450" spans="1:8">
      <c r="A5450" t="s">
        <v>4</v>
      </c>
      <c r="B5450" s="4" t="s">
        <v>5</v>
      </c>
      <c r="C5450" s="4" t="s">
        <v>13</v>
      </c>
    </row>
    <row r="5451" spans="1:8">
      <c r="A5451" t="n">
        <v>43953</v>
      </c>
      <c r="B5451" s="93" t="n">
        <v>78</v>
      </c>
      <c r="C5451" s="7" t="n">
        <v>255</v>
      </c>
    </row>
    <row r="5452" spans="1:8">
      <c r="A5452" t="s">
        <v>4</v>
      </c>
      <c r="B5452" s="4" t="s">
        <v>5</v>
      </c>
      <c r="C5452" s="4" t="s">
        <v>10</v>
      </c>
    </row>
    <row r="5453" spans="1:8">
      <c r="A5453" t="n">
        <v>43955</v>
      </c>
      <c r="B5453" s="23" t="n">
        <v>12</v>
      </c>
      <c r="C5453" s="7" t="n">
        <v>6767</v>
      </c>
    </row>
    <row r="5454" spans="1:8">
      <c r="A5454" t="s">
        <v>4</v>
      </c>
      <c r="B5454" s="4" t="s">
        <v>5</v>
      </c>
      <c r="C5454" s="4" t="s">
        <v>9</v>
      </c>
    </row>
    <row r="5455" spans="1:8">
      <c r="A5455" t="n">
        <v>43958</v>
      </c>
      <c r="B5455" s="65" t="n">
        <v>15</v>
      </c>
      <c r="C5455" s="7" t="n">
        <v>2097152</v>
      </c>
    </row>
    <row r="5456" spans="1:8">
      <c r="A5456" t="s">
        <v>4</v>
      </c>
      <c r="B5456" s="4" t="s">
        <v>5</v>
      </c>
      <c r="C5456" s="4" t="s">
        <v>10</v>
      </c>
      <c r="D5456" s="4" t="s">
        <v>25</v>
      </c>
      <c r="E5456" s="4" t="s">
        <v>25</v>
      </c>
      <c r="F5456" s="4" t="s">
        <v>25</v>
      </c>
      <c r="G5456" s="4" t="s">
        <v>25</v>
      </c>
    </row>
    <row r="5457" spans="1:7">
      <c r="A5457" t="n">
        <v>43963</v>
      </c>
      <c r="B5457" s="50" t="n">
        <v>46</v>
      </c>
      <c r="C5457" s="7" t="n">
        <v>61456</v>
      </c>
      <c r="D5457" s="7" t="n">
        <v>17.0200004577637</v>
      </c>
      <c r="E5457" s="7" t="n">
        <v>20.0200004577637</v>
      </c>
      <c r="F5457" s="7" t="n">
        <v>186.270004272461</v>
      </c>
      <c r="G5457" s="7" t="n">
        <v>160</v>
      </c>
    </row>
    <row r="5458" spans="1:7">
      <c r="A5458" t="s">
        <v>4</v>
      </c>
      <c r="B5458" s="4" t="s">
        <v>5</v>
      </c>
      <c r="C5458" s="4" t="s">
        <v>13</v>
      </c>
      <c r="D5458" s="4" t="s">
        <v>10</v>
      </c>
    </row>
    <row r="5459" spans="1:7">
      <c r="A5459" t="n">
        <v>43982</v>
      </c>
      <c r="B5459" s="10" t="n">
        <v>162</v>
      </c>
      <c r="C5459" s="7" t="n">
        <v>1</v>
      </c>
      <c r="D5459" s="7" t="n">
        <v>0</v>
      </c>
    </row>
    <row r="5460" spans="1:7">
      <c r="A5460" t="s">
        <v>4</v>
      </c>
      <c r="B5460" s="4" t="s">
        <v>5</v>
      </c>
    </row>
    <row r="5461" spans="1:7">
      <c r="A5461" t="n">
        <v>43986</v>
      </c>
      <c r="B5461" s="5" t="n">
        <v>1</v>
      </c>
    </row>
    <row r="5462" spans="1:7" s="3" customFormat="1" customHeight="0">
      <c r="A5462" s="3" t="s">
        <v>2</v>
      </c>
      <c r="B5462" s="3" t="s">
        <v>432</v>
      </c>
    </row>
    <row r="5463" spans="1:7">
      <c r="A5463" t="s">
        <v>4</v>
      </c>
      <c r="B5463" s="4" t="s">
        <v>5</v>
      </c>
      <c r="C5463" s="4" t="s">
        <v>13</v>
      </c>
      <c r="D5463" s="4" t="s">
        <v>13</v>
      </c>
      <c r="E5463" s="4" t="s">
        <v>13</v>
      </c>
      <c r="F5463" s="4" t="s">
        <v>13</v>
      </c>
    </row>
    <row r="5464" spans="1:7">
      <c r="A5464" t="n">
        <v>43988</v>
      </c>
      <c r="B5464" s="8" t="n">
        <v>14</v>
      </c>
      <c r="C5464" s="7" t="n">
        <v>2</v>
      </c>
      <c r="D5464" s="7" t="n">
        <v>0</v>
      </c>
      <c r="E5464" s="7" t="n">
        <v>0</v>
      </c>
      <c r="F5464" s="7" t="n">
        <v>0</v>
      </c>
    </row>
    <row r="5465" spans="1:7">
      <c r="A5465" t="s">
        <v>4</v>
      </c>
      <c r="B5465" s="4" t="s">
        <v>5</v>
      </c>
      <c r="C5465" s="4" t="s">
        <v>13</v>
      </c>
      <c r="D5465" s="20" t="s">
        <v>45</v>
      </c>
      <c r="E5465" s="4" t="s">
        <v>5</v>
      </c>
      <c r="F5465" s="4" t="s">
        <v>13</v>
      </c>
      <c r="G5465" s="4" t="s">
        <v>10</v>
      </c>
      <c r="H5465" s="20" t="s">
        <v>46</v>
      </c>
      <c r="I5465" s="4" t="s">
        <v>13</v>
      </c>
      <c r="J5465" s="4" t="s">
        <v>9</v>
      </c>
      <c r="K5465" s="4" t="s">
        <v>13</v>
      </c>
      <c r="L5465" s="4" t="s">
        <v>13</v>
      </c>
      <c r="M5465" s="20" t="s">
        <v>45</v>
      </c>
      <c r="N5465" s="4" t="s">
        <v>5</v>
      </c>
      <c r="O5465" s="4" t="s">
        <v>13</v>
      </c>
      <c r="P5465" s="4" t="s">
        <v>10</v>
      </c>
      <c r="Q5465" s="20" t="s">
        <v>46</v>
      </c>
      <c r="R5465" s="4" t="s">
        <v>13</v>
      </c>
      <c r="S5465" s="4" t="s">
        <v>9</v>
      </c>
      <c r="T5465" s="4" t="s">
        <v>13</v>
      </c>
      <c r="U5465" s="4" t="s">
        <v>13</v>
      </c>
      <c r="V5465" s="4" t="s">
        <v>13</v>
      </c>
      <c r="W5465" s="4" t="s">
        <v>35</v>
      </c>
    </row>
    <row r="5466" spans="1:7">
      <c r="A5466" t="n">
        <v>43993</v>
      </c>
      <c r="B5466" s="15" t="n">
        <v>5</v>
      </c>
      <c r="C5466" s="7" t="n">
        <v>28</v>
      </c>
      <c r="D5466" s="20" t="s">
        <v>3</v>
      </c>
      <c r="E5466" s="10" t="n">
        <v>162</v>
      </c>
      <c r="F5466" s="7" t="n">
        <v>3</v>
      </c>
      <c r="G5466" s="7" t="n">
        <v>4164</v>
      </c>
      <c r="H5466" s="20" t="s">
        <v>3</v>
      </c>
      <c r="I5466" s="7" t="n">
        <v>0</v>
      </c>
      <c r="J5466" s="7" t="n">
        <v>1</v>
      </c>
      <c r="K5466" s="7" t="n">
        <v>2</v>
      </c>
      <c r="L5466" s="7" t="n">
        <v>28</v>
      </c>
      <c r="M5466" s="20" t="s">
        <v>3</v>
      </c>
      <c r="N5466" s="10" t="n">
        <v>162</v>
      </c>
      <c r="O5466" s="7" t="n">
        <v>3</v>
      </c>
      <c r="P5466" s="7" t="n">
        <v>4164</v>
      </c>
      <c r="Q5466" s="20" t="s">
        <v>3</v>
      </c>
      <c r="R5466" s="7" t="n">
        <v>0</v>
      </c>
      <c r="S5466" s="7" t="n">
        <v>2</v>
      </c>
      <c r="T5466" s="7" t="n">
        <v>2</v>
      </c>
      <c r="U5466" s="7" t="n">
        <v>11</v>
      </c>
      <c r="V5466" s="7" t="n">
        <v>1</v>
      </c>
      <c r="W5466" s="16" t="n">
        <f t="normal" ca="1">A5470</f>
        <v>0</v>
      </c>
    </row>
    <row r="5467" spans="1:7">
      <c r="A5467" t="s">
        <v>4</v>
      </c>
      <c r="B5467" s="4" t="s">
        <v>5</v>
      </c>
      <c r="C5467" s="4" t="s">
        <v>13</v>
      </c>
      <c r="D5467" s="4" t="s">
        <v>10</v>
      </c>
      <c r="E5467" s="4" t="s">
        <v>25</v>
      </c>
    </row>
    <row r="5468" spans="1:7">
      <c r="A5468" t="n">
        <v>44022</v>
      </c>
      <c r="B5468" s="39" t="n">
        <v>58</v>
      </c>
      <c r="C5468" s="7" t="n">
        <v>0</v>
      </c>
      <c r="D5468" s="7" t="n">
        <v>0</v>
      </c>
      <c r="E5468" s="7" t="n">
        <v>1</v>
      </c>
    </row>
    <row r="5469" spans="1:7">
      <c r="A5469" t="s">
        <v>4</v>
      </c>
      <c r="B5469" s="4" t="s">
        <v>5</v>
      </c>
      <c r="C5469" s="4" t="s">
        <v>13</v>
      </c>
      <c r="D5469" s="20" t="s">
        <v>45</v>
      </c>
      <c r="E5469" s="4" t="s">
        <v>5</v>
      </c>
      <c r="F5469" s="4" t="s">
        <v>13</v>
      </c>
      <c r="G5469" s="4" t="s">
        <v>10</v>
      </c>
      <c r="H5469" s="20" t="s">
        <v>46</v>
      </c>
      <c r="I5469" s="4" t="s">
        <v>13</v>
      </c>
      <c r="J5469" s="4" t="s">
        <v>9</v>
      </c>
      <c r="K5469" s="4" t="s">
        <v>13</v>
      </c>
      <c r="L5469" s="4" t="s">
        <v>13</v>
      </c>
      <c r="M5469" s="20" t="s">
        <v>45</v>
      </c>
      <c r="N5469" s="4" t="s">
        <v>5</v>
      </c>
      <c r="O5469" s="4" t="s">
        <v>13</v>
      </c>
      <c r="P5469" s="4" t="s">
        <v>10</v>
      </c>
      <c r="Q5469" s="20" t="s">
        <v>46</v>
      </c>
      <c r="R5469" s="4" t="s">
        <v>13</v>
      </c>
      <c r="S5469" s="4" t="s">
        <v>9</v>
      </c>
      <c r="T5469" s="4" t="s">
        <v>13</v>
      </c>
      <c r="U5469" s="4" t="s">
        <v>13</v>
      </c>
      <c r="V5469" s="4" t="s">
        <v>13</v>
      </c>
      <c r="W5469" s="4" t="s">
        <v>35</v>
      </c>
    </row>
    <row r="5470" spans="1:7">
      <c r="A5470" t="n">
        <v>44030</v>
      </c>
      <c r="B5470" s="15" t="n">
        <v>5</v>
      </c>
      <c r="C5470" s="7" t="n">
        <v>28</v>
      </c>
      <c r="D5470" s="20" t="s">
        <v>3</v>
      </c>
      <c r="E5470" s="10" t="n">
        <v>162</v>
      </c>
      <c r="F5470" s="7" t="n">
        <v>3</v>
      </c>
      <c r="G5470" s="7" t="n">
        <v>4164</v>
      </c>
      <c r="H5470" s="20" t="s">
        <v>3</v>
      </c>
      <c r="I5470" s="7" t="n">
        <v>0</v>
      </c>
      <c r="J5470" s="7" t="n">
        <v>1</v>
      </c>
      <c r="K5470" s="7" t="n">
        <v>3</v>
      </c>
      <c r="L5470" s="7" t="n">
        <v>28</v>
      </c>
      <c r="M5470" s="20" t="s">
        <v>3</v>
      </c>
      <c r="N5470" s="10" t="n">
        <v>162</v>
      </c>
      <c r="O5470" s="7" t="n">
        <v>3</v>
      </c>
      <c r="P5470" s="7" t="n">
        <v>4164</v>
      </c>
      <c r="Q5470" s="20" t="s">
        <v>3</v>
      </c>
      <c r="R5470" s="7" t="n">
        <v>0</v>
      </c>
      <c r="S5470" s="7" t="n">
        <v>2</v>
      </c>
      <c r="T5470" s="7" t="n">
        <v>3</v>
      </c>
      <c r="U5470" s="7" t="n">
        <v>9</v>
      </c>
      <c r="V5470" s="7" t="n">
        <v>1</v>
      </c>
      <c r="W5470" s="16" t="n">
        <f t="normal" ca="1">A5480</f>
        <v>0</v>
      </c>
    </row>
    <row r="5471" spans="1:7">
      <c r="A5471" t="s">
        <v>4</v>
      </c>
      <c r="B5471" s="4" t="s">
        <v>5</v>
      </c>
      <c r="C5471" s="4" t="s">
        <v>13</v>
      </c>
      <c r="D5471" s="20" t="s">
        <v>45</v>
      </c>
      <c r="E5471" s="4" t="s">
        <v>5</v>
      </c>
      <c r="F5471" s="4" t="s">
        <v>10</v>
      </c>
      <c r="G5471" s="4" t="s">
        <v>13</v>
      </c>
      <c r="H5471" s="4" t="s">
        <v>13</v>
      </c>
      <c r="I5471" s="4" t="s">
        <v>6</v>
      </c>
      <c r="J5471" s="20" t="s">
        <v>46</v>
      </c>
      <c r="K5471" s="4" t="s">
        <v>13</v>
      </c>
      <c r="L5471" s="4" t="s">
        <v>13</v>
      </c>
      <c r="M5471" s="20" t="s">
        <v>45</v>
      </c>
      <c r="N5471" s="4" t="s">
        <v>5</v>
      </c>
      <c r="O5471" s="4" t="s">
        <v>13</v>
      </c>
      <c r="P5471" s="20" t="s">
        <v>46</v>
      </c>
      <c r="Q5471" s="4" t="s">
        <v>13</v>
      </c>
      <c r="R5471" s="4" t="s">
        <v>9</v>
      </c>
      <c r="S5471" s="4" t="s">
        <v>13</v>
      </c>
      <c r="T5471" s="4" t="s">
        <v>13</v>
      </c>
      <c r="U5471" s="4" t="s">
        <v>13</v>
      </c>
      <c r="V5471" s="20" t="s">
        <v>45</v>
      </c>
      <c r="W5471" s="4" t="s">
        <v>5</v>
      </c>
      <c r="X5471" s="4" t="s">
        <v>13</v>
      </c>
      <c r="Y5471" s="20" t="s">
        <v>46</v>
      </c>
      <c r="Z5471" s="4" t="s">
        <v>13</v>
      </c>
      <c r="AA5471" s="4" t="s">
        <v>9</v>
      </c>
      <c r="AB5471" s="4" t="s">
        <v>13</v>
      </c>
      <c r="AC5471" s="4" t="s">
        <v>13</v>
      </c>
      <c r="AD5471" s="4" t="s">
        <v>13</v>
      </c>
      <c r="AE5471" s="4" t="s">
        <v>35</v>
      </c>
    </row>
    <row r="5472" spans="1:7">
      <c r="A5472" t="n">
        <v>44059</v>
      </c>
      <c r="B5472" s="15" t="n">
        <v>5</v>
      </c>
      <c r="C5472" s="7" t="n">
        <v>28</v>
      </c>
      <c r="D5472" s="20" t="s">
        <v>3</v>
      </c>
      <c r="E5472" s="55" t="n">
        <v>47</v>
      </c>
      <c r="F5472" s="7" t="n">
        <v>61456</v>
      </c>
      <c r="G5472" s="7" t="n">
        <v>2</v>
      </c>
      <c r="H5472" s="7" t="n">
        <v>0</v>
      </c>
      <c r="I5472" s="7" t="s">
        <v>78</v>
      </c>
      <c r="J5472" s="20" t="s">
        <v>3</v>
      </c>
      <c r="K5472" s="7" t="n">
        <v>8</v>
      </c>
      <c r="L5472" s="7" t="n">
        <v>28</v>
      </c>
      <c r="M5472" s="20" t="s">
        <v>3</v>
      </c>
      <c r="N5472" s="12" t="n">
        <v>74</v>
      </c>
      <c r="O5472" s="7" t="n">
        <v>65</v>
      </c>
      <c r="P5472" s="20" t="s">
        <v>3</v>
      </c>
      <c r="Q5472" s="7" t="n">
        <v>0</v>
      </c>
      <c r="R5472" s="7" t="n">
        <v>1</v>
      </c>
      <c r="S5472" s="7" t="n">
        <v>3</v>
      </c>
      <c r="T5472" s="7" t="n">
        <v>9</v>
      </c>
      <c r="U5472" s="7" t="n">
        <v>28</v>
      </c>
      <c r="V5472" s="20" t="s">
        <v>3</v>
      </c>
      <c r="W5472" s="12" t="n">
        <v>74</v>
      </c>
      <c r="X5472" s="7" t="n">
        <v>65</v>
      </c>
      <c r="Y5472" s="20" t="s">
        <v>3</v>
      </c>
      <c r="Z5472" s="7" t="n">
        <v>0</v>
      </c>
      <c r="AA5472" s="7" t="n">
        <v>2</v>
      </c>
      <c r="AB5472" s="7" t="n">
        <v>3</v>
      </c>
      <c r="AC5472" s="7" t="n">
        <v>9</v>
      </c>
      <c r="AD5472" s="7" t="n">
        <v>1</v>
      </c>
      <c r="AE5472" s="16" t="n">
        <f t="normal" ca="1">A5476</f>
        <v>0</v>
      </c>
    </row>
    <row r="5473" spans="1:31">
      <c r="A5473" t="s">
        <v>4</v>
      </c>
      <c r="B5473" s="4" t="s">
        <v>5</v>
      </c>
      <c r="C5473" s="4" t="s">
        <v>10</v>
      </c>
      <c r="D5473" s="4" t="s">
        <v>13</v>
      </c>
      <c r="E5473" s="4" t="s">
        <v>13</v>
      </c>
      <c r="F5473" s="4" t="s">
        <v>6</v>
      </c>
    </row>
    <row r="5474" spans="1:31">
      <c r="A5474" t="n">
        <v>44107</v>
      </c>
      <c r="B5474" s="55" t="n">
        <v>47</v>
      </c>
      <c r="C5474" s="7" t="n">
        <v>61456</v>
      </c>
      <c r="D5474" s="7" t="n">
        <v>0</v>
      </c>
      <c r="E5474" s="7" t="n">
        <v>0</v>
      </c>
      <c r="F5474" s="7" t="s">
        <v>79</v>
      </c>
    </row>
    <row r="5475" spans="1:31">
      <c r="A5475" t="s">
        <v>4</v>
      </c>
      <c r="B5475" s="4" t="s">
        <v>5</v>
      </c>
      <c r="C5475" s="4" t="s">
        <v>13</v>
      </c>
      <c r="D5475" s="4" t="s">
        <v>10</v>
      </c>
      <c r="E5475" s="4" t="s">
        <v>25</v>
      </c>
    </row>
    <row r="5476" spans="1:31">
      <c r="A5476" t="n">
        <v>44120</v>
      </c>
      <c r="B5476" s="39" t="n">
        <v>58</v>
      </c>
      <c r="C5476" s="7" t="n">
        <v>0</v>
      </c>
      <c r="D5476" s="7" t="n">
        <v>300</v>
      </c>
      <c r="E5476" s="7" t="n">
        <v>1</v>
      </c>
    </row>
    <row r="5477" spans="1:31">
      <c r="A5477" t="s">
        <v>4</v>
      </c>
      <c r="B5477" s="4" t="s">
        <v>5</v>
      </c>
      <c r="C5477" s="4" t="s">
        <v>13</v>
      </c>
      <c r="D5477" s="4" t="s">
        <v>10</v>
      </c>
    </row>
    <row r="5478" spans="1:31">
      <c r="A5478" t="n">
        <v>44128</v>
      </c>
      <c r="B5478" s="39" t="n">
        <v>58</v>
      </c>
      <c r="C5478" s="7" t="n">
        <v>255</v>
      </c>
      <c r="D5478" s="7" t="n">
        <v>0</v>
      </c>
    </row>
    <row r="5479" spans="1:31">
      <c r="A5479" t="s">
        <v>4</v>
      </c>
      <c r="B5479" s="4" t="s">
        <v>5</v>
      </c>
      <c r="C5479" s="4" t="s">
        <v>13</v>
      </c>
      <c r="D5479" s="4" t="s">
        <v>13</v>
      </c>
      <c r="E5479" s="4" t="s">
        <v>13</v>
      </c>
      <c r="F5479" s="4" t="s">
        <v>13</v>
      </c>
    </row>
    <row r="5480" spans="1:31">
      <c r="A5480" t="n">
        <v>44132</v>
      </c>
      <c r="B5480" s="8" t="n">
        <v>14</v>
      </c>
      <c r="C5480" s="7" t="n">
        <v>0</v>
      </c>
      <c r="D5480" s="7" t="n">
        <v>0</v>
      </c>
      <c r="E5480" s="7" t="n">
        <v>0</v>
      </c>
      <c r="F5480" s="7" t="n">
        <v>64</v>
      </c>
    </row>
    <row r="5481" spans="1:31">
      <c r="A5481" t="s">
        <v>4</v>
      </c>
      <c r="B5481" s="4" t="s">
        <v>5</v>
      </c>
      <c r="C5481" s="4" t="s">
        <v>13</v>
      </c>
      <c r="D5481" s="4" t="s">
        <v>10</v>
      </c>
    </row>
    <row r="5482" spans="1:31">
      <c r="A5482" t="n">
        <v>44137</v>
      </c>
      <c r="B5482" s="29" t="n">
        <v>22</v>
      </c>
      <c r="C5482" s="7" t="n">
        <v>0</v>
      </c>
      <c r="D5482" s="7" t="n">
        <v>4164</v>
      </c>
    </row>
    <row r="5483" spans="1:31">
      <c r="A5483" t="s">
        <v>4</v>
      </c>
      <c r="B5483" s="4" t="s">
        <v>5</v>
      </c>
      <c r="C5483" s="4" t="s">
        <v>13</v>
      </c>
      <c r="D5483" s="4" t="s">
        <v>10</v>
      </c>
    </row>
    <row r="5484" spans="1:31">
      <c r="A5484" t="n">
        <v>44141</v>
      </c>
      <c r="B5484" s="39" t="n">
        <v>58</v>
      </c>
      <c r="C5484" s="7" t="n">
        <v>5</v>
      </c>
      <c r="D5484" s="7" t="n">
        <v>300</v>
      </c>
    </row>
    <row r="5485" spans="1:31">
      <c r="A5485" t="s">
        <v>4</v>
      </c>
      <c r="B5485" s="4" t="s">
        <v>5</v>
      </c>
      <c r="C5485" s="4" t="s">
        <v>25</v>
      </c>
      <c r="D5485" s="4" t="s">
        <v>10</v>
      </c>
    </row>
    <row r="5486" spans="1:31">
      <c r="A5486" t="n">
        <v>44145</v>
      </c>
      <c r="B5486" s="56" t="n">
        <v>103</v>
      </c>
      <c r="C5486" s="7" t="n">
        <v>0</v>
      </c>
      <c r="D5486" s="7" t="n">
        <v>300</v>
      </c>
    </row>
    <row r="5487" spans="1:31">
      <c r="A5487" t="s">
        <v>4</v>
      </c>
      <c r="B5487" s="4" t="s">
        <v>5</v>
      </c>
      <c r="C5487" s="4" t="s">
        <v>13</v>
      </c>
    </row>
    <row r="5488" spans="1:31">
      <c r="A5488" t="n">
        <v>44152</v>
      </c>
      <c r="B5488" s="40" t="n">
        <v>64</v>
      </c>
      <c r="C5488" s="7" t="n">
        <v>7</v>
      </c>
    </row>
    <row r="5489" spans="1:6">
      <c r="A5489" t="s">
        <v>4</v>
      </c>
      <c r="B5489" s="4" t="s">
        <v>5</v>
      </c>
      <c r="C5489" s="4" t="s">
        <v>13</v>
      </c>
      <c r="D5489" s="4" t="s">
        <v>10</v>
      </c>
    </row>
    <row r="5490" spans="1:6">
      <c r="A5490" t="n">
        <v>44154</v>
      </c>
      <c r="B5490" s="57" t="n">
        <v>72</v>
      </c>
      <c r="C5490" s="7" t="n">
        <v>5</v>
      </c>
      <c r="D5490" s="7" t="n">
        <v>0</v>
      </c>
    </row>
    <row r="5491" spans="1:6">
      <c r="A5491" t="s">
        <v>4</v>
      </c>
      <c r="B5491" s="4" t="s">
        <v>5</v>
      </c>
      <c r="C5491" s="4" t="s">
        <v>13</v>
      </c>
      <c r="D5491" s="20" t="s">
        <v>45</v>
      </c>
      <c r="E5491" s="4" t="s">
        <v>5</v>
      </c>
      <c r="F5491" s="4" t="s">
        <v>13</v>
      </c>
      <c r="G5491" s="4" t="s">
        <v>10</v>
      </c>
      <c r="H5491" s="20" t="s">
        <v>46</v>
      </c>
      <c r="I5491" s="4" t="s">
        <v>13</v>
      </c>
      <c r="J5491" s="4" t="s">
        <v>9</v>
      </c>
      <c r="K5491" s="4" t="s">
        <v>13</v>
      </c>
      <c r="L5491" s="4" t="s">
        <v>13</v>
      </c>
      <c r="M5491" s="4" t="s">
        <v>35</v>
      </c>
    </row>
    <row r="5492" spans="1:6">
      <c r="A5492" t="n">
        <v>44158</v>
      </c>
      <c r="B5492" s="15" t="n">
        <v>5</v>
      </c>
      <c r="C5492" s="7" t="n">
        <v>28</v>
      </c>
      <c r="D5492" s="20" t="s">
        <v>3</v>
      </c>
      <c r="E5492" s="10" t="n">
        <v>162</v>
      </c>
      <c r="F5492" s="7" t="n">
        <v>4</v>
      </c>
      <c r="G5492" s="7" t="n">
        <v>4164</v>
      </c>
      <c r="H5492" s="20" t="s">
        <v>3</v>
      </c>
      <c r="I5492" s="7" t="n">
        <v>0</v>
      </c>
      <c r="J5492" s="7" t="n">
        <v>1</v>
      </c>
      <c r="K5492" s="7" t="n">
        <v>2</v>
      </c>
      <c r="L5492" s="7" t="n">
        <v>1</v>
      </c>
      <c r="M5492" s="16" t="n">
        <f t="normal" ca="1">A5498</f>
        <v>0</v>
      </c>
    </row>
    <row r="5493" spans="1:6">
      <c r="A5493" t="s">
        <v>4</v>
      </c>
      <c r="B5493" s="4" t="s">
        <v>5</v>
      </c>
      <c r="C5493" s="4" t="s">
        <v>13</v>
      </c>
      <c r="D5493" s="4" t="s">
        <v>6</v>
      </c>
    </row>
    <row r="5494" spans="1:6">
      <c r="A5494" t="n">
        <v>44175</v>
      </c>
      <c r="B5494" s="9" t="n">
        <v>2</v>
      </c>
      <c r="C5494" s="7" t="n">
        <v>10</v>
      </c>
      <c r="D5494" s="7" t="s">
        <v>80</v>
      </c>
    </row>
    <row r="5495" spans="1:6">
      <c r="A5495" t="s">
        <v>4</v>
      </c>
      <c r="B5495" s="4" t="s">
        <v>5</v>
      </c>
      <c r="C5495" s="4" t="s">
        <v>10</v>
      </c>
    </row>
    <row r="5496" spans="1:6">
      <c r="A5496" t="n">
        <v>44192</v>
      </c>
      <c r="B5496" s="31" t="n">
        <v>16</v>
      </c>
      <c r="C5496" s="7" t="n">
        <v>0</v>
      </c>
    </row>
    <row r="5497" spans="1:6">
      <c r="A5497" t="s">
        <v>4</v>
      </c>
      <c r="B5497" s="4" t="s">
        <v>5</v>
      </c>
      <c r="C5497" s="4" t="s">
        <v>13</v>
      </c>
    </row>
    <row r="5498" spans="1:6">
      <c r="A5498" t="n">
        <v>44195</v>
      </c>
      <c r="B5498" s="54" t="n">
        <v>73</v>
      </c>
      <c r="C5498" s="7" t="n">
        <v>10</v>
      </c>
    </row>
    <row r="5499" spans="1:6">
      <c r="A5499" t="s">
        <v>4</v>
      </c>
      <c r="B5499" s="4" t="s">
        <v>5</v>
      </c>
      <c r="C5499" s="4" t="s">
        <v>10</v>
      </c>
      <c r="D5499" s="4" t="s">
        <v>6</v>
      </c>
      <c r="E5499" s="4" t="s">
        <v>6</v>
      </c>
      <c r="F5499" s="4" t="s">
        <v>6</v>
      </c>
      <c r="G5499" s="4" t="s">
        <v>13</v>
      </c>
      <c r="H5499" s="4" t="s">
        <v>9</v>
      </c>
      <c r="I5499" s="4" t="s">
        <v>25</v>
      </c>
      <c r="J5499" s="4" t="s">
        <v>25</v>
      </c>
      <c r="K5499" s="4" t="s">
        <v>25</v>
      </c>
      <c r="L5499" s="4" t="s">
        <v>25</v>
      </c>
      <c r="M5499" s="4" t="s">
        <v>25</v>
      </c>
      <c r="N5499" s="4" t="s">
        <v>25</v>
      </c>
      <c r="O5499" s="4" t="s">
        <v>25</v>
      </c>
      <c r="P5499" s="4" t="s">
        <v>6</v>
      </c>
      <c r="Q5499" s="4" t="s">
        <v>6</v>
      </c>
      <c r="R5499" s="4" t="s">
        <v>9</v>
      </c>
      <c r="S5499" s="4" t="s">
        <v>13</v>
      </c>
      <c r="T5499" s="4" t="s">
        <v>9</v>
      </c>
      <c r="U5499" s="4" t="s">
        <v>9</v>
      </c>
      <c r="V5499" s="4" t="s">
        <v>10</v>
      </c>
    </row>
    <row r="5500" spans="1:6">
      <c r="A5500" t="n">
        <v>44197</v>
      </c>
      <c r="B5500" s="19" t="n">
        <v>19</v>
      </c>
      <c r="C5500" s="7" t="n">
        <v>7032</v>
      </c>
      <c r="D5500" s="7" t="s">
        <v>116</v>
      </c>
      <c r="E5500" s="7" t="s">
        <v>117</v>
      </c>
      <c r="F5500" s="7" t="s">
        <v>12</v>
      </c>
      <c r="G5500" s="7" t="n">
        <v>0</v>
      </c>
      <c r="H5500" s="7" t="n">
        <v>1</v>
      </c>
      <c r="I5500" s="7" t="n">
        <v>0</v>
      </c>
      <c r="J5500" s="7" t="n">
        <v>0</v>
      </c>
      <c r="K5500" s="7" t="n">
        <v>0</v>
      </c>
      <c r="L5500" s="7" t="n">
        <v>0</v>
      </c>
      <c r="M5500" s="7" t="n">
        <v>1</v>
      </c>
      <c r="N5500" s="7" t="n">
        <v>1.60000002384186</v>
      </c>
      <c r="O5500" s="7" t="n">
        <v>0.0900000035762787</v>
      </c>
      <c r="P5500" s="7" t="s">
        <v>12</v>
      </c>
      <c r="Q5500" s="7" t="s">
        <v>12</v>
      </c>
      <c r="R5500" s="7" t="n">
        <v>-1</v>
      </c>
      <c r="S5500" s="7" t="n">
        <v>0</v>
      </c>
      <c r="T5500" s="7" t="n">
        <v>0</v>
      </c>
      <c r="U5500" s="7" t="n">
        <v>0</v>
      </c>
      <c r="V5500" s="7" t="n">
        <v>0</v>
      </c>
    </row>
    <row r="5501" spans="1:6">
      <c r="A5501" t="s">
        <v>4</v>
      </c>
      <c r="B5501" s="4" t="s">
        <v>5</v>
      </c>
      <c r="C5501" s="4" t="s">
        <v>13</v>
      </c>
      <c r="D5501" s="20" t="s">
        <v>45</v>
      </c>
      <c r="E5501" s="4" t="s">
        <v>5</v>
      </c>
      <c r="F5501" s="4" t="s">
        <v>13</v>
      </c>
      <c r="G5501" s="4" t="s">
        <v>10</v>
      </c>
      <c r="H5501" s="20" t="s">
        <v>46</v>
      </c>
      <c r="I5501" s="4" t="s">
        <v>13</v>
      </c>
      <c r="J5501" s="4" t="s">
        <v>13</v>
      </c>
      <c r="K5501" s="4" t="s">
        <v>35</v>
      </c>
    </row>
    <row r="5502" spans="1:6">
      <c r="A5502" t="n">
        <v>44267</v>
      </c>
      <c r="B5502" s="15" t="n">
        <v>5</v>
      </c>
      <c r="C5502" s="7" t="n">
        <v>28</v>
      </c>
      <c r="D5502" s="20" t="s">
        <v>3</v>
      </c>
      <c r="E5502" s="40" t="n">
        <v>64</v>
      </c>
      <c r="F5502" s="7" t="n">
        <v>10</v>
      </c>
      <c r="G5502" s="7" t="n">
        <v>64</v>
      </c>
      <c r="H5502" s="20" t="s">
        <v>3</v>
      </c>
      <c r="I5502" s="7" t="n">
        <v>8</v>
      </c>
      <c r="J5502" s="7" t="n">
        <v>1</v>
      </c>
      <c r="K5502" s="16" t="n">
        <f t="normal" ca="1">A5506</f>
        <v>0</v>
      </c>
    </row>
    <row r="5503" spans="1:6">
      <c r="A5503" t="s">
        <v>4</v>
      </c>
      <c r="B5503" s="4" t="s">
        <v>5</v>
      </c>
      <c r="C5503" s="4" t="s">
        <v>10</v>
      </c>
      <c r="D5503" s="4" t="s">
        <v>6</v>
      </c>
      <c r="E5503" s="4" t="s">
        <v>6</v>
      </c>
      <c r="F5503" s="4" t="s">
        <v>6</v>
      </c>
      <c r="G5503" s="4" t="s">
        <v>13</v>
      </c>
      <c r="H5503" s="4" t="s">
        <v>9</v>
      </c>
      <c r="I5503" s="4" t="s">
        <v>25</v>
      </c>
      <c r="J5503" s="4" t="s">
        <v>25</v>
      </c>
      <c r="K5503" s="4" t="s">
        <v>25</v>
      </c>
      <c r="L5503" s="4" t="s">
        <v>25</v>
      </c>
      <c r="M5503" s="4" t="s">
        <v>25</v>
      </c>
      <c r="N5503" s="4" t="s">
        <v>25</v>
      </c>
      <c r="O5503" s="4" t="s">
        <v>25</v>
      </c>
      <c r="P5503" s="4" t="s">
        <v>6</v>
      </c>
      <c r="Q5503" s="4" t="s">
        <v>6</v>
      </c>
      <c r="R5503" s="4" t="s">
        <v>9</v>
      </c>
      <c r="S5503" s="4" t="s">
        <v>13</v>
      </c>
      <c r="T5503" s="4" t="s">
        <v>9</v>
      </c>
      <c r="U5503" s="4" t="s">
        <v>9</v>
      </c>
      <c r="V5503" s="4" t="s">
        <v>10</v>
      </c>
    </row>
    <row r="5504" spans="1:6">
      <c r="A5504" t="n">
        <v>44279</v>
      </c>
      <c r="B5504" s="19" t="n">
        <v>19</v>
      </c>
      <c r="C5504" s="7" t="n">
        <v>64</v>
      </c>
      <c r="D5504" s="7" t="s">
        <v>81</v>
      </c>
      <c r="E5504" s="7" t="s">
        <v>82</v>
      </c>
      <c r="F5504" s="7" t="s">
        <v>12</v>
      </c>
      <c r="G5504" s="7" t="n">
        <v>0</v>
      </c>
      <c r="H5504" s="7" t="n">
        <v>1</v>
      </c>
      <c r="I5504" s="7" t="n">
        <v>0</v>
      </c>
      <c r="J5504" s="7" t="n">
        <v>0</v>
      </c>
      <c r="K5504" s="7" t="n">
        <v>0</v>
      </c>
      <c r="L5504" s="7" t="n">
        <v>0</v>
      </c>
      <c r="M5504" s="7" t="n">
        <v>1</v>
      </c>
      <c r="N5504" s="7" t="n">
        <v>1.60000002384186</v>
      </c>
      <c r="O5504" s="7" t="n">
        <v>0.0900000035762787</v>
      </c>
      <c r="P5504" s="7" t="s">
        <v>12</v>
      </c>
      <c r="Q5504" s="7" t="s">
        <v>12</v>
      </c>
      <c r="R5504" s="7" t="n">
        <v>-1</v>
      </c>
      <c r="S5504" s="7" t="n">
        <v>0</v>
      </c>
      <c r="T5504" s="7" t="n">
        <v>0</v>
      </c>
      <c r="U5504" s="7" t="n">
        <v>0</v>
      </c>
      <c r="V5504" s="7" t="n">
        <v>0</v>
      </c>
    </row>
    <row r="5505" spans="1:22">
      <c r="A5505" t="s">
        <v>4</v>
      </c>
      <c r="B5505" s="4" t="s">
        <v>5</v>
      </c>
      <c r="C5505" s="4" t="s">
        <v>13</v>
      </c>
      <c r="D5505" s="20" t="s">
        <v>45</v>
      </c>
      <c r="E5505" s="4" t="s">
        <v>5</v>
      </c>
      <c r="F5505" s="4" t="s">
        <v>13</v>
      </c>
      <c r="G5505" s="4" t="s">
        <v>10</v>
      </c>
      <c r="H5505" s="20" t="s">
        <v>46</v>
      </c>
      <c r="I5505" s="4" t="s">
        <v>13</v>
      </c>
      <c r="J5505" s="4" t="s">
        <v>13</v>
      </c>
      <c r="K5505" s="4" t="s">
        <v>35</v>
      </c>
    </row>
    <row r="5506" spans="1:22">
      <c r="A5506" t="n">
        <v>44348</v>
      </c>
      <c r="B5506" s="15" t="n">
        <v>5</v>
      </c>
      <c r="C5506" s="7" t="n">
        <v>28</v>
      </c>
      <c r="D5506" s="20" t="s">
        <v>3</v>
      </c>
      <c r="E5506" s="40" t="n">
        <v>64</v>
      </c>
      <c r="F5506" s="7" t="n">
        <v>10</v>
      </c>
      <c r="G5506" s="7" t="n">
        <v>65</v>
      </c>
      <c r="H5506" s="20" t="s">
        <v>3</v>
      </c>
      <c r="I5506" s="7" t="n">
        <v>8</v>
      </c>
      <c r="J5506" s="7" t="n">
        <v>1</v>
      </c>
      <c r="K5506" s="16" t="n">
        <f t="normal" ca="1">A5510</f>
        <v>0</v>
      </c>
    </row>
    <row r="5507" spans="1:22">
      <c r="A5507" t="s">
        <v>4</v>
      </c>
      <c r="B5507" s="4" t="s">
        <v>5</v>
      </c>
      <c r="C5507" s="4" t="s">
        <v>10</v>
      </c>
      <c r="D5507" s="4" t="s">
        <v>6</v>
      </c>
      <c r="E5507" s="4" t="s">
        <v>6</v>
      </c>
      <c r="F5507" s="4" t="s">
        <v>6</v>
      </c>
      <c r="G5507" s="4" t="s">
        <v>13</v>
      </c>
      <c r="H5507" s="4" t="s">
        <v>9</v>
      </c>
      <c r="I5507" s="4" t="s">
        <v>25</v>
      </c>
      <c r="J5507" s="4" t="s">
        <v>25</v>
      </c>
      <c r="K5507" s="4" t="s">
        <v>25</v>
      </c>
      <c r="L5507" s="4" t="s">
        <v>25</v>
      </c>
      <c r="M5507" s="4" t="s">
        <v>25</v>
      </c>
      <c r="N5507" s="4" t="s">
        <v>25</v>
      </c>
      <c r="O5507" s="4" t="s">
        <v>25</v>
      </c>
      <c r="P5507" s="4" t="s">
        <v>6</v>
      </c>
      <c r="Q5507" s="4" t="s">
        <v>6</v>
      </c>
      <c r="R5507" s="4" t="s">
        <v>9</v>
      </c>
      <c r="S5507" s="4" t="s">
        <v>13</v>
      </c>
      <c r="T5507" s="4" t="s">
        <v>9</v>
      </c>
      <c r="U5507" s="4" t="s">
        <v>9</v>
      </c>
      <c r="V5507" s="4" t="s">
        <v>10</v>
      </c>
    </row>
    <row r="5508" spans="1:22">
      <c r="A5508" t="n">
        <v>44360</v>
      </c>
      <c r="B5508" s="19" t="n">
        <v>19</v>
      </c>
      <c r="C5508" s="7" t="n">
        <v>65</v>
      </c>
      <c r="D5508" s="7" t="s">
        <v>433</v>
      </c>
      <c r="E5508" s="7" t="s">
        <v>82</v>
      </c>
      <c r="F5508" s="7" t="s">
        <v>12</v>
      </c>
      <c r="G5508" s="7" t="n">
        <v>0</v>
      </c>
      <c r="H5508" s="7" t="n">
        <v>1</v>
      </c>
      <c r="I5508" s="7" t="n">
        <v>0</v>
      </c>
      <c r="J5508" s="7" t="n">
        <v>0</v>
      </c>
      <c r="K5508" s="7" t="n">
        <v>0</v>
      </c>
      <c r="L5508" s="7" t="n">
        <v>0</v>
      </c>
      <c r="M5508" s="7" t="n">
        <v>1</v>
      </c>
      <c r="N5508" s="7" t="n">
        <v>1.60000002384186</v>
      </c>
      <c r="O5508" s="7" t="n">
        <v>0.0900000035762787</v>
      </c>
      <c r="P5508" s="7" t="s">
        <v>12</v>
      </c>
      <c r="Q5508" s="7" t="s">
        <v>12</v>
      </c>
      <c r="R5508" s="7" t="n">
        <v>-1</v>
      </c>
      <c r="S5508" s="7" t="n">
        <v>0</v>
      </c>
      <c r="T5508" s="7" t="n">
        <v>0</v>
      </c>
      <c r="U5508" s="7" t="n">
        <v>0</v>
      </c>
      <c r="V5508" s="7" t="n">
        <v>0</v>
      </c>
    </row>
    <row r="5509" spans="1:22">
      <c r="A5509" t="s">
        <v>4</v>
      </c>
      <c r="B5509" s="4" t="s">
        <v>5</v>
      </c>
      <c r="C5509" s="4" t="s">
        <v>13</v>
      </c>
      <c r="D5509" s="20" t="s">
        <v>45</v>
      </c>
      <c r="E5509" s="4" t="s">
        <v>5</v>
      </c>
      <c r="F5509" s="4" t="s">
        <v>13</v>
      </c>
      <c r="G5509" s="4" t="s">
        <v>10</v>
      </c>
      <c r="H5509" s="20" t="s">
        <v>46</v>
      </c>
      <c r="I5509" s="4" t="s">
        <v>13</v>
      </c>
      <c r="J5509" s="4" t="s">
        <v>13</v>
      </c>
      <c r="K5509" s="4" t="s">
        <v>35</v>
      </c>
    </row>
    <row r="5510" spans="1:22">
      <c r="A5510" t="n">
        <v>44433</v>
      </c>
      <c r="B5510" s="15" t="n">
        <v>5</v>
      </c>
      <c r="C5510" s="7" t="n">
        <v>28</v>
      </c>
      <c r="D5510" s="20" t="s">
        <v>3</v>
      </c>
      <c r="E5510" s="40" t="n">
        <v>64</v>
      </c>
      <c r="F5510" s="7" t="n">
        <v>10</v>
      </c>
      <c r="G5510" s="7" t="n">
        <v>66</v>
      </c>
      <c r="H5510" s="20" t="s">
        <v>3</v>
      </c>
      <c r="I5510" s="7" t="n">
        <v>8</v>
      </c>
      <c r="J5510" s="7" t="n">
        <v>1</v>
      </c>
      <c r="K5510" s="16" t="n">
        <f t="normal" ca="1">A5514</f>
        <v>0</v>
      </c>
    </row>
    <row r="5511" spans="1:22">
      <c r="A5511" t="s">
        <v>4</v>
      </c>
      <c r="B5511" s="4" t="s">
        <v>5</v>
      </c>
      <c r="C5511" s="4" t="s">
        <v>10</v>
      </c>
      <c r="D5511" s="4" t="s">
        <v>6</v>
      </c>
      <c r="E5511" s="4" t="s">
        <v>6</v>
      </c>
      <c r="F5511" s="4" t="s">
        <v>6</v>
      </c>
      <c r="G5511" s="4" t="s">
        <v>13</v>
      </c>
      <c r="H5511" s="4" t="s">
        <v>9</v>
      </c>
      <c r="I5511" s="4" t="s">
        <v>25</v>
      </c>
      <c r="J5511" s="4" t="s">
        <v>25</v>
      </c>
      <c r="K5511" s="4" t="s">
        <v>25</v>
      </c>
      <c r="L5511" s="4" t="s">
        <v>25</v>
      </c>
      <c r="M5511" s="4" t="s">
        <v>25</v>
      </c>
      <c r="N5511" s="4" t="s">
        <v>25</v>
      </c>
      <c r="O5511" s="4" t="s">
        <v>25</v>
      </c>
      <c r="P5511" s="4" t="s">
        <v>6</v>
      </c>
      <c r="Q5511" s="4" t="s">
        <v>6</v>
      </c>
      <c r="R5511" s="4" t="s">
        <v>9</v>
      </c>
      <c r="S5511" s="4" t="s">
        <v>13</v>
      </c>
      <c r="T5511" s="4" t="s">
        <v>9</v>
      </c>
      <c r="U5511" s="4" t="s">
        <v>9</v>
      </c>
      <c r="V5511" s="4" t="s">
        <v>10</v>
      </c>
    </row>
    <row r="5512" spans="1:22">
      <c r="A5512" t="n">
        <v>44445</v>
      </c>
      <c r="B5512" s="19" t="n">
        <v>19</v>
      </c>
      <c r="C5512" s="7" t="n">
        <v>66</v>
      </c>
      <c r="D5512" s="7" t="s">
        <v>83</v>
      </c>
      <c r="E5512" s="7" t="s">
        <v>82</v>
      </c>
      <c r="F5512" s="7" t="s">
        <v>12</v>
      </c>
      <c r="G5512" s="7" t="n">
        <v>0</v>
      </c>
      <c r="H5512" s="7" t="n">
        <v>1</v>
      </c>
      <c r="I5512" s="7" t="n">
        <v>0</v>
      </c>
      <c r="J5512" s="7" t="n">
        <v>0</v>
      </c>
      <c r="K5512" s="7" t="n">
        <v>0</v>
      </c>
      <c r="L5512" s="7" t="n">
        <v>0</v>
      </c>
      <c r="M5512" s="7" t="n">
        <v>1</v>
      </c>
      <c r="N5512" s="7" t="n">
        <v>1.60000002384186</v>
      </c>
      <c r="O5512" s="7" t="n">
        <v>0.0900000035762787</v>
      </c>
      <c r="P5512" s="7" t="s">
        <v>12</v>
      </c>
      <c r="Q5512" s="7" t="s">
        <v>12</v>
      </c>
      <c r="R5512" s="7" t="n">
        <v>-1</v>
      </c>
      <c r="S5512" s="7" t="n">
        <v>0</v>
      </c>
      <c r="T5512" s="7" t="n">
        <v>0</v>
      </c>
      <c r="U5512" s="7" t="n">
        <v>0</v>
      </c>
      <c r="V5512" s="7" t="n">
        <v>0</v>
      </c>
    </row>
    <row r="5513" spans="1:22">
      <c r="A5513" t="s">
        <v>4</v>
      </c>
      <c r="B5513" s="4" t="s">
        <v>5</v>
      </c>
      <c r="C5513" s="4" t="s">
        <v>13</v>
      </c>
      <c r="D5513" s="20" t="s">
        <v>45</v>
      </c>
      <c r="E5513" s="4" t="s">
        <v>5</v>
      </c>
      <c r="F5513" s="4" t="s">
        <v>13</v>
      </c>
      <c r="G5513" s="4" t="s">
        <v>10</v>
      </c>
      <c r="H5513" s="20" t="s">
        <v>46</v>
      </c>
      <c r="I5513" s="4" t="s">
        <v>13</v>
      </c>
      <c r="J5513" s="4" t="s">
        <v>13</v>
      </c>
      <c r="K5513" s="4" t="s">
        <v>35</v>
      </c>
    </row>
    <row r="5514" spans="1:22">
      <c r="A5514" t="n">
        <v>44518</v>
      </c>
      <c r="B5514" s="15" t="n">
        <v>5</v>
      </c>
      <c r="C5514" s="7" t="n">
        <v>28</v>
      </c>
      <c r="D5514" s="20" t="s">
        <v>3</v>
      </c>
      <c r="E5514" s="40" t="n">
        <v>64</v>
      </c>
      <c r="F5514" s="7" t="n">
        <v>10</v>
      </c>
      <c r="G5514" s="7" t="n">
        <v>67</v>
      </c>
      <c r="H5514" s="20" t="s">
        <v>3</v>
      </c>
      <c r="I5514" s="7" t="n">
        <v>8</v>
      </c>
      <c r="J5514" s="7" t="n">
        <v>1</v>
      </c>
      <c r="K5514" s="16" t="n">
        <f t="normal" ca="1">A5518</f>
        <v>0</v>
      </c>
    </row>
    <row r="5515" spans="1:22">
      <c r="A5515" t="s">
        <v>4</v>
      </c>
      <c r="B5515" s="4" t="s">
        <v>5</v>
      </c>
      <c r="C5515" s="4" t="s">
        <v>10</v>
      </c>
      <c r="D5515" s="4" t="s">
        <v>6</v>
      </c>
      <c r="E5515" s="4" t="s">
        <v>6</v>
      </c>
      <c r="F5515" s="4" t="s">
        <v>6</v>
      </c>
      <c r="G5515" s="4" t="s">
        <v>13</v>
      </c>
      <c r="H5515" s="4" t="s">
        <v>9</v>
      </c>
      <c r="I5515" s="4" t="s">
        <v>25</v>
      </c>
      <c r="J5515" s="4" t="s">
        <v>25</v>
      </c>
      <c r="K5515" s="4" t="s">
        <v>25</v>
      </c>
      <c r="L5515" s="4" t="s">
        <v>25</v>
      </c>
      <c r="M5515" s="4" t="s">
        <v>25</v>
      </c>
      <c r="N5515" s="4" t="s">
        <v>25</v>
      </c>
      <c r="O5515" s="4" t="s">
        <v>25</v>
      </c>
      <c r="P5515" s="4" t="s">
        <v>6</v>
      </c>
      <c r="Q5515" s="4" t="s">
        <v>6</v>
      </c>
      <c r="R5515" s="4" t="s">
        <v>9</v>
      </c>
      <c r="S5515" s="4" t="s">
        <v>13</v>
      </c>
      <c r="T5515" s="4" t="s">
        <v>9</v>
      </c>
      <c r="U5515" s="4" t="s">
        <v>9</v>
      </c>
      <c r="V5515" s="4" t="s">
        <v>10</v>
      </c>
    </row>
    <row r="5516" spans="1:22">
      <c r="A5516" t="n">
        <v>44530</v>
      </c>
      <c r="B5516" s="19" t="n">
        <v>19</v>
      </c>
      <c r="C5516" s="7" t="n">
        <v>67</v>
      </c>
      <c r="D5516" s="7" t="s">
        <v>84</v>
      </c>
      <c r="E5516" s="7" t="s">
        <v>82</v>
      </c>
      <c r="F5516" s="7" t="s">
        <v>12</v>
      </c>
      <c r="G5516" s="7" t="n">
        <v>0</v>
      </c>
      <c r="H5516" s="7" t="n">
        <v>1</v>
      </c>
      <c r="I5516" s="7" t="n">
        <v>0</v>
      </c>
      <c r="J5516" s="7" t="n">
        <v>0</v>
      </c>
      <c r="K5516" s="7" t="n">
        <v>0</v>
      </c>
      <c r="L5516" s="7" t="n">
        <v>0</v>
      </c>
      <c r="M5516" s="7" t="n">
        <v>1</v>
      </c>
      <c r="N5516" s="7" t="n">
        <v>1.60000002384186</v>
      </c>
      <c r="O5516" s="7" t="n">
        <v>0.0900000035762787</v>
      </c>
      <c r="P5516" s="7" t="s">
        <v>12</v>
      </c>
      <c r="Q5516" s="7" t="s">
        <v>12</v>
      </c>
      <c r="R5516" s="7" t="n">
        <v>-1</v>
      </c>
      <c r="S5516" s="7" t="n">
        <v>0</v>
      </c>
      <c r="T5516" s="7" t="n">
        <v>0</v>
      </c>
      <c r="U5516" s="7" t="n">
        <v>0</v>
      </c>
      <c r="V5516" s="7" t="n">
        <v>0</v>
      </c>
    </row>
    <row r="5517" spans="1:22">
      <c r="A5517" t="s">
        <v>4</v>
      </c>
      <c r="B5517" s="4" t="s">
        <v>5</v>
      </c>
      <c r="C5517" s="4" t="s">
        <v>10</v>
      </c>
      <c r="D5517" s="4" t="s">
        <v>13</v>
      </c>
      <c r="E5517" s="4" t="s">
        <v>13</v>
      </c>
      <c r="F5517" s="4" t="s">
        <v>6</v>
      </c>
    </row>
    <row r="5518" spans="1:22">
      <c r="A5518" t="n">
        <v>44603</v>
      </c>
      <c r="B5518" s="13" t="n">
        <v>20</v>
      </c>
      <c r="C5518" s="7" t="n">
        <v>0</v>
      </c>
      <c r="D5518" s="7" t="n">
        <v>3</v>
      </c>
      <c r="E5518" s="7" t="n">
        <v>10</v>
      </c>
      <c r="F5518" s="7" t="s">
        <v>85</v>
      </c>
    </row>
    <row r="5519" spans="1:22">
      <c r="A5519" t="s">
        <v>4</v>
      </c>
      <c r="B5519" s="4" t="s">
        <v>5</v>
      </c>
      <c r="C5519" s="4" t="s">
        <v>10</v>
      </c>
    </row>
    <row r="5520" spans="1:22">
      <c r="A5520" t="n">
        <v>44621</v>
      </c>
      <c r="B5520" s="31" t="n">
        <v>16</v>
      </c>
      <c r="C5520" s="7" t="n">
        <v>0</v>
      </c>
    </row>
    <row r="5521" spans="1:22">
      <c r="A5521" t="s">
        <v>4</v>
      </c>
      <c r="B5521" s="4" t="s">
        <v>5</v>
      </c>
      <c r="C5521" s="4" t="s">
        <v>10</v>
      </c>
      <c r="D5521" s="4" t="s">
        <v>13</v>
      </c>
      <c r="E5521" s="4" t="s">
        <v>13</v>
      </c>
      <c r="F5521" s="4" t="s">
        <v>6</v>
      </c>
    </row>
    <row r="5522" spans="1:22">
      <c r="A5522" t="n">
        <v>44624</v>
      </c>
      <c r="B5522" s="13" t="n">
        <v>20</v>
      </c>
      <c r="C5522" s="7" t="n">
        <v>1</v>
      </c>
      <c r="D5522" s="7" t="n">
        <v>3</v>
      </c>
      <c r="E5522" s="7" t="n">
        <v>10</v>
      </c>
      <c r="F5522" s="7" t="s">
        <v>85</v>
      </c>
    </row>
    <row r="5523" spans="1:22">
      <c r="A5523" t="s">
        <v>4</v>
      </c>
      <c r="B5523" s="4" t="s">
        <v>5</v>
      </c>
      <c r="C5523" s="4" t="s">
        <v>10</v>
      </c>
    </row>
    <row r="5524" spans="1:22">
      <c r="A5524" t="n">
        <v>44642</v>
      </c>
      <c r="B5524" s="31" t="n">
        <v>16</v>
      </c>
      <c r="C5524" s="7" t="n">
        <v>0</v>
      </c>
    </row>
    <row r="5525" spans="1:22">
      <c r="A5525" t="s">
        <v>4</v>
      </c>
      <c r="B5525" s="4" t="s">
        <v>5</v>
      </c>
      <c r="C5525" s="4" t="s">
        <v>10</v>
      </c>
      <c r="D5525" s="4" t="s">
        <v>13</v>
      </c>
      <c r="E5525" s="4" t="s">
        <v>13</v>
      </c>
      <c r="F5525" s="4" t="s">
        <v>6</v>
      </c>
    </row>
    <row r="5526" spans="1:22">
      <c r="A5526" t="n">
        <v>44645</v>
      </c>
      <c r="B5526" s="13" t="n">
        <v>20</v>
      </c>
      <c r="C5526" s="7" t="n">
        <v>8</v>
      </c>
      <c r="D5526" s="7" t="n">
        <v>3</v>
      </c>
      <c r="E5526" s="7" t="n">
        <v>10</v>
      </c>
      <c r="F5526" s="7" t="s">
        <v>85</v>
      </c>
    </row>
    <row r="5527" spans="1:22">
      <c r="A5527" t="s">
        <v>4</v>
      </c>
      <c r="B5527" s="4" t="s">
        <v>5</v>
      </c>
      <c r="C5527" s="4" t="s">
        <v>10</v>
      </c>
    </row>
    <row r="5528" spans="1:22">
      <c r="A5528" t="n">
        <v>44663</v>
      </c>
      <c r="B5528" s="31" t="n">
        <v>16</v>
      </c>
      <c r="C5528" s="7" t="n">
        <v>0</v>
      </c>
    </row>
    <row r="5529" spans="1:22">
      <c r="A5529" t="s">
        <v>4</v>
      </c>
      <c r="B5529" s="4" t="s">
        <v>5</v>
      </c>
      <c r="C5529" s="4" t="s">
        <v>10</v>
      </c>
      <c r="D5529" s="4" t="s">
        <v>13</v>
      </c>
      <c r="E5529" s="4" t="s">
        <v>13</v>
      </c>
      <c r="F5529" s="4" t="s">
        <v>6</v>
      </c>
    </row>
    <row r="5530" spans="1:22">
      <c r="A5530" t="n">
        <v>44666</v>
      </c>
      <c r="B5530" s="13" t="n">
        <v>20</v>
      </c>
      <c r="C5530" s="7" t="n">
        <v>9</v>
      </c>
      <c r="D5530" s="7" t="n">
        <v>3</v>
      </c>
      <c r="E5530" s="7" t="n">
        <v>10</v>
      </c>
      <c r="F5530" s="7" t="s">
        <v>85</v>
      </c>
    </row>
    <row r="5531" spans="1:22">
      <c r="A5531" t="s">
        <v>4</v>
      </c>
      <c r="B5531" s="4" t="s">
        <v>5</v>
      </c>
      <c r="C5531" s="4" t="s">
        <v>10</v>
      </c>
    </row>
    <row r="5532" spans="1:22">
      <c r="A5532" t="n">
        <v>44684</v>
      </c>
      <c r="B5532" s="31" t="n">
        <v>16</v>
      </c>
      <c r="C5532" s="7" t="n">
        <v>0</v>
      </c>
    </row>
    <row r="5533" spans="1:22">
      <c r="A5533" t="s">
        <v>4</v>
      </c>
      <c r="B5533" s="4" t="s">
        <v>5</v>
      </c>
      <c r="C5533" s="4" t="s">
        <v>10</v>
      </c>
      <c r="D5533" s="4" t="s">
        <v>13</v>
      </c>
      <c r="E5533" s="4" t="s">
        <v>13</v>
      </c>
      <c r="F5533" s="4" t="s">
        <v>6</v>
      </c>
    </row>
    <row r="5534" spans="1:22">
      <c r="A5534" t="n">
        <v>44687</v>
      </c>
      <c r="B5534" s="13" t="n">
        <v>20</v>
      </c>
      <c r="C5534" s="7" t="n">
        <v>7032</v>
      </c>
      <c r="D5534" s="7" t="n">
        <v>3</v>
      </c>
      <c r="E5534" s="7" t="n">
        <v>10</v>
      </c>
      <c r="F5534" s="7" t="s">
        <v>85</v>
      </c>
    </row>
    <row r="5535" spans="1:22">
      <c r="A5535" t="s">
        <v>4</v>
      </c>
      <c r="B5535" s="4" t="s">
        <v>5</v>
      </c>
      <c r="C5535" s="4" t="s">
        <v>10</v>
      </c>
    </row>
    <row r="5536" spans="1:22">
      <c r="A5536" t="n">
        <v>44705</v>
      </c>
      <c r="B5536" s="31" t="n">
        <v>16</v>
      </c>
      <c r="C5536" s="7" t="n">
        <v>0</v>
      </c>
    </row>
    <row r="5537" spans="1:6">
      <c r="A5537" t="s">
        <v>4</v>
      </c>
      <c r="B5537" s="4" t="s">
        <v>5</v>
      </c>
      <c r="C5537" s="4" t="s">
        <v>10</v>
      </c>
      <c r="D5537" s="4" t="s">
        <v>13</v>
      </c>
      <c r="E5537" s="4" t="s">
        <v>13</v>
      </c>
      <c r="F5537" s="4" t="s">
        <v>6</v>
      </c>
    </row>
    <row r="5538" spans="1:6">
      <c r="A5538" t="n">
        <v>44708</v>
      </c>
      <c r="B5538" s="13" t="n">
        <v>20</v>
      </c>
      <c r="C5538" s="7" t="n">
        <v>61489</v>
      </c>
      <c r="D5538" s="7" t="n">
        <v>3</v>
      </c>
      <c r="E5538" s="7" t="n">
        <v>10</v>
      </c>
      <c r="F5538" s="7" t="s">
        <v>85</v>
      </c>
    </row>
    <row r="5539" spans="1:6">
      <c r="A5539" t="s">
        <v>4</v>
      </c>
      <c r="B5539" s="4" t="s">
        <v>5</v>
      </c>
      <c r="C5539" s="4" t="s">
        <v>10</v>
      </c>
    </row>
    <row r="5540" spans="1:6">
      <c r="A5540" t="n">
        <v>44726</v>
      </c>
      <c r="B5540" s="31" t="n">
        <v>16</v>
      </c>
      <c r="C5540" s="7" t="n">
        <v>0</v>
      </c>
    </row>
    <row r="5541" spans="1:6">
      <c r="A5541" t="s">
        <v>4</v>
      </c>
      <c r="B5541" s="4" t="s">
        <v>5</v>
      </c>
      <c r="C5541" s="4" t="s">
        <v>10</v>
      </c>
      <c r="D5541" s="4" t="s">
        <v>13</v>
      </c>
      <c r="E5541" s="4" t="s">
        <v>13</v>
      </c>
      <c r="F5541" s="4" t="s">
        <v>6</v>
      </c>
    </row>
    <row r="5542" spans="1:6">
      <c r="A5542" t="n">
        <v>44729</v>
      </c>
      <c r="B5542" s="13" t="n">
        <v>20</v>
      </c>
      <c r="C5542" s="7" t="n">
        <v>61490</v>
      </c>
      <c r="D5542" s="7" t="n">
        <v>3</v>
      </c>
      <c r="E5542" s="7" t="n">
        <v>10</v>
      </c>
      <c r="F5542" s="7" t="s">
        <v>85</v>
      </c>
    </row>
    <row r="5543" spans="1:6">
      <c r="A5543" t="s">
        <v>4</v>
      </c>
      <c r="B5543" s="4" t="s">
        <v>5</v>
      </c>
      <c r="C5543" s="4" t="s">
        <v>10</v>
      </c>
    </row>
    <row r="5544" spans="1:6">
      <c r="A5544" t="n">
        <v>44747</v>
      </c>
      <c r="B5544" s="31" t="n">
        <v>16</v>
      </c>
      <c r="C5544" s="7" t="n">
        <v>0</v>
      </c>
    </row>
    <row r="5545" spans="1:6">
      <c r="A5545" t="s">
        <v>4</v>
      </c>
      <c r="B5545" s="4" t="s">
        <v>5</v>
      </c>
      <c r="C5545" s="4" t="s">
        <v>10</v>
      </c>
      <c r="D5545" s="4" t="s">
        <v>13</v>
      </c>
      <c r="E5545" s="4" t="s">
        <v>13</v>
      </c>
      <c r="F5545" s="4" t="s">
        <v>6</v>
      </c>
    </row>
    <row r="5546" spans="1:6">
      <c r="A5546" t="n">
        <v>44750</v>
      </c>
      <c r="B5546" s="13" t="n">
        <v>20</v>
      </c>
      <c r="C5546" s="7" t="n">
        <v>61488</v>
      </c>
      <c r="D5546" s="7" t="n">
        <v>3</v>
      </c>
      <c r="E5546" s="7" t="n">
        <v>10</v>
      </c>
      <c r="F5546" s="7" t="s">
        <v>85</v>
      </c>
    </row>
    <row r="5547" spans="1:6">
      <c r="A5547" t="s">
        <v>4</v>
      </c>
      <c r="B5547" s="4" t="s">
        <v>5</v>
      </c>
      <c r="C5547" s="4" t="s">
        <v>10</v>
      </c>
    </row>
    <row r="5548" spans="1:6">
      <c r="A5548" t="n">
        <v>44768</v>
      </c>
      <c r="B5548" s="31" t="n">
        <v>16</v>
      </c>
      <c r="C5548" s="7" t="n">
        <v>0</v>
      </c>
    </row>
    <row r="5549" spans="1:6">
      <c r="A5549" t="s">
        <v>4</v>
      </c>
      <c r="B5549" s="4" t="s">
        <v>5</v>
      </c>
      <c r="C5549" s="4" t="s">
        <v>10</v>
      </c>
      <c r="D5549" s="4" t="s">
        <v>13</v>
      </c>
      <c r="E5549" s="4" t="s">
        <v>13</v>
      </c>
      <c r="F5549" s="4" t="s">
        <v>6</v>
      </c>
    </row>
    <row r="5550" spans="1:6">
      <c r="A5550" t="n">
        <v>44771</v>
      </c>
      <c r="B5550" s="13" t="n">
        <v>20</v>
      </c>
      <c r="C5550" s="7" t="n">
        <v>64</v>
      </c>
      <c r="D5550" s="7" t="n">
        <v>3</v>
      </c>
      <c r="E5550" s="7" t="n">
        <v>10</v>
      </c>
      <c r="F5550" s="7" t="s">
        <v>85</v>
      </c>
    </row>
    <row r="5551" spans="1:6">
      <c r="A5551" t="s">
        <v>4</v>
      </c>
      <c r="B5551" s="4" t="s">
        <v>5</v>
      </c>
      <c r="C5551" s="4" t="s">
        <v>10</v>
      </c>
    </row>
    <row r="5552" spans="1:6">
      <c r="A5552" t="n">
        <v>44789</v>
      </c>
      <c r="B5552" s="31" t="n">
        <v>16</v>
      </c>
      <c r="C5552" s="7" t="n">
        <v>0</v>
      </c>
    </row>
    <row r="5553" spans="1:6">
      <c r="A5553" t="s">
        <v>4</v>
      </c>
      <c r="B5553" s="4" t="s">
        <v>5</v>
      </c>
      <c r="C5553" s="4" t="s">
        <v>10</v>
      </c>
      <c r="D5553" s="4" t="s">
        <v>13</v>
      </c>
      <c r="E5553" s="4" t="s">
        <v>13</v>
      </c>
      <c r="F5553" s="4" t="s">
        <v>6</v>
      </c>
    </row>
    <row r="5554" spans="1:6">
      <c r="A5554" t="n">
        <v>44792</v>
      </c>
      <c r="B5554" s="13" t="n">
        <v>20</v>
      </c>
      <c r="C5554" s="7" t="n">
        <v>65</v>
      </c>
      <c r="D5554" s="7" t="n">
        <v>3</v>
      </c>
      <c r="E5554" s="7" t="n">
        <v>10</v>
      </c>
      <c r="F5554" s="7" t="s">
        <v>85</v>
      </c>
    </row>
    <row r="5555" spans="1:6">
      <c r="A5555" t="s">
        <v>4</v>
      </c>
      <c r="B5555" s="4" t="s">
        <v>5</v>
      </c>
      <c r="C5555" s="4" t="s">
        <v>10</v>
      </c>
    </row>
    <row r="5556" spans="1:6">
      <c r="A5556" t="n">
        <v>44810</v>
      </c>
      <c r="B5556" s="31" t="n">
        <v>16</v>
      </c>
      <c r="C5556" s="7" t="n">
        <v>0</v>
      </c>
    </row>
    <row r="5557" spans="1:6">
      <c r="A5557" t="s">
        <v>4</v>
      </c>
      <c r="B5557" s="4" t="s">
        <v>5</v>
      </c>
      <c r="C5557" s="4" t="s">
        <v>10</v>
      </c>
      <c r="D5557" s="4" t="s">
        <v>13</v>
      </c>
      <c r="E5557" s="4" t="s">
        <v>13</v>
      </c>
      <c r="F5557" s="4" t="s">
        <v>6</v>
      </c>
    </row>
    <row r="5558" spans="1:6">
      <c r="A5558" t="n">
        <v>44813</v>
      </c>
      <c r="B5558" s="13" t="n">
        <v>20</v>
      </c>
      <c r="C5558" s="7" t="n">
        <v>66</v>
      </c>
      <c r="D5558" s="7" t="n">
        <v>3</v>
      </c>
      <c r="E5558" s="7" t="n">
        <v>10</v>
      </c>
      <c r="F5558" s="7" t="s">
        <v>85</v>
      </c>
    </row>
    <row r="5559" spans="1:6">
      <c r="A5559" t="s">
        <v>4</v>
      </c>
      <c r="B5559" s="4" t="s">
        <v>5</v>
      </c>
      <c r="C5559" s="4" t="s">
        <v>10</v>
      </c>
    </row>
    <row r="5560" spans="1:6">
      <c r="A5560" t="n">
        <v>44831</v>
      </c>
      <c r="B5560" s="31" t="n">
        <v>16</v>
      </c>
      <c r="C5560" s="7" t="n">
        <v>0</v>
      </c>
    </row>
    <row r="5561" spans="1:6">
      <c r="A5561" t="s">
        <v>4</v>
      </c>
      <c r="B5561" s="4" t="s">
        <v>5</v>
      </c>
      <c r="C5561" s="4" t="s">
        <v>10</v>
      </c>
      <c r="D5561" s="4" t="s">
        <v>13</v>
      </c>
      <c r="E5561" s="4" t="s">
        <v>13</v>
      </c>
      <c r="F5561" s="4" t="s">
        <v>6</v>
      </c>
    </row>
    <row r="5562" spans="1:6">
      <c r="A5562" t="n">
        <v>44834</v>
      </c>
      <c r="B5562" s="13" t="n">
        <v>20</v>
      </c>
      <c r="C5562" s="7" t="n">
        <v>67</v>
      </c>
      <c r="D5562" s="7" t="n">
        <v>3</v>
      </c>
      <c r="E5562" s="7" t="n">
        <v>10</v>
      </c>
      <c r="F5562" s="7" t="s">
        <v>85</v>
      </c>
    </row>
    <row r="5563" spans="1:6">
      <c r="A5563" t="s">
        <v>4</v>
      </c>
      <c r="B5563" s="4" t="s">
        <v>5</v>
      </c>
      <c r="C5563" s="4" t="s">
        <v>10</v>
      </c>
    </row>
    <row r="5564" spans="1:6">
      <c r="A5564" t="n">
        <v>44852</v>
      </c>
      <c r="B5564" s="31" t="n">
        <v>16</v>
      </c>
      <c r="C5564" s="7" t="n">
        <v>0</v>
      </c>
    </row>
    <row r="5565" spans="1:6">
      <c r="A5565" t="s">
        <v>4</v>
      </c>
      <c r="B5565" s="4" t="s">
        <v>5</v>
      </c>
      <c r="C5565" s="4" t="s">
        <v>10</v>
      </c>
      <c r="D5565" s="4" t="s">
        <v>9</v>
      </c>
    </row>
    <row r="5566" spans="1:6">
      <c r="A5566" t="n">
        <v>44855</v>
      </c>
      <c r="B5566" s="53" t="n">
        <v>43</v>
      </c>
      <c r="C5566" s="7" t="n">
        <v>7032</v>
      </c>
      <c r="D5566" s="7" t="n">
        <v>1</v>
      </c>
    </row>
    <row r="5567" spans="1:6">
      <c r="A5567" t="s">
        <v>4</v>
      </c>
      <c r="B5567" s="4" t="s">
        <v>5</v>
      </c>
      <c r="C5567" s="4" t="s">
        <v>13</v>
      </c>
      <c r="D5567" s="4" t="s">
        <v>6</v>
      </c>
    </row>
    <row r="5568" spans="1:6">
      <c r="A5568" t="n">
        <v>44862</v>
      </c>
      <c r="B5568" s="9" t="n">
        <v>2</v>
      </c>
      <c r="C5568" s="7" t="n">
        <v>10</v>
      </c>
      <c r="D5568" s="7" t="s">
        <v>86</v>
      </c>
    </row>
    <row r="5569" spans="1:6">
      <c r="A5569" t="s">
        <v>4</v>
      </c>
      <c r="B5569" s="4" t="s">
        <v>5</v>
      </c>
      <c r="C5569" s="4" t="s">
        <v>10</v>
      </c>
      <c r="D5569" s="4" t="s">
        <v>25</v>
      </c>
      <c r="E5569" s="4" t="s">
        <v>25</v>
      </c>
      <c r="F5569" s="4" t="s">
        <v>25</v>
      </c>
      <c r="G5569" s="4" t="s">
        <v>25</v>
      </c>
    </row>
    <row r="5570" spans="1:6">
      <c r="A5570" t="n">
        <v>44883</v>
      </c>
      <c r="B5570" s="50" t="n">
        <v>46</v>
      </c>
      <c r="C5570" s="7" t="n">
        <v>0</v>
      </c>
      <c r="D5570" s="7" t="n">
        <v>-215.729995727539</v>
      </c>
      <c r="E5570" s="7" t="n">
        <v>61.3199996948242</v>
      </c>
      <c r="F5570" s="7" t="n">
        <v>-284.970001220703</v>
      </c>
      <c r="G5570" s="7" t="n">
        <v>212.5</v>
      </c>
    </row>
    <row r="5571" spans="1:6">
      <c r="A5571" t="s">
        <v>4</v>
      </c>
      <c r="B5571" s="4" t="s">
        <v>5</v>
      </c>
      <c r="C5571" s="4" t="s">
        <v>10</v>
      </c>
      <c r="D5571" s="4" t="s">
        <v>25</v>
      </c>
      <c r="E5571" s="4" t="s">
        <v>25</v>
      </c>
      <c r="F5571" s="4" t="s">
        <v>25</v>
      </c>
      <c r="G5571" s="4" t="s">
        <v>25</v>
      </c>
    </row>
    <row r="5572" spans="1:6">
      <c r="A5572" t="n">
        <v>44902</v>
      </c>
      <c r="B5572" s="50" t="n">
        <v>46</v>
      </c>
      <c r="C5572" s="7" t="n">
        <v>1</v>
      </c>
      <c r="D5572" s="7" t="n">
        <v>-215.729995727539</v>
      </c>
      <c r="E5572" s="7" t="n">
        <v>61.3199996948242</v>
      </c>
      <c r="F5572" s="7" t="n">
        <v>-284.970001220703</v>
      </c>
      <c r="G5572" s="7" t="n">
        <v>212.5</v>
      </c>
    </row>
    <row r="5573" spans="1:6">
      <c r="A5573" t="s">
        <v>4</v>
      </c>
      <c r="B5573" s="4" t="s">
        <v>5</v>
      </c>
      <c r="C5573" s="4" t="s">
        <v>10</v>
      </c>
      <c r="D5573" s="4" t="s">
        <v>25</v>
      </c>
      <c r="E5573" s="4" t="s">
        <v>25</v>
      </c>
      <c r="F5573" s="4" t="s">
        <v>25</v>
      </c>
      <c r="G5573" s="4" t="s">
        <v>25</v>
      </c>
    </row>
    <row r="5574" spans="1:6">
      <c r="A5574" t="n">
        <v>44921</v>
      </c>
      <c r="B5574" s="50" t="n">
        <v>46</v>
      </c>
      <c r="C5574" s="7" t="n">
        <v>8</v>
      </c>
      <c r="D5574" s="7" t="n">
        <v>-215.729995727539</v>
      </c>
      <c r="E5574" s="7" t="n">
        <v>61.3199996948242</v>
      </c>
      <c r="F5574" s="7" t="n">
        <v>-284.970001220703</v>
      </c>
      <c r="G5574" s="7" t="n">
        <v>212.5</v>
      </c>
    </row>
    <row r="5575" spans="1:6">
      <c r="A5575" t="s">
        <v>4</v>
      </c>
      <c r="B5575" s="4" t="s">
        <v>5</v>
      </c>
      <c r="C5575" s="4" t="s">
        <v>10</v>
      </c>
      <c r="D5575" s="4" t="s">
        <v>25</v>
      </c>
      <c r="E5575" s="4" t="s">
        <v>25</v>
      </c>
      <c r="F5575" s="4" t="s">
        <v>25</v>
      </c>
      <c r="G5575" s="4" t="s">
        <v>25</v>
      </c>
    </row>
    <row r="5576" spans="1:6">
      <c r="A5576" t="n">
        <v>44940</v>
      </c>
      <c r="B5576" s="50" t="n">
        <v>46</v>
      </c>
      <c r="C5576" s="7" t="n">
        <v>9</v>
      </c>
      <c r="D5576" s="7" t="n">
        <v>-215.729995727539</v>
      </c>
      <c r="E5576" s="7" t="n">
        <v>61.3199996948242</v>
      </c>
      <c r="F5576" s="7" t="n">
        <v>-284.970001220703</v>
      </c>
      <c r="G5576" s="7" t="n">
        <v>212.5</v>
      </c>
    </row>
    <row r="5577" spans="1:6">
      <c r="A5577" t="s">
        <v>4</v>
      </c>
      <c r="B5577" s="4" t="s">
        <v>5</v>
      </c>
      <c r="C5577" s="4" t="s">
        <v>10</v>
      </c>
      <c r="D5577" s="4" t="s">
        <v>25</v>
      </c>
      <c r="E5577" s="4" t="s">
        <v>25</v>
      </c>
      <c r="F5577" s="4" t="s">
        <v>25</v>
      </c>
      <c r="G5577" s="4" t="s">
        <v>25</v>
      </c>
    </row>
    <row r="5578" spans="1:6">
      <c r="A5578" t="n">
        <v>44959</v>
      </c>
      <c r="B5578" s="50" t="n">
        <v>46</v>
      </c>
      <c r="C5578" s="7" t="n">
        <v>7032</v>
      </c>
      <c r="D5578" s="7" t="n">
        <v>-215.729995727539</v>
      </c>
      <c r="E5578" s="7" t="n">
        <v>61.3199996948242</v>
      </c>
      <c r="F5578" s="7" t="n">
        <v>-284.970001220703</v>
      </c>
      <c r="G5578" s="7" t="n">
        <v>212.5</v>
      </c>
    </row>
    <row r="5579" spans="1:6">
      <c r="A5579" t="s">
        <v>4</v>
      </c>
      <c r="B5579" s="4" t="s">
        <v>5</v>
      </c>
      <c r="C5579" s="4" t="s">
        <v>10</v>
      </c>
      <c r="D5579" s="4" t="s">
        <v>25</v>
      </c>
      <c r="E5579" s="4" t="s">
        <v>25</v>
      </c>
      <c r="F5579" s="4" t="s">
        <v>25</v>
      </c>
      <c r="G5579" s="4" t="s">
        <v>25</v>
      </c>
    </row>
    <row r="5580" spans="1:6">
      <c r="A5580" t="n">
        <v>44978</v>
      </c>
      <c r="B5580" s="50" t="n">
        <v>46</v>
      </c>
      <c r="C5580" s="7" t="n">
        <v>61489</v>
      </c>
      <c r="D5580" s="7" t="n">
        <v>-215.729995727539</v>
      </c>
      <c r="E5580" s="7" t="n">
        <v>61.3199996948242</v>
      </c>
      <c r="F5580" s="7" t="n">
        <v>-284.970001220703</v>
      </c>
      <c r="G5580" s="7" t="n">
        <v>212.5</v>
      </c>
    </row>
    <row r="5581" spans="1:6">
      <c r="A5581" t="s">
        <v>4</v>
      </c>
      <c r="B5581" s="4" t="s">
        <v>5</v>
      </c>
      <c r="C5581" s="4" t="s">
        <v>10</v>
      </c>
      <c r="D5581" s="4" t="s">
        <v>25</v>
      </c>
      <c r="E5581" s="4" t="s">
        <v>25</v>
      </c>
      <c r="F5581" s="4" t="s">
        <v>25</v>
      </c>
      <c r="G5581" s="4" t="s">
        <v>25</v>
      </c>
    </row>
    <row r="5582" spans="1:6">
      <c r="A5582" t="n">
        <v>44997</v>
      </c>
      <c r="B5582" s="50" t="n">
        <v>46</v>
      </c>
      <c r="C5582" s="7" t="n">
        <v>61490</v>
      </c>
      <c r="D5582" s="7" t="n">
        <v>-215.729995727539</v>
      </c>
      <c r="E5582" s="7" t="n">
        <v>61.3199996948242</v>
      </c>
      <c r="F5582" s="7" t="n">
        <v>-284.970001220703</v>
      </c>
      <c r="G5582" s="7" t="n">
        <v>212.5</v>
      </c>
    </row>
    <row r="5583" spans="1:6">
      <c r="A5583" t="s">
        <v>4</v>
      </c>
      <c r="B5583" s="4" t="s">
        <v>5</v>
      </c>
      <c r="C5583" s="4" t="s">
        <v>10</v>
      </c>
      <c r="D5583" s="4" t="s">
        <v>25</v>
      </c>
      <c r="E5583" s="4" t="s">
        <v>25</v>
      </c>
      <c r="F5583" s="4" t="s">
        <v>25</v>
      </c>
      <c r="G5583" s="4" t="s">
        <v>25</v>
      </c>
    </row>
    <row r="5584" spans="1:6">
      <c r="A5584" t="n">
        <v>45016</v>
      </c>
      <c r="B5584" s="50" t="n">
        <v>46</v>
      </c>
      <c r="C5584" s="7" t="n">
        <v>61488</v>
      </c>
      <c r="D5584" s="7" t="n">
        <v>-215.729995727539</v>
      </c>
      <c r="E5584" s="7" t="n">
        <v>61.3199996948242</v>
      </c>
      <c r="F5584" s="7" t="n">
        <v>-284.970001220703</v>
      </c>
      <c r="G5584" s="7" t="n">
        <v>212.5</v>
      </c>
    </row>
    <row r="5585" spans="1:7">
      <c r="A5585" t="s">
        <v>4</v>
      </c>
      <c r="B5585" s="4" t="s">
        <v>5</v>
      </c>
      <c r="C5585" s="4" t="s">
        <v>10</v>
      </c>
      <c r="D5585" s="4" t="s">
        <v>25</v>
      </c>
      <c r="E5585" s="4" t="s">
        <v>25</v>
      </c>
      <c r="F5585" s="4" t="s">
        <v>25</v>
      </c>
      <c r="G5585" s="4" t="s">
        <v>25</v>
      </c>
    </row>
    <row r="5586" spans="1:7">
      <c r="A5586" t="n">
        <v>45035</v>
      </c>
      <c r="B5586" s="50" t="n">
        <v>46</v>
      </c>
      <c r="C5586" s="7" t="n">
        <v>64</v>
      </c>
      <c r="D5586" s="7" t="n">
        <v>-215.729995727539</v>
      </c>
      <c r="E5586" s="7" t="n">
        <v>61.3199996948242</v>
      </c>
      <c r="F5586" s="7" t="n">
        <v>-284.970001220703</v>
      </c>
      <c r="G5586" s="7" t="n">
        <v>212.5</v>
      </c>
    </row>
    <row r="5587" spans="1:7">
      <c r="A5587" t="s">
        <v>4</v>
      </c>
      <c r="B5587" s="4" t="s">
        <v>5</v>
      </c>
      <c r="C5587" s="4" t="s">
        <v>10</v>
      </c>
      <c r="D5587" s="4" t="s">
        <v>25</v>
      </c>
      <c r="E5587" s="4" t="s">
        <v>25</v>
      </c>
      <c r="F5587" s="4" t="s">
        <v>25</v>
      </c>
      <c r="G5587" s="4" t="s">
        <v>25</v>
      </c>
    </row>
    <row r="5588" spans="1:7">
      <c r="A5588" t="n">
        <v>45054</v>
      </c>
      <c r="B5588" s="50" t="n">
        <v>46</v>
      </c>
      <c r="C5588" s="7" t="n">
        <v>65</v>
      </c>
      <c r="D5588" s="7" t="n">
        <v>-213.229995727539</v>
      </c>
      <c r="E5588" s="7" t="n">
        <v>61.0499992370605</v>
      </c>
      <c r="F5588" s="7" t="n">
        <v>-283.850006103516</v>
      </c>
      <c r="G5588" s="7" t="n">
        <v>212.5</v>
      </c>
    </row>
    <row r="5589" spans="1:7">
      <c r="A5589" t="s">
        <v>4</v>
      </c>
      <c r="B5589" s="4" t="s">
        <v>5</v>
      </c>
      <c r="C5589" s="4" t="s">
        <v>10</v>
      </c>
      <c r="D5589" s="4" t="s">
        <v>25</v>
      </c>
      <c r="E5589" s="4" t="s">
        <v>25</v>
      </c>
      <c r="F5589" s="4" t="s">
        <v>25</v>
      </c>
      <c r="G5589" s="4" t="s">
        <v>25</v>
      </c>
    </row>
    <row r="5590" spans="1:7">
      <c r="A5590" t="n">
        <v>45073</v>
      </c>
      <c r="B5590" s="50" t="n">
        <v>46</v>
      </c>
      <c r="C5590" s="7" t="n">
        <v>66</v>
      </c>
      <c r="D5590" s="7" t="n">
        <v>-215.169998168945</v>
      </c>
      <c r="E5590" s="7" t="n">
        <v>60.7400016784668</v>
      </c>
      <c r="F5590" s="7" t="n">
        <v>-281.450012207031</v>
      </c>
      <c r="G5590" s="7" t="n">
        <v>212.5</v>
      </c>
    </row>
    <row r="5591" spans="1:7">
      <c r="A5591" t="s">
        <v>4</v>
      </c>
      <c r="B5591" s="4" t="s">
        <v>5</v>
      </c>
      <c r="C5591" s="4" t="s">
        <v>10</v>
      </c>
      <c r="D5591" s="4" t="s">
        <v>25</v>
      </c>
      <c r="E5591" s="4" t="s">
        <v>25</v>
      </c>
      <c r="F5591" s="4" t="s">
        <v>25</v>
      </c>
      <c r="G5591" s="4" t="s">
        <v>25</v>
      </c>
    </row>
    <row r="5592" spans="1:7">
      <c r="A5592" t="n">
        <v>45092</v>
      </c>
      <c r="B5592" s="50" t="n">
        <v>46</v>
      </c>
      <c r="C5592" s="7" t="n">
        <v>67</v>
      </c>
      <c r="D5592" s="7" t="n">
        <v>-212.820007324219</v>
      </c>
      <c r="E5592" s="7" t="n">
        <v>60.4599990844727</v>
      </c>
      <c r="F5592" s="7" t="n">
        <v>-280.940002441406</v>
      </c>
      <c r="G5592" s="7" t="n">
        <v>212.5</v>
      </c>
    </row>
    <row r="5593" spans="1:7">
      <c r="A5593" t="s">
        <v>4</v>
      </c>
      <c r="B5593" s="4" t="s">
        <v>5</v>
      </c>
      <c r="C5593" s="4" t="s">
        <v>13</v>
      </c>
      <c r="D5593" s="4" t="s">
        <v>13</v>
      </c>
      <c r="E5593" s="4" t="s">
        <v>25</v>
      </c>
      <c r="F5593" s="4" t="s">
        <v>25</v>
      </c>
      <c r="G5593" s="4" t="s">
        <v>25</v>
      </c>
      <c r="H5593" s="4" t="s">
        <v>10</v>
      </c>
    </row>
    <row r="5594" spans="1:7">
      <c r="A5594" t="n">
        <v>45111</v>
      </c>
      <c r="B5594" s="45" t="n">
        <v>45</v>
      </c>
      <c r="C5594" s="7" t="n">
        <v>2</v>
      </c>
      <c r="D5594" s="7" t="n">
        <v>3</v>
      </c>
      <c r="E5594" s="7" t="n">
        <v>-214.25</v>
      </c>
      <c r="F5594" s="7" t="n">
        <v>62.6500015258789</v>
      </c>
      <c r="G5594" s="7" t="n">
        <v>-282.799987792969</v>
      </c>
      <c r="H5594" s="7" t="n">
        <v>0</v>
      </c>
    </row>
    <row r="5595" spans="1:7">
      <c r="A5595" t="s">
        <v>4</v>
      </c>
      <c r="B5595" s="4" t="s">
        <v>5</v>
      </c>
      <c r="C5595" s="4" t="s">
        <v>13</v>
      </c>
      <c r="D5595" s="4" t="s">
        <v>13</v>
      </c>
      <c r="E5595" s="4" t="s">
        <v>25</v>
      </c>
      <c r="F5595" s="4" t="s">
        <v>25</v>
      </c>
      <c r="G5595" s="4" t="s">
        <v>25</v>
      </c>
      <c r="H5595" s="4" t="s">
        <v>10</v>
      </c>
      <c r="I5595" s="4" t="s">
        <v>13</v>
      </c>
    </row>
    <row r="5596" spans="1:7">
      <c r="A5596" t="n">
        <v>45128</v>
      </c>
      <c r="B5596" s="45" t="n">
        <v>45</v>
      </c>
      <c r="C5596" s="7" t="n">
        <v>4</v>
      </c>
      <c r="D5596" s="7" t="n">
        <v>3</v>
      </c>
      <c r="E5596" s="7" t="n">
        <v>24.8299999237061</v>
      </c>
      <c r="F5596" s="7" t="n">
        <v>52.1699981689453</v>
      </c>
      <c r="G5596" s="7" t="n">
        <v>0</v>
      </c>
      <c r="H5596" s="7" t="n">
        <v>0</v>
      </c>
      <c r="I5596" s="7" t="n">
        <v>0</v>
      </c>
    </row>
    <row r="5597" spans="1:7">
      <c r="A5597" t="s">
        <v>4</v>
      </c>
      <c r="B5597" s="4" t="s">
        <v>5</v>
      </c>
      <c r="C5597" s="4" t="s">
        <v>13</v>
      </c>
      <c r="D5597" s="4" t="s">
        <v>13</v>
      </c>
      <c r="E5597" s="4" t="s">
        <v>25</v>
      </c>
      <c r="F5597" s="4" t="s">
        <v>10</v>
      </c>
    </row>
    <row r="5598" spans="1:7">
      <c r="A5598" t="n">
        <v>45146</v>
      </c>
      <c r="B5598" s="45" t="n">
        <v>45</v>
      </c>
      <c r="C5598" s="7" t="n">
        <v>5</v>
      </c>
      <c r="D5598" s="7" t="n">
        <v>3</v>
      </c>
      <c r="E5598" s="7" t="n">
        <v>7</v>
      </c>
      <c r="F5598" s="7" t="n">
        <v>0</v>
      </c>
    </row>
    <row r="5599" spans="1:7">
      <c r="A5599" t="s">
        <v>4</v>
      </c>
      <c r="B5599" s="4" t="s">
        <v>5</v>
      </c>
      <c r="C5599" s="4" t="s">
        <v>13</v>
      </c>
      <c r="D5599" s="4" t="s">
        <v>13</v>
      </c>
      <c r="E5599" s="4" t="s">
        <v>25</v>
      </c>
      <c r="F5599" s="4" t="s">
        <v>10</v>
      </c>
    </row>
    <row r="5600" spans="1:7">
      <c r="A5600" t="n">
        <v>45155</v>
      </c>
      <c r="B5600" s="45" t="n">
        <v>45</v>
      </c>
      <c r="C5600" s="7" t="n">
        <v>11</v>
      </c>
      <c r="D5600" s="7" t="n">
        <v>3</v>
      </c>
      <c r="E5600" s="7" t="n">
        <v>43</v>
      </c>
      <c r="F5600" s="7" t="n">
        <v>0</v>
      </c>
    </row>
    <row r="5601" spans="1:9">
      <c r="A5601" t="s">
        <v>4</v>
      </c>
      <c r="B5601" s="4" t="s">
        <v>5</v>
      </c>
      <c r="C5601" s="4" t="s">
        <v>13</v>
      </c>
      <c r="D5601" s="4" t="s">
        <v>13</v>
      </c>
      <c r="E5601" s="4" t="s">
        <v>25</v>
      </c>
      <c r="F5601" s="4" t="s">
        <v>25</v>
      </c>
      <c r="G5601" s="4" t="s">
        <v>25</v>
      </c>
      <c r="H5601" s="4" t="s">
        <v>10</v>
      </c>
    </row>
    <row r="5602" spans="1:9">
      <c r="A5602" t="n">
        <v>45164</v>
      </c>
      <c r="B5602" s="45" t="n">
        <v>45</v>
      </c>
      <c r="C5602" s="7" t="n">
        <v>2</v>
      </c>
      <c r="D5602" s="7" t="n">
        <v>3</v>
      </c>
      <c r="E5602" s="7" t="n">
        <v>-231.899993896484</v>
      </c>
      <c r="F5602" s="7" t="n">
        <v>73.3399963378906</v>
      </c>
      <c r="G5602" s="7" t="n">
        <v>-311.059997558594</v>
      </c>
      <c r="H5602" s="7" t="n">
        <v>7000</v>
      </c>
    </row>
    <row r="5603" spans="1:9">
      <c r="A5603" t="s">
        <v>4</v>
      </c>
      <c r="B5603" s="4" t="s">
        <v>5</v>
      </c>
      <c r="C5603" s="4" t="s">
        <v>13</v>
      </c>
      <c r="D5603" s="4" t="s">
        <v>13</v>
      </c>
      <c r="E5603" s="4" t="s">
        <v>25</v>
      </c>
      <c r="F5603" s="4" t="s">
        <v>25</v>
      </c>
      <c r="G5603" s="4" t="s">
        <v>25</v>
      </c>
      <c r="H5603" s="4" t="s">
        <v>10</v>
      </c>
      <c r="I5603" s="4" t="s">
        <v>13</v>
      </c>
    </row>
    <row r="5604" spans="1:9">
      <c r="A5604" t="n">
        <v>45181</v>
      </c>
      <c r="B5604" s="45" t="n">
        <v>45</v>
      </c>
      <c r="C5604" s="7" t="n">
        <v>4</v>
      </c>
      <c r="D5604" s="7" t="n">
        <v>3</v>
      </c>
      <c r="E5604" s="7" t="n">
        <v>353.720001220703</v>
      </c>
      <c r="F5604" s="7" t="n">
        <v>43.3199996948242</v>
      </c>
      <c r="G5604" s="7" t="n">
        <v>0</v>
      </c>
      <c r="H5604" s="7" t="n">
        <v>8000</v>
      </c>
      <c r="I5604" s="7" t="n">
        <v>1</v>
      </c>
    </row>
    <row r="5605" spans="1:9">
      <c r="A5605" t="s">
        <v>4</v>
      </c>
      <c r="B5605" s="4" t="s">
        <v>5</v>
      </c>
      <c r="C5605" s="4" t="s">
        <v>13</v>
      </c>
      <c r="D5605" s="4" t="s">
        <v>13</v>
      </c>
      <c r="E5605" s="4" t="s">
        <v>25</v>
      </c>
      <c r="F5605" s="4" t="s">
        <v>10</v>
      </c>
    </row>
    <row r="5606" spans="1:9">
      <c r="A5606" t="n">
        <v>45199</v>
      </c>
      <c r="B5606" s="45" t="n">
        <v>45</v>
      </c>
      <c r="C5606" s="7" t="n">
        <v>5</v>
      </c>
      <c r="D5606" s="7" t="n">
        <v>3</v>
      </c>
      <c r="E5606" s="7" t="n">
        <v>37</v>
      </c>
      <c r="F5606" s="7" t="n">
        <v>8000</v>
      </c>
    </row>
    <row r="5607" spans="1:9">
      <c r="A5607" t="s">
        <v>4</v>
      </c>
      <c r="B5607" s="4" t="s">
        <v>5</v>
      </c>
      <c r="C5607" s="4" t="s">
        <v>10</v>
      </c>
      <c r="D5607" s="4" t="s">
        <v>10</v>
      </c>
      <c r="E5607" s="4" t="s">
        <v>25</v>
      </c>
      <c r="F5607" s="4" t="s">
        <v>25</v>
      </c>
      <c r="G5607" s="4" t="s">
        <v>25</v>
      </c>
      <c r="H5607" s="4" t="s">
        <v>25</v>
      </c>
      <c r="I5607" s="4" t="s">
        <v>13</v>
      </c>
      <c r="J5607" s="4" t="s">
        <v>10</v>
      </c>
    </row>
    <row r="5608" spans="1:9">
      <c r="A5608" t="n">
        <v>45208</v>
      </c>
      <c r="B5608" s="59" t="n">
        <v>55</v>
      </c>
      <c r="C5608" s="7" t="n">
        <v>64</v>
      </c>
      <c r="D5608" s="7" t="n">
        <v>65533</v>
      </c>
      <c r="E5608" s="7" t="n">
        <v>-221</v>
      </c>
      <c r="F5608" s="7" t="n">
        <v>62.4700012207031</v>
      </c>
      <c r="G5608" s="7" t="n">
        <v>-293.239990234375</v>
      </c>
      <c r="H5608" s="7" t="n">
        <v>1.20000004768372</v>
      </c>
      <c r="I5608" s="7" t="n">
        <v>1</v>
      </c>
      <c r="J5608" s="7" t="n">
        <v>0</v>
      </c>
    </row>
    <row r="5609" spans="1:9">
      <c r="A5609" t="s">
        <v>4</v>
      </c>
      <c r="B5609" s="4" t="s">
        <v>5</v>
      </c>
      <c r="C5609" s="4" t="s">
        <v>10</v>
      </c>
      <c r="D5609" s="4" t="s">
        <v>10</v>
      </c>
      <c r="E5609" s="4" t="s">
        <v>25</v>
      </c>
      <c r="F5609" s="4" t="s">
        <v>25</v>
      </c>
      <c r="G5609" s="4" t="s">
        <v>25</v>
      </c>
      <c r="H5609" s="4" t="s">
        <v>25</v>
      </c>
      <c r="I5609" s="4" t="s">
        <v>13</v>
      </c>
      <c r="J5609" s="4" t="s">
        <v>10</v>
      </c>
    </row>
    <row r="5610" spans="1:9">
      <c r="A5610" t="n">
        <v>45232</v>
      </c>
      <c r="B5610" s="59" t="n">
        <v>55</v>
      </c>
      <c r="C5610" s="7" t="n">
        <v>65</v>
      </c>
      <c r="D5610" s="7" t="n">
        <v>65533</v>
      </c>
      <c r="E5610" s="7" t="n">
        <v>-218.5</v>
      </c>
      <c r="F5610" s="7" t="n">
        <v>62.3499984741211</v>
      </c>
      <c r="G5610" s="7" t="n">
        <v>-292.130004882813</v>
      </c>
      <c r="H5610" s="7" t="n">
        <v>1.20000004768372</v>
      </c>
      <c r="I5610" s="7" t="n">
        <v>1</v>
      </c>
      <c r="J5610" s="7" t="n">
        <v>0</v>
      </c>
    </row>
    <row r="5611" spans="1:9">
      <c r="A5611" t="s">
        <v>4</v>
      </c>
      <c r="B5611" s="4" t="s">
        <v>5</v>
      </c>
      <c r="C5611" s="4" t="s">
        <v>10</v>
      </c>
      <c r="D5611" s="4" t="s">
        <v>10</v>
      </c>
      <c r="E5611" s="4" t="s">
        <v>25</v>
      </c>
      <c r="F5611" s="4" t="s">
        <v>25</v>
      </c>
      <c r="G5611" s="4" t="s">
        <v>25</v>
      </c>
      <c r="H5611" s="4" t="s">
        <v>25</v>
      </c>
      <c r="I5611" s="4" t="s">
        <v>13</v>
      </c>
      <c r="J5611" s="4" t="s">
        <v>10</v>
      </c>
    </row>
    <row r="5612" spans="1:9">
      <c r="A5612" t="n">
        <v>45256</v>
      </c>
      <c r="B5612" s="59" t="n">
        <v>55</v>
      </c>
      <c r="C5612" s="7" t="n">
        <v>66</v>
      </c>
      <c r="D5612" s="7" t="n">
        <v>65533</v>
      </c>
      <c r="E5612" s="7" t="n">
        <v>-220.449996948242</v>
      </c>
      <c r="F5612" s="7" t="n">
        <v>62.2400016784668</v>
      </c>
      <c r="G5612" s="7" t="n">
        <v>-289.730010986328</v>
      </c>
      <c r="H5612" s="7" t="n">
        <v>1.20000004768372</v>
      </c>
      <c r="I5612" s="7" t="n">
        <v>1</v>
      </c>
      <c r="J5612" s="7" t="n">
        <v>0</v>
      </c>
    </row>
    <row r="5613" spans="1:9">
      <c r="A5613" t="s">
        <v>4</v>
      </c>
      <c r="B5613" s="4" t="s">
        <v>5</v>
      </c>
      <c r="C5613" s="4" t="s">
        <v>10</v>
      </c>
      <c r="D5613" s="4" t="s">
        <v>10</v>
      </c>
      <c r="E5613" s="4" t="s">
        <v>25</v>
      </c>
      <c r="F5613" s="4" t="s">
        <v>25</v>
      </c>
      <c r="G5613" s="4" t="s">
        <v>25</v>
      </c>
      <c r="H5613" s="4" t="s">
        <v>25</v>
      </c>
      <c r="I5613" s="4" t="s">
        <v>13</v>
      </c>
      <c r="J5613" s="4" t="s">
        <v>10</v>
      </c>
    </row>
    <row r="5614" spans="1:9">
      <c r="A5614" t="n">
        <v>45280</v>
      </c>
      <c r="B5614" s="59" t="n">
        <v>55</v>
      </c>
      <c r="C5614" s="7" t="n">
        <v>67</v>
      </c>
      <c r="D5614" s="7" t="n">
        <v>65533</v>
      </c>
      <c r="E5614" s="7" t="n">
        <v>-218.100006103516</v>
      </c>
      <c r="F5614" s="7" t="n">
        <v>62.0299987792969</v>
      </c>
      <c r="G5614" s="7" t="n">
        <v>-289.230010986328</v>
      </c>
      <c r="H5614" s="7" t="n">
        <v>1.20000004768372</v>
      </c>
      <c r="I5614" s="7" t="n">
        <v>1</v>
      </c>
      <c r="J5614" s="7" t="n">
        <v>0</v>
      </c>
    </row>
    <row r="5615" spans="1:9">
      <c r="A5615" t="s">
        <v>4</v>
      </c>
      <c r="B5615" s="4" t="s">
        <v>5</v>
      </c>
      <c r="C5615" s="4" t="s">
        <v>13</v>
      </c>
      <c r="D5615" s="4" t="s">
        <v>10</v>
      </c>
      <c r="E5615" s="4" t="s">
        <v>25</v>
      </c>
    </row>
    <row r="5616" spans="1:9">
      <c r="A5616" t="n">
        <v>45304</v>
      </c>
      <c r="B5616" s="39" t="n">
        <v>58</v>
      </c>
      <c r="C5616" s="7" t="n">
        <v>100</v>
      </c>
      <c r="D5616" s="7" t="n">
        <v>1000</v>
      </c>
      <c r="E5616" s="7" t="n">
        <v>1</v>
      </c>
    </row>
    <row r="5617" spans="1:10">
      <c r="A5617" t="s">
        <v>4</v>
      </c>
      <c r="B5617" s="4" t="s">
        <v>5</v>
      </c>
      <c r="C5617" s="4" t="s">
        <v>13</v>
      </c>
      <c r="D5617" s="4" t="s">
        <v>10</v>
      </c>
    </row>
    <row r="5618" spans="1:10">
      <c r="A5618" t="n">
        <v>45312</v>
      </c>
      <c r="B5618" s="39" t="n">
        <v>58</v>
      </c>
      <c r="C5618" s="7" t="n">
        <v>255</v>
      </c>
      <c r="D5618" s="7" t="n">
        <v>0</v>
      </c>
    </row>
    <row r="5619" spans="1:10">
      <c r="A5619" t="s">
        <v>4</v>
      </c>
      <c r="B5619" s="4" t="s">
        <v>5</v>
      </c>
      <c r="C5619" s="4" t="s">
        <v>13</v>
      </c>
      <c r="D5619" s="4" t="s">
        <v>10</v>
      </c>
    </row>
    <row r="5620" spans="1:10">
      <c r="A5620" t="n">
        <v>45316</v>
      </c>
      <c r="B5620" s="45" t="n">
        <v>45</v>
      </c>
      <c r="C5620" s="7" t="n">
        <v>7</v>
      </c>
      <c r="D5620" s="7" t="n">
        <v>255</v>
      </c>
    </row>
    <row r="5621" spans="1:10">
      <c r="A5621" t="s">
        <v>4</v>
      </c>
      <c r="B5621" s="4" t="s">
        <v>5</v>
      </c>
      <c r="C5621" s="4" t="s">
        <v>10</v>
      </c>
      <c r="D5621" s="4" t="s">
        <v>13</v>
      </c>
    </row>
    <row r="5622" spans="1:10">
      <c r="A5622" t="n">
        <v>45320</v>
      </c>
      <c r="B5622" s="60" t="n">
        <v>56</v>
      </c>
      <c r="C5622" s="7" t="n">
        <v>64</v>
      </c>
      <c r="D5622" s="7" t="n">
        <v>0</v>
      </c>
    </row>
    <row r="5623" spans="1:10">
      <c r="A5623" t="s">
        <v>4</v>
      </c>
      <c r="B5623" s="4" t="s">
        <v>5</v>
      </c>
      <c r="C5623" s="4" t="s">
        <v>10</v>
      </c>
      <c r="D5623" s="4" t="s">
        <v>13</v>
      </c>
    </row>
    <row r="5624" spans="1:10">
      <c r="A5624" t="n">
        <v>45324</v>
      </c>
      <c r="B5624" s="60" t="n">
        <v>56</v>
      </c>
      <c r="C5624" s="7" t="n">
        <v>65</v>
      </c>
      <c r="D5624" s="7" t="n">
        <v>0</v>
      </c>
    </row>
    <row r="5625" spans="1:10">
      <c r="A5625" t="s">
        <v>4</v>
      </c>
      <c r="B5625" s="4" t="s">
        <v>5</v>
      </c>
      <c r="C5625" s="4" t="s">
        <v>10</v>
      </c>
      <c r="D5625" s="4" t="s">
        <v>13</v>
      </c>
    </row>
    <row r="5626" spans="1:10">
      <c r="A5626" t="n">
        <v>45328</v>
      </c>
      <c r="B5626" s="60" t="n">
        <v>56</v>
      </c>
      <c r="C5626" s="7" t="n">
        <v>66</v>
      </c>
      <c r="D5626" s="7" t="n">
        <v>0</v>
      </c>
    </row>
    <row r="5627" spans="1:10">
      <c r="A5627" t="s">
        <v>4</v>
      </c>
      <c r="B5627" s="4" t="s">
        <v>5</v>
      </c>
      <c r="C5627" s="4" t="s">
        <v>10</v>
      </c>
      <c r="D5627" s="4" t="s">
        <v>13</v>
      </c>
    </row>
    <row r="5628" spans="1:10">
      <c r="A5628" t="n">
        <v>45332</v>
      </c>
      <c r="B5628" s="60" t="n">
        <v>56</v>
      </c>
      <c r="C5628" s="7" t="n">
        <v>67</v>
      </c>
      <c r="D5628" s="7" t="n">
        <v>0</v>
      </c>
    </row>
    <row r="5629" spans="1:10">
      <c r="A5629" t="s">
        <v>4</v>
      </c>
      <c r="B5629" s="4" t="s">
        <v>5</v>
      </c>
      <c r="C5629" s="4" t="s">
        <v>10</v>
      </c>
      <c r="D5629" s="4" t="s">
        <v>13</v>
      </c>
    </row>
    <row r="5630" spans="1:10">
      <c r="A5630" t="n">
        <v>45336</v>
      </c>
      <c r="B5630" s="60" t="n">
        <v>56</v>
      </c>
      <c r="C5630" s="7" t="n">
        <v>7032</v>
      </c>
      <c r="D5630" s="7" t="n">
        <v>0</v>
      </c>
    </row>
    <row r="5631" spans="1:10">
      <c r="A5631" t="s">
        <v>4</v>
      </c>
      <c r="B5631" s="4" t="s">
        <v>5</v>
      </c>
      <c r="C5631" s="4" t="s">
        <v>13</v>
      </c>
      <c r="D5631" s="4" t="s">
        <v>10</v>
      </c>
      <c r="E5631" s="4" t="s">
        <v>10</v>
      </c>
      <c r="F5631" s="4" t="s">
        <v>13</v>
      </c>
    </row>
    <row r="5632" spans="1:10">
      <c r="A5632" t="n">
        <v>45340</v>
      </c>
      <c r="B5632" s="32" t="n">
        <v>25</v>
      </c>
      <c r="C5632" s="7" t="n">
        <v>1</v>
      </c>
      <c r="D5632" s="7" t="n">
        <v>60</v>
      </c>
      <c r="E5632" s="7" t="n">
        <v>640</v>
      </c>
      <c r="F5632" s="7" t="n">
        <v>1</v>
      </c>
    </row>
    <row r="5633" spans="1:6">
      <c r="A5633" t="s">
        <v>4</v>
      </c>
      <c r="B5633" s="4" t="s">
        <v>5</v>
      </c>
      <c r="C5633" s="4" t="s">
        <v>13</v>
      </c>
      <c r="D5633" s="4" t="s">
        <v>10</v>
      </c>
      <c r="E5633" s="4" t="s">
        <v>6</v>
      </c>
    </row>
    <row r="5634" spans="1:6">
      <c r="A5634" t="n">
        <v>45347</v>
      </c>
      <c r="B5634" s="61" t="n">
        <v>51</v>
      </c>
      <c r="C5634" s="7" t="n">
        <v>4</v>
      </c>
      <c r="D5634" s="7" t="n">
        <v>0</v>
      </c>
      <c r="E5634" s="7" t="s">
        <v>359</v>
      </c>
    </row>
    <row r="5635" spans="1:6">
      <c r="A5635" t="s">
        <v>4</v>
      </c>
      <c r="B5635" s="4" t="s">
        <v>5</v>
      </c>
      <c r="C5635" s="4" t="s">
        <v>10</v>
      </c>
    </row>
    <row r="5636" spans="1:6">
      <c r="A5636" t="n">
        <v>45361</v>
      </c>
      <c r="B5636" s="31" t="n">
        <v>16</v>
      </c>
      <c r="C5636" s="7" t="n">
        <v>0</v>
      </c>
    </row>
    <row r="5637" spans="1:6">
      <c r="A5637" t="s">
        <v>4</v>
      </c>
      <c r="B5637" s="4" t="s">
        <v>5</v>
      </c>
      <c r="C5637" s="4" t="s">
        <v>10</v>
      </c>
      <c r="D5637" s="4" t="s">
        <v>55</v>
      </c>
      <c r="E5637" s="4" t="s">
        <v>13</v>
      </c>
      <c r="F5637" s="4" t="s">
        <v>13</v>
      </c>
    </row>
    <row r="5638" spans="1:6">
      <c r="A5638" t="n">
        <v>45364</v>
      </c>
      <c r="B5638" s="62" t="n">
        <v>26</v>
      </c>
      <c r="C5638" s="7" t="n">
        <v>0</v>
      </c>
      <c r="D5638" s="7" t="s">
        <v>434</v>
      </c>
      <c r="E5638" s="7" t="n">
        <v>2</v>
      </c>
      <c r="F5638" s="7" t="n">
        <v>0</v>
      </c>
    </row>
    <row r="5639" spans="1:6">
      <c r="A5639" t="s">
        <v>4</v>
      </c>
      <c r="B5639" s="4" t="s">
        <v>5</v>
      </c>
    </row>
    <row r="5640" spans="1:6">
      <c r="A5640" t="n">
        <v>45391</v>
      </c>
      <c r="B5640" s="34" t="n">
        <v>28</v>
      </c>
    </row>
    <row r="5641" spans="1:6">
      <c r="A5641" t="s">
        <v>4</v>
      </c>
      <c r="B5641" s="4" t="s">
        <v>5</v>
      </c>
      <c r="C5641" s="4" t="s">
        <v>13</v>
      </c>
      <c r="D5641" s="4" t="s">
        <v>10</v>
      </c>
      <c r="E5641" s="4" t="s">
        <v>10</v>
      </c>
      <c r="F5641" s="4" t="s">
        <v>13</v>
      </c>
    </row>
    <row r="5642" spans="1:6">
      <c r="A5642" t="n">
        <v>45392</v>
      </c>
      <c r="B5642" s="32" t="n">
        <v>25</v>
      </c>
      <c r="C5642" s="7" t="n">
        <v>1</v>
      </c>
      <c r="D5642" s="7" t="n">
        <v>260</v>
      </c>
      <c r="E5642" s="7" t="n">
        <v>640</v>
      </c>
      <c r="F5642" s="7" t="n">
        <v>1</v>
      </c>
    </row>
    <row r="5643" spans="1:6">
      <c r="A5643" t="s">
        <v>4</v>
      </c>
      <c r="B5643" s="4" t="s">
        <v>5</v>
      </c>
      <c r="C5643" s="4" t="s">
        <v>13</v>
      </c>
      <c r="D5643" s="4" t="s">
        <v>10</v>
      </c>
      <c r="E5643" s="4" t="s">
        <v>6</v>
      </c>
    </row>
    <row r="5644" spans="1:6">
      <c r="A5644" t="n">
        <v>45399</v>
      </c>
      <c r="B5644" s="61" t="n">
        <v>51</v>
      </c>
      <c r="C5644" s="7" t="n">
        <v>4</v>
      </c>
      <c r="D5644" s="7" t="n">
        <v>8</v>
      </c>
      <c r="E5644" s="7" t="s">
        <v>359</v>
      </c>
    </row>
    <row r="5645" spans="1:6">
      <c r="A5645" t="s">
        <v>4</v>
      </c>
      <c r="B5645" s="4" t="s">
        <v>5</v>
      </c>
      <c r="C5645" s="4" t="s">
        <v>10</v>
      </c>
    </row>
    <row r="5646" spans="1:6">
      <c r="A5646" t="n">
        <v>45413</v>
      </c>
      <c r="B5646" s="31" t="n">
        <v>16</v>
      </c>
      <c r="C5646" s="7" t="n">
        <v>0</v>
      </c>
    </row>
    <row r="5647" spans="1:6">
      <c r="A5647" t="s">
        <v>4</v>
      </c>
      <c r="B5647" s="4" t="s">
        <v>5</v>
      </c>
      <c r="C5647" s="4" t="s">
        <v>10</v>
      </c>
      <c r="D5647" s="4" t="s">
        <v>55</v>
      </c>
      <c r="E5647" s="4" t="s">
        <v>13</v>
      </c>
      <c r="F5647" s="4" t="s">
        <v>13</v>
      </c>
      <c r="G5647" s="4" t="s">
        <v>55</v>
      </c>
      <c r="H5647" s="4" t="s">
        <v>13</v>
      </c>
      <c r="I5647" s="4" t="s">
        <v>13</v>
      </c>
    </row>
    <row r="5648" spans="1:6">
      <c r="A5648" t="n">
        <v>45416</v>
      </c>
      <c r="B5648" s="62" t="n">
        <v>26</v>
      </c>
      <c r="C5648" s="7" t="n">
        <v>8</v>
      </c>
      <c r="D5648" s="7" t="s">
        <v>435</v>
      </c>
      <c r="E5648" s="7" t="n">
        <v>2</v>
      </c>
      <c r="F5648" s="7" t="n">
        <v>3</v>
      </c>
      <c r="G5648" s="7" t="s">
        <v>436</v>
      </c>
      <c r="H5648" s="7" t="n">
        <v>2</v>
      </c>
      <c r="I5648" s="7" t="n">
        <v>0</v>
      </c>
    </row>
    <row r="5649" spans="1:9">
      <c r="A5649" t="s">
        <v>4</v>
      </c>
      <c r="B5649" s="4" t="s">
        <v>5</v>
      </c>
    </row>
    <row r="5650" spans="1:9">
      <c r="A5650" t="n">
        <v>45530</v>
      </c>
      <c r="B5650" s="34" t="n">
        <v>28</v>
      </c>
    </row>
    <row r="5651" spans="1:9">
      <c r="A5651" t="s">
        <v>4</v>
      </c>
      <c r="B5651" s="4" t="s">
        <v>5</v>
      </c>
      <c r="C5651" s="4" t="s">
        <v>13</v>
      </c>
      <c r="D5651" s="4" t="s">
        <v>10</v>
      </c>
      <c r="E5651" s="4" t="s">
        <v>10</v>
      </c>
      <c r="F5651" s="4" t="s">
        <v>13</v>
      </c>
    </row>
    <row r="5652" spans="1:9">
      <c r="A5652" t="n">
        <v>45531</v>
      </c>
      <c r="B5652" s="32" t="n">
        <v>25</v>
      </c>
      <c r="C5652" s="7" t="n">
        <v>1</v>
      </c>
      <c r="D5652" s="7" t="n">
        <v>60</v>
      </c>
      <c r="E5652" s="7" t="n">
        <v>500</v>
      </c>
      <c r="F5652" s="7" t="n">
        <v>2</v>
      </c>
    </row>
    <row r="5653" spans="1:9">
      <c r="A5653" t="s">
        <v>4</v>
      </c>
      <c r="B5653" s="4" t="s">
        <v>5</v>
      </c>
      <c r="C5653" s="4" t="s">
        <v>13</v>
      </c>
      <c r="D5653" s="20" t="s">
        <v>45</v>
      </c>
      <c r="E5653" s="4" t="s">
        <v>5</v>
      </c>
      <c r="F5653" s="4" t="s">
        <v>13</v>
      </c>
      <c r="G5653" s="4" t="s">
        <v>10</v>
      </c>
      <c r="H5653" s="20" t="s">
        <v>46</v>
      </c>
      <c r="I5653" s="4" t="s">
        <v>13</v>
      </c>
      <c r="J5653" s="4" t="s">
        <v>35</v>
      </c>
    </row>
    <row r="5654" spans="1:9">
      <c r="A5654" t="n">
        <v>45538</v>
      </c>
      <c r="B5654" s="15" t="n">
        <v>5</v>
      </c>
      <c r="C5654" s="7" t="n">
        <v>28</v>
      </c>
      <c r="D5654" s="20" t="s">
        <v>3</v>
      </c>
      <c r="E5654" s="40" t="n">
        <v>64</v>
      </c>
      <c r="F5654" s="7" t="n">
        <v>5</v>
      </c>
      <c r="G5654" s="7" t="n">
        <v>4</v>
      </c>
      <c r="H5654" s="20" t="s">
        <v>3</v>
      </c>
      <c r="I5654" s="7" t="n">
        <v>1</v>
      </c>
      <c r="J5654" s="16" t="n">
        <f t="normal" ca="1">A5666</f>
        <v>0</v>
      </c>
    </row>
    <row r="5655" spans="1:9">
      <c r="A5655" t="s">
        <v>4</v>
      </c>
      <c r="B5655" s="4" t="s">
        <v>5</v>
      </c>
      <c r="C5655" s="4" t="s">
        <v>13</v>
      </c>
      <c r="D5655" s="4" t="s">
        <v>10</v>
      </c>
      <c r="E5655" s="4" t="s">
        <v>6</v>
      </c>
    </row>
    <row r="5656" spans="1:9">
      <c r="A5656" t="n">
        <v>45549</v>
      </c>
      <c r="B5656" s="61" t="n">
        <v>51</v>
      </c>
      <c r="C5656" s="7" t="n">
        <v>4</v>
      </c>
      <c r="D5656" s="7" t="n">
        <v>4</v>
      </c>
      <c r="E5656" s="7" t="s">
        <v>359</v>
      </c>
    </row>
    <row r="5657" spans="1:9">
      <c r="A5657" t="s">
        <v>4</v>
      </c>
      <c r="B5657" s="4" t="s">
        <v>5</v>
      </c>
      <c r="C5657" s="4" t="s">
        <v>10</v>
      </c>
    </row>
    <row r="5658" spans="1:9">
      <c r="A5658" t="n">
        <v>45563</v>
      </c>
      <c r="B5658" s="31" t="n">
        <v>16</v>
      </c>
      <c r="C5658" s="7" t="n">
        <v>0</v>
      </c>
    </row>
    <row r="5659" spans="1:9">
      <c r="A5659" t="s">
        <v>4</v>
      </c>
      <c r="B5659" s="4" t="s">
        <v>5</v>
      </c>
      <c r="C5659" s="4" t="s">
        <v>10</v>
      </c>
      <c r="D5659" s="4" t="s">
        <v>55</v>
      </c>
      <c r="E5659" s="4" t="s">
        <v>13</v>
      </c>
      <c r="F5659" s="4" t="s">
        <v>13</v>
      </c>
    </row>
    <row r="5660" spans="1:9">
      <c r="A5660" t="n">
        <v>45566</v>
      </c>
      <c r="B5660" s="62" t="n">
        <v>26</v>
      </c>
      <c r="C5660" s="7" t="n">
        <v>4</v>
      </c>
      <c r="D5660" s="7" t="s">
        <v>437</v>
      </c>
      <c r="E5660" s="7" t="n">
        <v>2</v>
      </c>
      <c r="F5660" s="7" t="n">
        <v>0</v>
      </c>
    </row>
    <row r="5661" spans="1:9">
      <c r="A5661" t="s">
        <v>4</v>
      </c>
      <c r="B5661" s="4" t="s">
        <v>5</v>
      </c>
    </row>
    <row r="5662" spans="1:9">
      <c r="A5662" t="n">
        <v>45585</v>
      </c>
      <c r="B5662" s="34" t="n">
        <v>28</v>
      </c>
    </row>
    <row r="5663" spans="1:9">
      <c r="A5663" t="s">
        <v>4</v>
      </c>
      <c r="B5663" s="4" t="s">
        <v>5</v>
      </c>
      <c r="C5663" s="4" t="s">
        <v>35</v>
      </c>
    </row>
    <row r="5664" spans="1:9">
      <c r="A5664" t="n">
        <v>45586</v>
      </c>
      <c r="B5664" s="26" t="n">
        <v>3</v>
      </c>
      <c r="C5664" s="16" t="n">
        <f t="normal" ca="1">A5676</f>
        <v>0</v>
      </c>
    </row>
    <row r="5665" spans="1:10">
      <c r="A5665" t="s">
        <v>4</v>
      </c>
      <c r="B5665" s="4" t="s">
        <v>5</v>
      </c>
      <c r="C5665" s="4" t="s">
        <v>13</v>
      </c>
      <c r="D5665" s="20" t="s">
        <v>45</v>
      </c>
      <c r="E5665" s="4" t="s">
        <v>5</v>
      </c>
      <c r="F5665" s="4" t="s">
        <v>13</v>
      </c>
      <c r="G5665" s="4" t="s">
        <v>10</v>
      </c>
      <c r="H5665" s="20" t="s">
        <v>46</v>
      </c>
      <c r="I5665" s="4" t="s">
        <v>13</v>
      </c>
      <c r="J5665" s="4" t="s">
        <v>35</v>
      </c>
    </row>
    <row r="5666" spans="1:10">
      <c r="A5666" t="n">
        <v>45591</v>
      </c>
      <c r="B5666" s="15" t="n">
        <v>5</v>
      </c>
      <c r="C5666" s="7" t="n">
        <v>28</v>
      </c>
      <c r="D5666" s="20" t="s">
        <v>3</v>
      </c>
      <c r="E5666" s="40" t="n">
        <v>64</v>
      </c>
      <c r="F5666" s="7" t="n">
        <v>5</v>
      </c>
      <c r="G5666" s="7" t="n">
        <v>2</v>
      </c>
      <c r="H5666" s="20" t="s">
        <v>3</v>
      </c>
      <c r="I5666" s="7" t="n">
        <v>1</v>
      </c>
      <c r="J5666" s="16" t="n">
        <f t="normal" ca="1">A5676</f>
        <v>0</v>
      </c>
    </row>
    <row r="5667" spans="1:10">
      <c r="A5667" t="s">
        <v>4</v>
      </c>
      <c r="B5667" s="4" t="s">
        <v>5</v>
      </c>
      <c r="C5667" s="4" t="s">
        <v>13</v>
      </c>
      <c r="D5667" s="4" t="s">
        <v>10</v>
      </c>
      <c r="E5667" s="4" t="s">
        <v>6</v>
      </c>
    </row>
    <row r="5668" spans="1:10">
      <c r="A5668" t="n">
        <v>45602</v>
      </c>
      <c r="B5668" s="61" t="n">
        <v>51</v>
      </c>
      <c r="C5668" s="7" t="n">
        <v>4</v>
      </c>
      <c r="D5668" s="7" t="n">
        <v>2</v>
      </c>
      <c r="E5668" s="7" t="s">
        <v>158</v>
      </c>
    </row>
    <row r="5669" spans="1:10">
      <c r="A5669" t="s">
        <v>4</v>
      </c>
      <c r="B5669" s="4" t="s">
        <v>5</v>
      </c>
      <c r="C5669" s="4" t="s">
        <v>10</v>
      </c>
    </row>
    <row r="5670" spans="1:10">
      <c r="A5670" t="n">
        <v>45616</v>
      </c>
      <c r="B5670" s="31" t="n">
        <v>16</v>
      </c>
      <c r="C5670" s="7" t="n">
        <v>0</v>
      </c>
    </row>
    <row r="5671" spans="1:10">
      <c r="A5671" t="s">
        <v>4</v>
      </c>
      <c r="B5671" s="4" t="s">
        <v>5</v>
      </c>
      <c r="C5671" s="4" t="s">
        <v>10</v>
      </c>
      <c r="D5671" s="4" t="s">
        <v>55</v>
      </c>
      <c r="E5671" s="4" t="s">
        <v>13</v>
      </c>
      <c r="F5671" s="4" t="s">
        <v>13</v>
      </c>
    </row>
    <row r="5672" spans="1:10">
      <c r="A5672" t="n">
        <v>45619</v>
      </c>
      <c r="B5672" s="62" t="n">
        <v>26</v>
      </c>
      <c r="C5672" s="7" t="n">
        <v>2</v>
      </c>
      <c r="D5672" s="7" t="s">
        <v>438</v>
      </c>
      <c r="E5672" s="7" t="n">
        <v>2</v>
      </c>
      <c r="F5672" s="7" t="n">
        <v>0</v>
      </c>
    </row>
    <row r="5673" spans="1:10">
      <c r="A5673" t="s">
        <v>4</v>
      </c>
      <c r="B5673" s="4" t="s">
        <v>5</v>
      </c>
    </row>
    <row r="5674" spans="1:10">
      <c r="A5674" t="n">
        <v>45642</v>
      </c>
      <c r="B5674" s="34" t="n">
        <v>28</v>
      </c>
    </row>
    <row r="5675" spans="1:10">
      <c r="A5675" t="s">
        <v>4</v>
      </c>
      <c r="B5675" s="4" t="s">
        <v>5</v>
      </c>
      <c r="C5675" s="4" t="s">
        <v>13</v>
      </c>
      <c r="D5675" s="4" t="s">
        <v>10</v>
      </c>
      <c r="E5675" s="4" t="s">
        <v>10</v>
      </c>
      <c r="F5675" s="4" t="s">
        <v>13</v>
      </c>
    </row>
    <row r="5676" spans="1:10">
      <c r="A5676" t="n">
        <v>45643</v>
      </c>
      <c r="B5676" s="32" t="n">
        <v>25</v>
      </c>
      <c r="C5676" s="7" t="n">
        <v>1</v>
      </c>
      <c r="D5676" s="7" t="n">
        <v>260</v>
      </c>
      <c r="E5676" s="7" t="n">
        <v>640</v>
      </c>
      <c r="F5676" s="7" t="n">
        <v>2</v>
      </c>
    </row>
    <row r="5677" spans="1:10">
      <c r="A5677" t="s">
        <v>4</v>
      </c>
      <c r="B5677" s="4" t="s">
        <v>5</v>
      </c>
      <c r="C5677" s="4" t="s">
        <v>13</v>
      </c>
      <c r="D5677" s="4" t="s">
        <v>10</v>
      </c>
      <c r="E5677" s="4" t="s">
        <v>6</v>
      </c>
    </row>
    <row r="5678" spans="1:10">
      <c r="A5678" t="n">
        <v>45650</v>
      </c>
      <c r="B5678" s="61" t="n">
        <v>51</v>
      </c>
      <c r="C5678" s="7" t="n">
        <v>4</v>
      </c>
      <c r="D5678" s="7" t="n">
        <v>1</v>
      </c>
      <c r="E5678" s="7" t="s">
        <v>97</v>
      </c>
    </row>
    <row r="5679" spans="1:10">
      <c r="A5679" t="s">
        <v>4</v>
      </c>
      <c r="B5679" s="4" t="s">
        <v>5</v>
      </c>
      <c r="C5679" s="4" t="s">
        <v>10</v>
      </c>
    </row>
    <row r="5680" spans="1:10">
      <c r="A5680" t="n">
        <v>45663</v>
      </c>
      <c r="B5680" s="31" t="n">
        <v>16</v>
      </c>
      <c r="C5680" s="7" t="n">
        <v>0</v>
      </c>
    </row>
    <row r="5681" spans="1:10">
      <c r="A5681" t="s">
        <v>4</v>
      </c>
      <c r="B5681" s="4" t="s">
        <v>5</v>
      </c>
      <c r="C5681" s="4" t="s">
        <v>10</v>
      </c>
      <c r="D5681" s="4" t="s">
        <v>55</v>
      </c>
      <c r="E5681" s="4" t="s">
        <v>13</v>
      </c>
      <c r="F5681" s="4" t="s">
        <v>13</v>
      </c>
    </row>
    <row r="5682" spans="1:10">
      <c r="A5682" t="n">
        <v>45666</v>
      </c>
      <c r="B5682" s="62" t="n">
        <v>26</v>
      </c>
      <c r="C5682" s="7" t="n">
        <v>1</v>
      </c>
      <c r="D5682" s="7" t="s">
        <v>439</v>
      </c>
      <c r="E5682" s="7" t="n">
        <v>2</v>
      </c>
      <c r="F5682" s="7" t="n">
        <v>0</v>
      </c>
    </row>
    <row r="5683" spans="1:10">
      <c r="A5683" t="s">
        <v>4</v>
      </c>
      <c r="B5683" s="4" t="s">
        <v>5</v>
      </c>
    </row>
    <row r="5684" spans="1:10">
      <c r="A5684" t="n">
        <v>45766</v>
      </c>
      <c r="B5684" s="34" t="n">
        <v>28</v>
      </c>
    </row>
    <row r="5685" spans="1:10">
      <c r="A5685" t="s">
        <v>4</v>
      </c>
      <c r="B5685" s="4" t="s">
        <v>5</v>
      </c>
      <c r="C5685" s="4" t="s">
        <v>13</v>
      </c>
      <c r="D5685" s="4" t="s">
        <v>10</v>
      </c>
      <c r="E5685" s="4" t="s">
        <v>10</v>
      </c>
      <c r="F5685" s="4" t="s">
        <v>13</v>
      </c>
    </row>
    <row r="5686" spans="1:10">
      <c r="A5686" t="n">
        <v>45767</v>
      </c>
      <c r="B5686" s="32" t="n">
        <v>25</v>
      </c>
      <c r="C5686" s="7" t="n">
        <v>1</v>
      </c>
      <c r="D5686" s="7" t="n">
        <v>60</v>
      </c>
      <c r="E5686" s="7" t="n">
        <v>640</v>
      </c>
      <c r="F5686" s="7" t="n">
        <v>2</v>
      </c>
    </row>
    <row r="5687" spans="1:10">
      <c r="A5687" t="s">
        <v>4</v>
      </c>
      <c r="B5687" s="4" t="s">
        <v>5</v>
      </c>
      <c r="C5687" s="4" t="s">
        <v>13</v>
      </c>
      <c r="D5687" s="4" t="s">
        <v>10</v>
      </c>
      <c r="E5687" s="4" t="s">
        <v>6</v>
      </c>
    </row>
    <row r="5688" spans="1:10">
      <c r="A5688" t="n">
        <v>45774</v>
      </c>
      <c r="B5688" s="61" t="n">
        <v>51</v>
      </c>
      <c r="C5688" s="7" t="n">
        <v>4</v>
      </c>
      <c r="D5688" s="7" t="n">
        <v>9</v>
      </c>
      <c r="E5688" s="7" t="s">
        <v>158</v>
      </c>
    </row>
    <row r="5689" spans="1:10">
      <c r="A5689" t="s">
        <v>4</v>
      </c>
      <c r="B5689" s="4" t="s">
        <v>5</v>
      </c>
      <c r="C5689" s="4" t="s">
        <v>10</v>
      </c>
    </row>
    <row r="5690" spans="1:10">
      <c r="A5690" t="n">
        <v>45788</v>
      </c>
      <c r="B5690" s="31" t="n">
        <v>16</v>
      </c>
      <c r="C5690" s="7" t="n">
        <v>0</v>
      </c>
    </row>
    <row r="5691" spans="1:10">
      <c r="A5691" t="s">
        <v>4</v>
      </c>
      <c r="B5691" s="4" t="s">
        <v>5</v>
      </c>
      <c r="C5691" s="4" t="s">
        <v>10</v>
      </c>
      <c r="D5691" s="4" t="s">
        <v>55</v>
      </c>
      <c r="E5691" s="4" t="s">
        <v>13</v>
      </c>
      <c r="F5691" s="4" t="s">
        <v>13</v>
      </c>
    </row>
    <row r="5692" spans="1:10">
      <c r="A5692" t="n">
        <v>45791</v>
      </c>
      <c r="B5692" s="62" t="n">
        <v>26</v>
      </c>
      <c r="C5692" s="7" t="n">
        <v>9</v>
      </c>
      <c r="D5692" s="7" t="s">
        <v>440</v>
      </c>
      <c r="E5692" s="7" t="n">
        <v>2</v>
      </c>
      <c r="F5692" s="7" t="n">
        <v>0</v>
      </c>
    </row>
    <row r="5693" spans="1:10">
      <c r="A5693" t="s">
        <v>4</v>
      </c>
      <c r="B5693" s="4" t="s">
        <v>5</v>
      </c>
    </row>
    <row r="5694" spans="1:10">
      <c r="A5694" t="n">
        <v>45824</v>
      </c>
      <c r="B5694" s="34" t="n">
        <v>28</v>
      </c>
    </row>
    <row r="5695" spans="1:10">
      <c r="A5695" t="s">
        <v>4</v>
      </c>
      <c r="B5695" s="4" t="s">
        <v>5</v>
      </c>
      <c r="C5695" s="4" t="s">
        <v>10</v>
      </c>
      <c r="D5695" s="4" t="s">
        <v>13</v>
      </c>
    </row>
    <row r="5696" spans="1:10">
      <c r="A5696" t="n">
        <v>45825</v>
      </c>
      <c r="B5696" s="63" t="n">
        <v>89</v>
      </c>
      <c r="C5696" s="7" t="n">
        <v>65533</v>
      </c>
      <c r="D5696" s="7" t="n">
        <v>1</v>
      </c>
    </row>
    <row r="5697" spans="1:6">
      <c r="A5697" t="s">
        <v>4</v>
      </c>
      <c r="B5697" s="4" t="s">
        <v>5</v>
      </c>
      <c r="C5697" s="4" t="s">
        <v>13</v>
      </c>
      <c r="D5697" s="4" t="s">
        <v>10</v>
      </c>
      <c r="E5697" s="4" t="s">
        <v>10</v>
      </c>
      <c r="F5697" s="4" t="s">
        <v>13</v>
      </c>
    </row>
    <row r="5698" spans="1:6">
      <c r="A5698" t="n">
        <v>45829</v>
      </c>
      <c r="B5698" s="32" t="n">
        <v>25</v>
      </c>
      <c r="C5698" s="7" t="n">
        <v>1</v>
      </c>
      <c r="D5698" s="7" t="n">
        <v>65535</v>
      </c>
      <c r="E5698" s="7" t="n">
        <v>65535</v>
      </c>
      <c r="F5698" s="7" t="n">
        <v>0</v>
      </c>
    </row>
    <row r="5699" spans="1:6">
      <c r="A5699" t="s">
        <v>4</v>
      </c>
      <c r="B5699" s="4" t="s">
        <v>5</v>
      </c>
      <c r="C5699" s="4" t="s">
        <v>13</v>
      </c>
      <c r="D5699" s="4" t="s">
        <v>10</v>
      </c>
      <c r="E5699" s="4" t="s">
        <v>25</v>
      </c>
    </row>
    <row r="5700" spans="1:6">
      <c r="A5700" t="n">
        <v>45836</v>
      </c>
      <c r="B5700" s="39" t="n">
        <v>58</v>
      </c>
      <c r="C5700" s="7" t="n">
        <v>101</v>
      </c>
      <c r="D5700" s="7" t="n">
        <v>300</v>
      </c>
      <c r="E5700" s="7" t="n">
        <v>1</v>
      </c>
    </row>
    <row r="5701" spans="1:6">
      <c r="A5701" t="s">
        <v>4</v>
      </c>
      <c r="B5701" s="4" t="s">
        <v>5</v>
      </c>
      <c r="C5701" s="4" t="s">
        <v>13</v>
      </c>
      <c r="D5701" s="4" t="s">
        <v>10</v>
      </c>
    </row>
    <row r="5702" spans="1:6">
      <c r="A5702" t="n">
        <v>45844</v>
      </c>
      <c r="B5702" s="39" t="n">
        <v>58</v>
      </c>
      <c r="C5702" s="7" t="n">
        <v>254</v>
      </c>
      <c r="D5702" s="7" t="n">
        <v>0</v>
      </c>
    </row>
    <row r="5703" spans="1:6">
      <c r="A5703" t="s">
        <v>4</v>
      </c>
      <c r="B5703" s="4" t="s">
        <v>5</v>
      </c>
      <c r="C5703" s="4" t="s">
        <v>13</v>
      </c>
      <c r="D5703" s="4" t="s">
        <v>13</v>
      </c>
      <c r="E5703" s="4" t="s">
        <v>25</v>
      </c>
      <c r="F5703" s="4" t="s">
        <v>25</v>
      </c>
      <c r="G5703" s="4" t="s">
        <v>25</v>
      </c>
      <c r="H5703" s="4" t="s">
        <v>10</v>
      </c>
    </row>
    <row r="5704" spans="1:6">
      <c r="A5704" t="n">
        <v>45848</v>
      </c>
      <c r="B5704" s="45" t="n">
        <v>45</v>
      </c>
      <c r="C5704" s="7" t="n">
        <v>2</v>
      </c>
      <c r="D5704" s="7" t="n">
        <v>3</v>
      </c>
      <c r="E5704" s="7" t="n">
        <v>-219.850006103516</v>
      </c>
      <c r="F5704" s="7" t="n">
        <v>63.9000015258789</v>
      </c>
      <c r="G5704" s="7" t="n">
        <v>-291.399993896484</v>
      </c>
      <c r="H5704" s="7" t="n">
        <v>0</v>
      </c>
    </row>
    <row r="5705" spans="1:6">
      <c r="A5705" t="s">
        <v>4</v>
      </c>
      <c r="B5705" s="4" t="s">
        <v>5</v>
      </c>
      <c r="C5705" s="4" t="s">
        <v>13</v>
      </c>
      <c r="D5705" s="4" t="s">
        <v>13</v>
      </c>
      <c r="E5705" s="4" t="s">
        <v>25</v>
      </c>
      <c r="F5705" s="4" t="s">
        <v>25</v>
      </c>
      <c r="G5705" s="4" t="s">
        <v>25</v>
      </c>
      <c r="H5705" s="4" t="s">
        <v>10</v>
      </c>
      <c r="I5705" s="4" t="s">
        <v>13</v>
      </c>
    </row>
    <row r="5706" spans="1:6">
      <c r="A5706" t="n">
        <v>45865</v>
      </c>
      <c r="B5706" s="45" t="n">
        <v>45</v>
      </c>
      <c r="C5706" s="7" t="n">
        <v>4</v>
      </c>
      <c r="D5706" s="7" t="n">
        <v>3</v>
      </c>
      <c r="E5706" s="7" t="n">
        <v>10.8500003814697</v>
      </c>
      <c r="F5706" s="7" t="n">
        <v>219.800003051758</v>
      </c>
      <c r="G5706" s="7" t="n">
        <v>0</v>
      </c>
      <c r="H5706" s="7" t="n">
        <v>0</v>
      </c>
      <c r="I5706" s="7" t="n">
        <v>0</v>
      </c>
    </row>
    <row r="5707" spans="1:6">
      <c r="A5707" t="s">
        <v>4</v>
      </c>
      <c r="B5707" s="4" t="s">
        <v>5</v>
      </c>
      <c r="C5707" s="4" t="s">
        <v>13</v>
      </c>
      <c r="D5707" s="4" t="s">
        <v>13</v>
      </c>
      <c r="E5707" s="4" t="s">
        <v>25</v>
      </c>
      <c r="F5707" s="4" t="s">
        <v>10</v>
      </c>
    </row>
    <row r="5708" spans="1:6">
      <c r="A5708" t="n">
        <v>45883</v>
      </c>
      <c r="B5708" s="45" t="n">
        <v>45</v>
      </c>
      <c r="C5708" s="7" t="n">
        <v>5</v>
      </c>
      <c r="D5708" s="7" t="n">
        <v>3</v>
      </c>
      <c r="E5708" s="7" t="n">
        <v>7.59999990463257</v>
      </c>
      <c r="F5708" s="7" t="n">
        <v>0</v>
      </c>
    </row>
    <row r="5709" spans="1:6">
      <c r="A5709" t="s">
        <v>4</v>
      </c>
      <c r="B5709" s="4" t="s">
        <v>5</v>
      </c>
      <c r="C5709" s="4" t="s">
        <v>13</v>
      </c>
      <c r="D5709" s="4" t="s">
        <v>13</v>
      </c>
      <c r="E5709" s="4" t="s">
        <v>25</v>
      </c>
      <c r="F5709" s="4" t="s">
        <v>10</v>
      </c>
    </row>
    <row r="5710" spans="1:6">
      <c r="A5710" t="n">
        <v>45892</v>
      </c>
      <c r="B5710" s="45" t="n">
        <v>45</v>
      </c>
      <c r="C5710" s="7" t="n">
        <v>11</v>
      </c>
      <c r="D5710" s="7" t="n">
        <v>3</v>
      </c>
      <c r="E5710" s="7" t="n">
        <v>28.7000007629395</v>
      </c>
      <c r="F5710" s="7" t="n">
        <v>0</v>
      </c>
    </row>
    <row r="5711" spans="1:6">
      <c r="A5711" t="s">
        <v>4</v>
      </c>
      <c r="B5711" s="4" t="s">
        <v>5</v>
      </c>
      <c r="C5711" s="4" t="s">
        <v>13</v>
      </c>
      <c r="D5711" s="4" t="s">
        <v>13</v>
      </c>
      <c r="E5711" s="4" t="s">
        <v>25</v>
      </c>
      <c r="F5711" s="4" t="s">
        <v>25</v>
      </c>
      <c r="G5711" s="4" t="s">
        <v>25</v>
      </c>
      <c r="H5711" s="4" t="s">
        <v>10</v>
      </c>
      <c r="I5711" s="4" t="s">
        <v>13</v>
      </c>
    </row>
    <row r="5712" spans="1:6">
      <c r="A5712" t="n">
        <v>45901</v>
      </c>
      <c r="B5712" s="45" t="n">
        <v>45</v>
      </c>
      <c r="C5712" s="7" t="n">
        <v>4</v>
      </c>
      <c r="D5712" s="7" t="n">
        <v>3</v>
      </c>
      <c r="E5712" s="7" t="n">
        <v>10.8500003814697</v>
      </c>
      <c r="F5712" s="7" t="n">
        <v>225.800003051758</v>
      </c>
      <c r="G5712" s="7" t="n">
        <v>0</v>
      </c>
      <c r="H5712" s="7" t="n">
        <v>30000</v>
      </c>
      <c r="I5712" s="7" t="n">
        <v>0</v>
      </c>
    </row>
    <row r="5713" spans="1:9">
      <c r="A5713" t="s">
        <v>4</v>
      </c>
      <c r="B5713" s="4" t="s">
        <v>5</v>
      </c>
      <c r="C5713" s="4" t="s">
        <v>10</v>
      </c>
      <c r="D5713" s="4" t="s">
        <v>9</v>
      </c>
    </row>
    <row r="5714" spans="1:9">
      <c r="A5714" t="n">
        <v>45919</v>
      </c>
      <c r="B5714" s="75" t="n">
        <v>44</v>
      </c>
      <c r="C5714" s="7" t="n">
        <v>7032</v>
      </c>
      <c r="D5714" s="7" t="n">
        <v>1</v>
      </c>
    </row>
    <row r="5715" spans="1:9">
      <c r="A5715" t="s">
        <v>4</v>
      </c>
      <c r="B5715" s="4" t="s">
        <v>5</v>
      </c>
      <c r="C5715" s="4" t="s">
        <v>10</v>
      </c>
      <c r="D5715" s="4" t="s">
        <v>25</v>
      </c>
      <c r="E5715" s="4" t="s">
        <v>25</v>
      </c>
      <c r="F5715" s="4" t="s">
        <v>25</v>
      </c>
      <c r="G5715" s="4" t="s">
        <v>25</v>
      </c>
    </row>
    <row r="5716" spans="1:9">
      <c r="A5716" t="n">
        <v>45926</v>
      </c>
      <c r="B5716" s="50" t="n">
        <v>46</v>
      </c>
      <c r="C5716" s="7" t="n">
        <v>7032</v>
      </c>
      <c r="D5716" s="7" t="n">
        <v>-221.300003051758</v>
      </c>
      <c r="E5716" s="7" t="n">
        <v>62.4099998474121</v>
      </c>
      <c r="F5716" s="7" t="n">
        <v>-292.290008544922</v>
      </c>
      <c r="G5716" s="7" t="n">
        <v>-147.5</v>
      </c>
    </row>
    <row r="5717" spans="1:9">
      <c r="A5717" t="s">
        <v>4</v>
      </c>
      <c r="B5717" s="4" t="s">
        <v>5</v>
      </c>
      <c r="C5717" s="4" t="s">
        <v>13</v>
      </c>
      <c r="D5717" s="4" t="s">
        <v>10</v>
      </c>
    </row>
    <row r="5718" spans="1:9">
      <c r="A5718" t="n">
        <v>45945</v>
      </c>
      <c r="B5718" s="39" t="n">
        <v>58</v>
      </c>
      <c r="C5718" s="7" t="n">
        <v>255</v>
      </c>
      <c r="D5718" s="7" t="n">
        <v>0</v>
      </c>
    </row>
    <row r="5719" spans="1:9">
      <c r="A5719" t="s">
        <v>4</v>
      </c>
      <c r="B5719" s="4" t="s">
        <v>5</v>
      </c>
      <c r="C5719" s="4" t="s">
        <v>13</v>
      </c>
      <c r="D5719" s="4" t="s">
        <v>10</v>
      </c>
      <c r="E5719" s="4" t="s">
        <v>13</v>
      </c>
      <c r="F5719" s="4" t="s">
        <v>35</v>
      </c>
    </row>
    <row r="5720" spans="1:9">
      <c r="A5720" t="n">
        <v>45949</v>
      </c>
      <c r="B5720" s="15" t="n">
        <v>5</v>
      </c>
      <c r="C5720" s="7" t="n">
        <v>30</v>
      </c>
      <c r="D5720" s="7" t="n">
        <v>8470</v>
      </c>
      <c r="E5720" s="7" t="n">
        <v>1</v>
      </c>
      <c r="F5720" s="16" t="n">
        <f t="normal" ca="1">A5772</f>
        <v>0</v>
      </c>
    </row>
    <row r="5721" spans="1:9">
      <c r="A5721" t="s">
        <v>4</v>
      </c>
      <c r="B5721" s="4" t="s">
        <v>5</v>
      </c>
      <c r="C5721" s="4" t="s">
        <v>13</v>
      </c>
      <c r="D5721" s="4" t="s">
        <v>10</v>
      </c>
      <c r="E5721" s="4" t="s">
        <v>6</v>
      </c>
    </row>
    <row r="5722" spans="1:9">
      <c r="A5722" t="n">
        <v>45958</v>
      </c>
      <c r="B5722" s="61" t="n">
        <v>51</v>
      </c>
      <c r="C5722" s="7" t="n">
        <v>4</v>
      </c>
      <c r="D5722" s="7" t="n">
        <v>0</v>
      </c>
      <c r="E5722" s="7" t="s">
        <v>92</v>
      </c>
    </row>
    <row r="5723" spans="1:9">
      <c r="A5723" t="s">
        <v>4</v>
      </c>
      <c r="B5723" s="4" t="s">
        <v>5</v>
      </c>
      <c r="C5723" s="4" t="s">
        <v>10</v>
      </c>
    </row>
    <row r="5724" spans="1:9">
      <c r="A5724" t="n">
        <v>45971</v>
      </c>
      <c r="B5724" s="31" t="n">
        <v>16</v>
      </c>
      <c r="C5724" s="7" t="n">
        <v>0</v>
      </c>
    </row>
    <row r="5725" spans="1:9">
      <c r="A5725" t="s">
        <v>4</v>
      </c>
      <c r="B5725" s="4" t="s">
        <v>5</v>
      </c>
      <c r="C5725" s="4" t="s">
        <v>10</v>
      </c>
      <c r="D5725" s="4" t="s">
        <v>55</v>
      </c>
      <c r="E5725" s="4" t="s">
        <v>13</v>
      </c>
      <c r="F5725" s="4" t="s">
        <v>13</v>
      </c>
    </row>
    <row r="5726" spans="1:9">
      <c r="A5726" t="n">
        <v>45974</v>
      </c>
      <c r="B5726" s="62" t="n">
        <v>26</v>
      </c>
      <c r="C5726" s="7" t="n">
        <v>0</v>
      </c>
      <c r="D5726" s="7" t="s">
        <v>441</v>
      </c>
      <c r="E5726" s="7" t="n">
        <v>2</v>
      </c>
      <c r="F5726" s="7" t="n">
        <v>0</v>
      </c>
    </row>
    <row r="5727" spans="1:9">
      <c r="A5727" t="s">
        <v>4</v>
      </c>
      <c r="B5727" s="4" t="s">
        <v>5</v>
      </c>
    </row>
    <row r="5728" spans="1:9">
      <c r="A5728" t="n">
        <v>46062</v>
      </c>
      <c r="B5728" s="34" t="n">
        <v>28</v>
      </c>
    </row>
    <row r="5729" spans="1:7">
      <c r="A5729" t="s">
        <v>4</v>
      </c>
      <c r="B5729" s="4" t="s">
        <v>5</v>
      </c>
      <c r="C5729" s="4" t="s">
        <v>10</v>
      </c>
      <c r="D5729" s="4" t="s">
        <v>10</v>
      </c>
      <c r="E5729" s="4" t="s">
        <v>10</v>
      </c>
    </row>
    <row r="5730" spans="1:7">
      <c r="A5730" t="n">
        <v>46063</v>
      </c>
      <c r="B5730" s="42" t="n">
        <v>61</v>
      </c>
      <c r="C5730" s="7" t="n">
        <v>0</v>
      </c>
      <c r="D5730" s="7" t="n">
        <v>7032</v>
      </c>
      <c r="E5730" s="7" t="n">
        <v>1000</v>
      </c>
    </row>
    <row r="5731" spans="1:7">
      <c r="A5731" t="s">
        <v>4</v>
      </c>
      <c r="B5731" s="4" t="s">
        <v>5</v>
      </c>
      <c r="C5731" s="4" t="s">
        <v>10</v>
      </c>
    </row>
    <row r="5732" spans="1:7">
      <c r="A5732" t="n">
        <v>46070</v>
      </c>
      <c r="B5732" s="31" t="n">
        <v>16</v>
      </c>
      <c r="C5732" s="7" t="n">
        <v>1000</v>
      </c>
    </row>
    <row r="5733" spans="1:7">
      <c r="A5733" t="s">
        <v>4</v>
      </c>
      <c r="B5733" s="4" t="s">
        <v>5</v>
      </c>
      <c r="C5733" s="4" t="s">
        <v>13</v>
      </c>
      <c r="D5733" s="4" t="s">
        <v>10</v>
      </c>
      <c r="E5733" s="4" t="s">
        <v>6</v>
      </c>
    </row>
    <row r="5734" spans="1:7">
      <c r="A5734" t="n">
        <v>46073</v>
      </c>
      <c r="B5734" s="61" t="n">
        <v>51</v>
      </c>
      <c r="C5734" s="7" t="n">
        <v>4</v>
      </c>
      <c r="D5734" s="7" t="n">
        <v>0</v>
      </c>
      <c r="E5734" s="7" t="s">
        <v>92</v>
      </c>
    </row>
    <row r="5735" spans="1:7">
      <c r="A5735" t="s">
        <v>4</v>
      </c>
      <c r="B5735" s="4" t="s">
        <v>5</v>
      </c>
      <c r="C5735" s="4" t="s">
        <v>10</v>
      </c>
    </row>
    <row r="5736" spans="1:7">
      <c r="A5736" t="n">
        <v>46086</v>
      </c>
      <c r="B5736" s="31" t="n">
        <v>16</v>
      </c>
      <c r="C5736" s="7" t="n">
        <v>0</v>
      </c>
    </row>
    <row r="5737" spans="1:7">
      <c r="A5737" t="s">
        <v>4</v>
      </c>
      <c r="B5737" s="4" t="s">
        <v>5</v>
      </c>
      <c r="C5737" s="4" t="s">
        <v>10</v>
      </c>
      <c r="D5737" s="4" t="s">
        <v>55</v>
      </c>
      <c r="E5737" s="4" t="s">
        <v>13</v>
      </c>
      <c r="F5737" s="4" t="s">
        <v>13</v>
      </c>
    </row>
    <row r="5738" spans="1:7">
      <c r="A5738" t="n">
        <v>46089</v>
      </c>
      <c r="B5738" s="62" t="n">
        <v>26</v>
      </c>
      <c r="C5738" s="7" t="n">
        <v>0</v>
      </c>
      <c r="D5738" s="7" t="s">
        <v>442</v>
      </c>
      <c r="E5738" s="7" t="n">
        <v>2</v>
      </c>
      <c r="F5738" s="7" t="n">
        <v>0</v>
      </c>
    </row>
    <row r="5739" spans="1:7">
      <c r="A5739" t="s">
        <v>4</v>
      </c>
      <c r="B5739" s="4" t="s">
        <v>5</v>
      </c>
    </row>
    <row r="5740" spans="1:7">
      <c r="A5740" t="n">
        <v>46135</v>
      </c>
      <c r="B5740" s="34" t="n">
        <v>28</v>
      </c>
    </row>
    <row r="5741" spans="1:7">
      <c r="A5741" t="s">
        <v>4</v>
      </c>
      <c r="B5741" s="4" t="s">
        <v>5</v>
      </c>
      <c r="C5741" s="4" t="s">
        <v>10</v>
      </c>
      <c r="D5741" s="4" t="s">
        <v>13</v>
      </c>
    </row>
    <row r="5742" spans="1:7">
      <c r="A5742" t="n">
        <v>46136</v>
      </c>
      <c r="B5742" s="63" t="n">
        <v>89</v>
      </c>
      <c r="C5742" s="7" t="n">
        <v>65533</v>
      </c>
      <c r="D5742" s="7" t="n">
        <v>1</v>
      </c>
    </row>
    <row r="5743" spans="1:7">
      <c r="A5743" t="s">
        <v>4</v>
      </c>
      <c r="B5743" s="4" t="s">
        <v>5</v>
      </c>
      <c r="C5743" s="4" t="s">
        <v>13</v>
      </c>
      <c r="D5743" s="4" t="s">
        <v>10</v>
      </c>
      <c r="E5743" s="4" t="s">
        <v>25</v>
      </c>
    </row>
    <row r="5744" spans="1:7">
      <c r="A5744" t="n">
        <v>46140</v>
      </c>
      <c r="B5744" s="39" t="n">
        <v>58</v>
      </c>
      <c r="C5744" s="7" t="n">
        <v>101</v>
      </c>
      <c r="D5744" s="7" t="n">
        <v>300</v>
      </c>
      <c r="E5744" s="7" t="n">
        <v>1</v>
      </c>
    </row>
    <row r="5745" spans="1:6">
      <c r="A5745" t="s">
        <v>4</v>
      </c>
      <c r="B5745" s="4" t="s">
        <v>5</v>
      </c>
      <c r="C5745" s="4" t="s">
        <v>13</v>
      </c>
      <c r="D5745" s="4" t="s">
        <v>10</v>
      </c>
    </row>
    <row r="5746" spans="1:6">
      <c r="A5746" t="n">
        <v>46148</v>
      </c>
      <c r="B5746" s="39" t="n">
        <v>58</v>
      </c>
      <c r="C5746" s="7" t="n">
        <v>254</v>
      </c>
      <c r="D5746" s="7" t="n">
        <v>0</v>
      </c>
    </row>
    <row r="5747" spans="1:6">
      <c r="A5747" t="s">
        <v>4</v>
      </c>
      <c r="B5747" s="4" t="s">
        <v>5</v>
      </c>
      <c r="C5747" s="4" t="s">
        <v>13</v>
      </c>
    </row>
    <row r="5748" spans="1:6">
      <c r="A5748" t="n">
        <v>46152</v>
      </c>
      <c r="B5748" s="45" t="n">
        <v>45</v>
      </c>
      <c r="C5748" s="7" t="n">
        <v>0</v>
      </c>
    </row>
    <row r="5749" spans="1:6">
      <c r="A5749" t="s">
        <v>4</v>
      </c>
      <c r="B5749" s="4" t="s">
        <v>5</v>
      </c>
      <c r="C5749" s="4" t="s">
        <v>13</v>
      </c>
      <c r="D5749" s="4" t="s">
        <v>13</v>
      </c>
      <c r="E5749" s="4" t="s">
        <v>25</v>
      </c>
      <c r="F5749" s="4" t="s">
        <v>25</v>
      </c>
      <c r="G5749" s="4" t="s">
        <v>25</v>
      </c>
      <c r="H5749" s="4" t="s">
        <v>10</v>
      </c>
    </row>
    <row r="5750" spans="1:6">
      <c r="A5750" t="n">
        <v>46154</v>
      </c>
      <c r="B5750" s="45" t="n">
        <v>45</v>
      </c>
      <c r="C5750" s="7" t="n">
        <v>2</v>
      </c>
      <c r="D5750" s="7" t="n">
        <v>3</v>
      </c>
      <c r="E5750" s="7" t="n">
        <v>-221.350006103516</v>
      </c>
      <c r="F5750" s="7" t="n">
        <v>62.75</v>
      </c>
      <c r="G5750" s="7" t="n">
        <v>-292.399993896484</v>
      </c>
      <c r="H5750" s="7" t="n">
        <v>0</v>
      </c>
    </row>
    <row r="5751" spans="1:6">
      <c r="A5751" t="s">
        <v>4</v>
      </c>
      <c r="B5751" s="4" t="s">
        <v>5</v>
      </c>
      <c r="C5751" s="4" t="s">
        <v>13</v>
      </c>
      <c r="D5751" s="4" t="s">
        <v>13</v>
      </c>
      <c r="E5751" s="4" t="s">
        <v>25</v>
      </c>
      <c r="F5751" s="4" t="s">
        <v>25</v>
      </c>
      <c r="G5751" s="4" t="s">
        <v>25</v>
      </c>
      <c r="H5751" s="4" t="s">
        <v>10</v>
      </c>
      <c r="I5751" s="4" t="s">
        <v>13</v>
      </c>
    </row>
    <row r="5752" spans="1:6">
      <c r="A5752" t="n">
        <v>46171</v>
      </c>
      <c r="B5752" s="45" t="n">
        <v>45</v>
      </c>
      <c r="C5752" s="7" t="n">
        <v>4</v>
      </c>
      <c r="D5752" s="7" t="n">
        <v>3</v>
      </c>
      <c r="E5752" s="7" t="n">
        <v>13.5</v>
      </c>
      <c r="F5752" s="7" t="n">
        <v>225.800003051758</v>
      </c>
      <c r="G5752" s="7" t="n">
        <v>0</v>
      </c>
      <c r="H5752" s="7" t="n">
        <v>0</v>
      </c>
      <c r="I5752" s="7" t="n">
        <v>0</v>
      </c>
    </row>
    <row r="5753" spans="1:6">
      <c r="A5753" t="s">
        <v>4</v>
      </c>
      <c r="B5753" s="4" t="s">
        <v>5</v>
      </c>
      <c r="C5753" s="4" t="s">
        <v>13</v>
      </c>
      <c r="D5753" s="4" t="s">
        <v>13</v>
      </c>
      <c r="E5753" s="4" t="s">
        <v>25</v>
      </c>
      <c r="F5753" s="4" t="s">
        <v>10</v>
      </c>
    </row>
    <row r="5754" spans="1:6">
      <c r="A5754" t="n">
        <v>46189</v>
      </c>
      <c r="B5754" s="45" t="n">
        <v>45</v>
      </c>
      <c r="C5754" s="7" t="n">
        <v>5</v>
      </c>
      <c r="D5754" s="7" t="n">
        <v>3</v>
      </c>
      <c r="E5754" s="7" t="n">
        <v>2.5</v>
      </c>
      <c r="F5754" s="7" t="n">
        <v>0</v>
      </c>
    </row>
    <row r="5755" spans="1:6">
      <c r="A5755" t="s">
        <v>4</v>
      </c>
      <c r="B5755" s="4" t="s">
        <v>5</v>
      </c>
      <c r="C5755" s="4" t="s">
        <v>13</v>
      </c>
      <c r="D5755" s="4" t="s">
        <v>13</v>
      </c>
      <c r="E5755" s="4" t="s">
        <v>25</v>
      </c>
      <c r="F5755" s="4" t="s">
        <v>10</v>
      </c>
    </row>
    <row r="5756" spans="1:6">
      <c r="A5756" t="n">
        <v>46198</v>
      </c>
      <c r="B5756" s="45" t="n">
        <v>45</v>
      </c>
      <c r="C5756" s="7" t="n">
        <v>11</v>
      </c>
      <c r="D5756" s="7" t="n">
        <v>3</v>
      </c>
      <c r="E5756" s="7" t="n">
        <v>28.7000007629395</v>
      </c>
      <c r="F5756" s="7" t="n">
        <v>0</v>
      </c>
    </row>
    <row r="5757" spans="1:6">
      <c r="A5757" t="s">
        <v>4</v>
      </c>
      <c r="B5757" s="4" t="s">
        <v>5</v>
      </c>
      <c r="C5757" s="4" t="s">
        <v>13</v>
      </c>
      <c r="D5757" s="4" t="s">
        <v>13</v>
      </c>
      <c r="E5757" s="4" t="s">
        <v>25</v>
      </c>
      <c r="F5757" s="4" t="s">
        <v>10</v>
      </c>
    </row>
    <row r="5758" spans="1:6">
      <c r="A5758" t="n">
        <v>46207</v>
      </c>
      <c r="B5758" s="45" t="n">
        <v>45</v>
      </c>
      <c r="C5758" s="7" t="n">
        <v>5</v>
      </c>
      <c r="D5758" s="7" t="n">
        <v>3</v>
      </c>
      <c r="E5758" s="7" t="n">
        <v>2</v>
      </c>
      <c r="F5758" s="7" t="n">
        <v>30000</v>
      </c>
    </row>
    <row r="5759" spans="1:6">
      <c r="A5759" t="s">
        <v>4</v>
      </c>
      <c r="B5759" s="4" t="s">
        <v>5</v>
      </c>
      <c r="C5759" s="4" t="s">
        <v>13</v>
      </c>
      <c r="D5759" s="4" t="s">
        <v>10</v>
      </c>
    </row>
    <row r="5760" spans="1:6">
      <c r="A5760" t="n">
        <v>46216</v>
      </c>
      <c r="B5760" s="39" t="n">
        <v>58</v>
      </c>
      <c r="C5760" s="7" t="n">
        <v>255</v>
      </c>
      <c r="D5760" s="7" t="n">
        <v>0</v>
      </c>
    </row>
    <row r="5761" spans="1:9">
      <c r="A5761" t="s">
        <v>4</v>
      </c>
      <c r="B5761" s="4" t="s">
        <v>5</v>
      </c>
      <c r="C5761" s="4" t="s">
        <v>13</v>
      </c>
      <c r="D5761" s="4" t="s">
        <v>10</v>
      </c>
      <c r="E5761" s="4" t="s">
        <v>6</v>
      </c>
    </row>
    <row r="5762" spans="1:9">
      <c r="A5762" t="n">
        <v>46220</v>
      </c>
      <c r="B5762" s="61" t="n">
        <v>51</v>
      </c>
      <c r="C5762" s="7" t="n">
        <v>4</v>
      </c>
      <c r="D5762" s="7" t="n">
        <v>7032</v>
      </c>
      <c r="E5762" s="7" t="s">
        <v>89</v>
      </c>
    </row>
    <row r="5763" spans="1:9">
      <c r="A5763" t="s">
        <v>4</v>
      </c>
      <c r="B5763" s="4" t="s">
        <v>5</v>
      </c>
      <c r="C5763" s="4" t="s">
        <v>10</v>
      </c>
    </row>
    <row r="5764" spans="1:9">
      <c r="A5764" t="n">
        <v>46234</v>
      </c>
      <c r="B5764" s="31" t="n">
        <v>16</v>
      </c>
      <c r="C5764" s="7" t="n">
        <v>0</v>
      </c>
    </row>
    <row r="5765" spans="1:9">
      <c r="A5765" t="s">
        <v>4</v>
      </c>
      <c r="B5765" s="4" t="s">
        <v>5</v>
      </c>
      <c r="C5765" s="4" t="s">
        <v>10</v>
      </c>
      <c r="D5765" s="4" t="s">
        <v>55</v>
      </c>
      <c r="E5765" s="4" t="s">
        <v>13</v>
      </c>
      <c r="F5765" s="4" t="s">
        <v>13</v>
      </c>
      <c r="G5765" s="4" t="s">
        <v>55</v>
      </c>
      <c r="H5765" s="4" t="s">
        <v>13</v>
      </c>
      <c r="I5765" s="4" t="s">
        <v>13</v>
      </c>
    </row>
    <row r="5766" spans="1:9">
      <c r="A5766" t="n">
        <v>46237</v>
      </c>
      <c r="B5766" s="62" t="n">
        <v>26</v>
      </c>
      <c r="C5766" s="7" t="n">
        <v>7032</v>
      </c>
      <c r="D5766" s="7" t="s">
        <v>443</v>
      </c>
      <c r="E5766" s="7" t="n">
        <v>2</v>
      </c>
      <c r="F5766" s="7" t="n">
        <v>3</v>
      </c>
      <c r="G5766" s="7" t="s">
        <v>444</v>
      </c>
      <c r="H5766" s="7" t="n">
        <v>2</v>
      </c>
      <c r="I5766" s="7" t="n">
        <v>0</v>
      </c>
    </row>
    <row r="5767" spans="1:9">
      <c r="A5767" t="s">
        <v>4</v>
      </c>
      <c r="B5767" s="4" t="s">
        <v>5</v>
      </c>
    </row>
    <row r="5768" spans="1:9">
      <c r="A5768" t="n">
        <v>46346</v>
      </c>
      <c r="B5768" s="34" t="n">
        <v>28</v>
      </c>
    </row>
    <row r="5769" spans="1:9">
      <c r="A5769" t="s">
        <v>4</v>
      </c>
      <c r="B5769" s="4" t="s">
        <v>5</v>
      </c>
      <c r="C5769" s="4" t="s">
        <v>35</v>
      </c>
    </row>
    <row r="5770" spans="1:9">
      <c r="A5770" t="n">
        <v>46347</v>
      </c>
      <c r="B5770" s="26" t="n">
        <v>3</v>
      </c>
      <c r="C5770" s="16" t="n">
        <f t="normal" ca="1">A5854</f>
        <v>0</v>
      </c>
    </row>
    <row r="5771" spans="1:9">
      <c r="A5771" t="s">
        <v>4</v>
      </c>
      <c r="B5771" s="4" t="s">
        <v>5</v>
      </c>
      <c r="C5771" s="4" t="s">
        <v>13</v>
      </c>
      <c r="D5771" s="4" t="s">
        <v>10</v>
      </c>
      <c r="E5771" s="4" t="s">
        <v>6</v>
      </c>
    </row>
    <row r="5772" spans="1:9">
      <c r="A5772" t="n">
        <v>46352</v>
      </c>
      <c r="B5772" s="61" t="n">
        <v>51</v>
      </c>
      <c r="C5772" s="7" t="n">
        <v>4</v>
      </c>
      <c r="D5772" s="7" t="n">
        <v>0</v>
      </c>
      <c r="E5772" s="7" t="s">
        <v>172</v>
      </c>
    </row>
    <row r="5773" spans="1:9">
      <c r="A5773" t="s">
        <v>4</v>
      </c>
      <c r="B5773" s="4" t="s">
        <v>5</v>
      </c>
      <c r="C5773" s="4" t="s">
        <v>10</v>
      </c>
    </row>
    <row r="5774" spans="1:9">
      <c r="A5774" t="n">
        <v>46366</v>
      </c>
      <c r="B5774" s="31" t="n">
        <v>16</v>
      </c>
      <c r="C5774" s="7" t="n">
        <v>0</v>
      </c>
    </row>
    <row r="5775" spans="1:9">
      <c r="A5775" t="s">
        <v>4</v>
      </c>
      <c r="B5775" s="4" t="s">
        <v>5</v>
      </c>
      <c r="C5775" s="4" t="s">
        <v>10</v>
      </c>
      <c r="D5775" s="4" t="s">
        <v>55</v>
      </c>
      <c r="E5775" s="4" t="s">
        <v>13</v>
      </c>
      <c r="F5775" s="4" t="s">
        <v>13</v>
      </c>
      <c r="G5775" s="4" t="s">
        <v>55</v>
      </c>
      <c r="H5775" s="4" t="s">
        <v>13</v>
      </c>
      <c r="I5775" s="4" t="s">
        <v>13</v>
      </c>
    </row>
    <row r="5776" spans="1:9">
      <c r="A5776" t="n">
        <v>46369</v>
      </c>
      <c r="B5776" s="62" t="n">
        <v>26</v>
      </c>
      <c r="C5776" s="7" t="n">
        <v>0</v>
      </c>
      <c r="D5776" s="7" t="s">
        <v>445</v>
      </c>
      <c r="E5776" s="7" t="n">
        <v>2</v>
      </c>
      <c r="F5776" s="7" t="n">
        <v>3</v>
      </c>
      <c r="G5776" s="7" t="s">
        <v>446</v>
      </c>
      <c r="H5776" s="7" t="n">
        <v>2</v>
      </c>
      <c r="I5776" s="7" t="n">
        <v>0</v>
      </c>
    </row>
    <row r="5777" spans="1:9">
      <c r="A5777" t="s">
        <v>4</v>
      </c>
      <c r="B5777" s="4" t="s">
        <v>5</v>
      </c>
    </row>
    <row r="5778" spans="1:9">
      <c r="A5778" t="n">
        <v>46496</v>
      </c>
      <c r="B5778" s="34" t="n">
        <v>28</v>
      </c>
    </row>
    <row r="5779" spans="1:9">
      <c r="A5779" t="s">
        <v>4</v>
      </c>
      <c r="B5779" s="4" t="s">
        <v>5</v>
      </c>
      <c r="C5779" s="4" t="s">
        <v>10</v>
      </c>
      <c r="D5779" s="4" t="s">
        <v>13</v>
      </c>
      <c r="E5779" s="4" t="s">
        <v>25</v>
      </c>
      <c r="F5779" s="4" t="s">
        <v>10</v>
      </c>
    </row>
    <row r="5780" spans="1:9">
      <c r="A5780" t="n">
        <v>46497</v>
      </c>
      <c r="B5780" s="74" t="n">
        <v>59</v>
      </c>
      <c r="C5780" s="7" t="n">
        <v>61489</v>
      </c>
      <c r="D5780" s="7" t="n">
        <v>13</v>
      </c>
      <c r="E5780" s="7" t="n">
        <v>0.150000005960464</v>
      </c>
      <c r="F5780" s="7" t="n">
        <v>0</v>
      </c>
    </row>
    <row r="5781" spans="1:9">
      <c r="A5781" t="s">
        <v>4</v>
      </c>
      <c r="B5781" s="4" t="s">
        <v>5</v>
      </c>
      <c r="C5781" s="4" t="s">
        <v>10</v>
      </c>
      <c r="D5781" s="4" t="s">
        <v>13</v>
      </c>
      <c r="E5781" s="4" t="s">
        <v>25</v>
      </c>
      <c r="F5781" s="4" t="s">
        <v>10</v>
      </c>
    </row>
    <row r="5782" spans="1:9">
      <c r="A5782" t="n">
        <v>46507</v>
      </c>
      <c r="B5782" s="74" t="n">
        <v>59</v>
      </c>
      <c r="C5782" s="7" t="n">
        <v>61489</v>
      </c>
      <c r="D5782" s="7" t="n">
        <v>13</v>
      </c>
      <c r="E5782" s="7" t="n">
        <v>0.150000005960464</v>
      </c>
      <c r="F5782" s="7" t="n">
        <v>0</v>
      </c>
    </row>
    <row r="5783" spans="1:9">
      <c r="A5783" t="s">
        <v>4</v>
      </c>
      <c r="B5783" s="4" t="s">
        <v>5</v>
      </c>
      <c r="C5783" s="4" t="s">
        <v>10</v>
      </c>
      <c r="D5783" s="4" t="s">
        <v>13</v>
      </c>
      <c r="E5783" s="4" t="s">
        <v>25</v>
      </c>
      <c r="F5783" s="4" t="s">
        <v>10</v>
      </c>
    </row>
    <row r="5784" spans="1:9">
      <c r="A5784" t="n">
        <v>46517</v>
      </c>
      <c r="B5784" s="74" t="n">
        <v>59</v>
      </c>
      <c r="C5784" s="7" t="n">
        <v>61488</v>
      </c>
      <c r="D5784" s="7" t="n">
        <v>13</v>
      </c>
      <c r="E5784" s="7" t="n">
        <v>0.150000005960464</v>
      </c>
      <c r="F5784" s="7" t="n">
        <v>0</v>
      </c>
    </row>
    <row r="5785" spans="1:9">
      <c r="A5785" t="s">
        <v>4</v>
      </c>
      <c r="B5785" s="4" t="s">
        <v>5</v>
      </c>
      <c r="C5785" s="4" t="s">
        <v>10</v>
      </c>
    </row>
    <row r="5786" spans="1:9">
      <c r="A5786" t="n">
        <v>46527</v>
      </c>
      <c r="B5786" s="31" t="n">
        <v>16</v>
      </c>
      <c r="C5786" s="7" t="n">
        <v>100</v>
      </c>
    </row>
    <row r="5787" spans="1:9">
      <c r="A5787" t="s">
        <v>4</v>
      </c>
      <c r="B5787" s="4" t="s">
        <v>5</v>
      </c>
      <c r="C5787" s="4" t="s">
        <v>10</v>
      </c>
      <c r="D5787" s="4" t="s">
        <v>13</v>
      </c>
      <c r="E5787" s="4" t="s">
        <v>25</v>
      </c>
      <c r="F5787" s="4" t="s">
        <v>10</v>
      </c>
    </row>
    <row r="5788" spans="1:9">
      <c r="A5788" t="n">
        <v>46530</v>
      </c>
      <c r="B5788" s="74" t="n">
        <v>59</v>
      </c>
      <c r="C5788" s="7" t="n">
        <v>1</v>
      </c>
      <c r="D5788" s="7" t="n">
        <v>13</v>
      </c>
      <c r="E5788" s="7" t="n">
        <v>0.150000005960464</v>
      </c>
      <c r="F5788" s="7" t="n">
        <v>0</v>
      </c>
    </row>
    <row r="5789" spans="1:9">
      <c r="A5789" t="s">
        <v>4</v>
      </c>
      <c r="B5789" s="4" t="s">
        <v>5</v>
      </c>
      <c r="C5789" s="4" t="s">
        <v>10</v>
      </c>
      <c r="D5789" s="4" t="s">
        <v>13</v>
      </c>
      <c r="E5789" s="4" t="s">
        <v>25</v>
      </c>
      <c r="F5789" s="4" t="s">
        <v>10</v>
      </c>
    </row>
    <row r="5790" spans="1:9">
      <c r="A5790" t="n">
        <v>46540</v>
      </c>
      <c r="B5790" s="74" t="n">
        <v>59</v>
      </c>
      <c r="C5790" s="7" t="n">
        <v>9</v>
      </c>
      <c r="D5790" s="7" t="n">
        <v>13</v>
      </c>
      <c r="E5790" s="7" t="n">
        <v>0.150000005960464</v>
      </c>
      <c r="F5790" s="7" t="n">
        <v>0</v>
      </c>
    </row>
    <row r="5791" spans="1:9">
      <c r="A5791" t="s">
        <v>4</v>
      </c>
      <c r="B5791" s="4" t="s">
        <v>5</v>
      </c>
      <c r="C5791" s="4" t="s">
        <v>10</v>
      </c>
    </row>
    <row r="5792" spans="1:9">
      <c r="A5792" t="n">
        <v>46550</v>
      </c>
      <c r="B5792" s="31" t="n">
        <v>16</v>
      </c>
      <c r="C5792" s="7" t="n">
        <v>100</v>
      </c>
    </row>
    <row r="5793" spans="1:6">
      <c r="A5793" t="s">
        <v>4</v>
      </c>
      <c r="B5793" s="4" t="s">
        <v>5</v>
      </c>
      <c r="C5793" s="4" t="s">
        <v>10</v>
      </c>
      <c r="D5793" s="4" t="s">
        <v>13</v>
      </c>
      <c r="E5793" s="4" t="s">
        <v>25</v>
      </c>
      <c r="F5793" s="4" t="s">
        <v>10</v>
      </c>
    </row>
    <row r="5794" spans="1:6">
      <c r="A5794" t="n">
        <v>46553</v>
      </c>
      <c r="B5794" s="74" t="n">
        <v>59</v>
      </c>
      <c r="C5794" s="7" t="n">
        <v>8</v>
      </c>
      <c r="D5794" s="7" t="n">
        <v>13</v>
      </c>
      <c r="E5794" s="7" t="n">
        <v>0.150000005960464</v>
      </c>
      <c r="F5794" s="7" t="n">
        <v>0</v>
      </c>
    </row>
    <row r="5795" spans="1:6">
      <c r="A5795" t="s">
        <v>4</v>
      </c>
      <c r="B5795" s="4" t="s">
        <v>5</v>
      </c>
      <c r="C5795" s="4" t="s">
        <v>10</v>
      </c>
    </row>
    <row r="5796" spans="1:6">
      <c r="A5796" t="n">
        <v>46563</v>
      </c>
      <c r="B5796" s="31" t="n">
        <v>16</v>
      </c>
      <c r="C5796" s="7" t="n">
        <v>1500</v>
      </c>
    </row>
    <row r="5797" spans="1:6">
      <c r="A5797" t="s">
        <v>4</v>
      </c>
      <c r="B5797" s="4" t="s">
        <v>5</v>
      </c>
      <c r="C5797" s="4" t="s">
        <v>13</v>
      </c>
      <c r="D5797" s="4" t="s">
        <v>10</v>
      </c>
      <c r="E5797" s="4" t="s">
        <v>6</v>
      </c>
    </row>
    <row r="5798" spans="1:6">
      <c r="A5798" t="n">
        <v>46566</v>
      </c>
      <c r="B5798" s="61" t="n">
        <v>51</v>
      </c>
      <c r="C5798" s="7" t="n">
        <v>4</v>
      </c>
      <c r="D5798" s="7" t="n">
        <v>8</v>
      </c>
      <c r="E5798" s="7" t="s">
        <v>92</v>
      </c>
    </row>
    <row r="5799" spans="1:6">
      <c r="A5799" t="s">
        <v>4</v>
      </c>
      <c r="B5799" s="4" t="s">
        <v>5</v>
      </c>
      <c r="C5799" s="4" t="s">
        <v>10</v>
      </c>
    </row>
    <row r="5800" spans="1:6">
      <c r="A5800" t="n">
        <v>46579</v>
      </c>
      <c r="B5800" s="31" t="n">
        <v>16</v>
      </c>
      <c r="C5800" s="7" t="n">
        <v>0</v>
      </c>
    </row>
    <row r="5801" spans="1:6">
      <c r="A5801" t="s">
        <v>4</v>
      </c>
      <c r="B5801" s="4" t="s">
        <v>5</v>
      </c>
      <c r="C5801" s="4" t="s">
        <v>10</v>
      </c>
      <c r="D5801" s="4" t="s">
        <v>55</v>
      </c>
      <c r="E5801" s="4" t="s">
        <v>13</v>
      </c>
      <c r="F5801" s="4" t="s">
        <v>13</v>
      </c>
      <c r="G5801" s="4" t="s">
        <v>55</v>
      </c>
      <c r="H5801" s="4" t="s">
        <v>13</v>
      </c>
      <c r="I5801" s="4" t="s">
        <v>13</v>
      </c>
    </row>
    <row r="5802" spans="1:6">
      <c r="A5802" t="n">
        <v>46582</v>
      </c>
      <c r="B5802" s="62" t="n">
        <v>26</v>
      </c>
      <c r="C5802" s="7" t="n">
        <v>8</v>
      </c>
      <c r="D5802" s="7" t="s">
        <v>447</v>
      </c>
      <c r="E5802" s="7" t="n">
        <v>2</v>
      </c>
      <c r="F5802" s="7" t="n">
        <v>3</v>
      </c>
      <c r="G5802" s="7" t="s">
        <v>448</v>
      </c>
      <c r="H5802" s="7" t="n">
        <v>2</v>
      </c>
      <c r="I5802" s="7" t="n">
        <v>0</v>
      </c>
    </row>
    <row r="5803" spans="1:6">
      <c r="A5803" t="s">
        <v>4</v>
      </c>
      <c r="B5803" s="4" t="s">
        <v>5</v>
      </c>
    </row>
    <row r="5804" spans="1:6">
      <c r="A5804" t="n">
        <v>46689</v>
      </c>
      <c r="B5804" s="34" t="n">
        <v>28</v>
      </c>
    </row>
    <row r="5805" spans="1:6">
      <c r="A5805" t="s">
        <v>4</v>
      </c>
      <c r="B5805" s="4" t="s">
        <v>5</v>
      </c>
      <c r="C5805" s="4" t="s">
        <v>13</v>
      </c>
      <c r="D5805" s="4" t="s">
        <v>10</v>
      </c>
      <c r="E5805" s="4" t="s">
        <v>6</v>
      </c>
    </row>
    <row r="5806" spans="1:6">
      <c r="A5806" t="n">
        <v>46690</v>
      </c>
      <c r="B5806" s="61" t="n">
        <v>51</v>
      </c>
      <c r="C5806" s="7" t="n">
        <v>4</v>
      </c>
      <c r="D5806" s="7" t="n">
        <v>7032</v>
      </c>
      <c r="E5806" s="7" t="s">
        <v>449</v>
      </c>
    </row>
    <row r="5807" spans="1:6">
      <c r="A5807" t="s">
        <v>4</v>
      </c>
      <c r="B5807" s="4" t="s">
        <v>5</v>
      </c>
      <c r="C5807" s="4" t="s">
        <v>10</v>
      </c>
    </row>
    <row r="5808" spans="1:6">
      <c r="A5808" t="n">
        <v>46704</v>
      </c>
      <c r="B5808" s="31" t="n">
        <v>16</v>
      </c>
      <c r="C5808" s="7" t="n">
        <v>0</v>
      </c>
    </row>
    <row r="5809" spans="1:9">
      <c r="A5809" t="s">
        <v>4</v>
      </c>
      <c r="B5809" s="4" t="s">
        <v>5</v>
      </c>
      <c r="C5809" s="4" t="s">
        <v>10</v>
      </c>
      <c r="D5809" s="4" t="s">
        <v>55</v>
      </c>
      <c r="E5809" s="4" t="s">
        <v>13</v>
      </c>
      <c r="F5809" s="4" t="s">
        <v>13</v>
      </c>
    </row>
    <row r="5810" spans="1:9">
      <c r="A5810" t="n">
        <v>46707</v>
      </c>
      <c r="B5810" s="62" t="n">
        <v>26</v>
      </c>
      <c r="C5810" s="7" t="n">
        <v>7032</v>
      </c>
      <c r="D5810" s="7" t="s">
        <v>450</v>
      </c>
      <c r="E5810" s="7" t="n">
        <v>2</v>
      </c>
      <c r="F5810" s="7" t="n">
        <v>0</v>
      </c>
    </row>
    <row r="5811" spans="1:9">
      <c r="A5811" t="s">
        <v>4</v>
      </c>
      <c r="B5811" s="4" t="s">
        <v>5</v>
      </c>
    </row>
    <row r="5812" spans="1:9">
      <c r="A5812" t="n">
        <v>46717</v>
      </c>
      <c r="B5812" s="34" t="n">
        <v>28</v>
      </c>
    </row>
    <row r="5813" spans="1:9">
      <c r="A5813" t="s">
        <v>4</v>
      </c>
      <c r="B5813" s="4" t="s">
        <v>5</v>
      </c>
      <c r="C5813" s="4" t="s">
        <v>10</v>
      </c>
      <c r="D5813" s="4" t="s">
        <v>10</v>
      </c>
      <c r="E5813" s="4" t="s">
        <v>10</v>
      </c>
    </row>
    <row r="5814" spans="1:9">
      <c r="A5814" t="n">
        <v>46718</v>
      </c>
      <c r="B5814" s="42" t="n">
        <v>61</v>
      </c>
      <c r="C5814" s="7" t="n">
        <v>0</v>
      </c>
      <c r="D5814" s="7" t="n">
        <v>7032</v>
      </c>
      <c r="E5814" s="7" t="n">
        <v>1000</v>
      </c>
    </row>
    <row r="5815" spans="1:9">
      <c r="A5815" t="s">
        <v>4</v>
      </c>
      <c r="B5815" s="4" t="s">
        <v>5</v>
      </c>
      <c r="C5815" s="4" t="s">
        <v>10</v>
      </c>
    </row>
    <row r="5816" spans="1:9">
      <c r="A5816" t="n">
        <v>46725</v>
      </c>
      <c r="B5816" s="31" t="n">
        <v>16</v>
      </c>
      <c r="C5816" s="7" t="n">
        <v>1000</v>
      </c>
    </row>
    <row r="5817" spans="1:9">
      <c r="A5817" t="s">
        <v>4</v>
      </c>
      <c r="B5817" s="4" t="s">
        <v>5</v>
      </c>
      <c r="C5817" s="4" t="s">
        <v>13</v>
      </c>
      <c r="D5817" s="4" t="s">
        <v>10</v>
      </c>
      <c r="E5817" s="4" t="s">
        <v>6</v>
      </c>
    </row>
    <row r="5818" spans="1:9">
      <c r="A5818" t="n">
        <v>46728</v>
      </c>
      <c r="B5818" s="61" t="n">
        <v>51</v>
      </c>
      <c r="C5818" s="7" t="n">
        <v>4</v>
      </c>
      <c r="D5818" s="7" t="n">
        <v>0</v>
      </c>
      <c r="E5818" s="7" t="s">
        <v>92</v>
      </c>
    </row>
    <row r="5819" spans="1:9">
      <c r="A5819" t="s">
        <v>4</v>
      </c>
      <c r="B5819" s="4" t="s">
        <v>5</v>
      </c>
      <c r="C5819" s="4" t="s">
        <v>10</v>
      </c>
    </row>
    <row r="5820" spans="1:9">
      <c r="A5820" t="n">
        <v>46741</v>
      </c>
      <c r="B5820" s="31" t="n">
        <v>16</v>
      </c>
      <c r="C5820" s="7" t="n">
        <v>0</v>
      </c>
    </row>
    <row r="5821" spans="1:9">
      <c r="A5821" t="s">
        <v>4</v>
      </c>
      <c r="B5821" s="4" t="s">
        <v>5</v>
      </c>
      <c r="C5821" s="4" t="s">
        <v>10</v>
      </c>
      <c r="D5821" s="4" t="s">
        <v>55</v>
      </c>
      <c r="E5821" s="4" t="s">
        <v>13</v>
      </c>
      <c r="F5821" s="4" t="s">
        <v>13</v>
      </c>
    </row>
    <row r="5822" spans="1:9">
      <c r="A5822" t="n">
        <v>46744</v>
      </c>
      <c r="B5822" s="62" t="n">
        <v>26</v>
      </c>
      <c r="C5822" s="7" t="n">
        <v>0</v>
      </c>
      <c r="D5822" s="7" t="s">
        <v>451</v>
      </c>
      <c r="E5822" s="7" t="n">
        <v>2</v>
      </c>
      <c r="F5822" s="7" t="n">
        <v>0</v>
      </c>
    </row>
    <row r="5823" spans="1:9">
      <c r="A5823" t="s">
        <v>4</v>
      </c>
      <c r="B5823" s="4" t="s">
        <v>5</v>
      </c>
    </row>
    <row r="5824" spans="1:9">
      <c r="A5824" t="n">
        <v>46815</v>
      </c>
      <c r="B5824" s="34" t="n">
        <v>28</v>
      </c>
    </row>
    <row r="5825" spans="1:6">
      <c r="A5825" t="s">
        <v>4</v>
      </c>
      <c r="B5825" s="4" t="s">
        <v>5</v>
      </c>
      <c r="C5825" s="4" t="s">
        <v>10</v>
      </c>
      <c r="D5825" s="4" t="s">
        <v>13</v>
      </c>
    </row>
    <row r="5826" spans="1:6">
      <c r="A5826" t="n">
        <v>46816</v>
      </c>
      <c r="B5826" s="63" t="n">
        <v>89</v>
      </c>
      <c r="C5826" s="7" t="n">
        <v>65533</v>
      </c>
      <c r="D5826" s="7" t="n">
        <v>1</v>
      </c>
    </row>
    <row r="5827" spans="1:6">
      <c r="A5827" t="s">
        <v>4</v>
      </c>
      <c r="B5827" s="4" t="s">
        <v>5</v>
      </c>
      <c r="C5827" s="4" t="s">
        <v>13</v>
      </c>
      <c r="D5827" s="4" t="s">
        <v>10</v>
      </c>
      <c r="E5827" s="4" t="s">
        <v>25</v>
      </c>
    </row>
    <row r="5828" spans="1:6">
      <c r="A5828" t="n">
        <v>46820</v>
      </c>
      <c r="B5828" s="39" t="n">
        <v>58</v>
      </c>
      <c r="C5828" s="7" t="n">
        <v>101</v>
      </c>
      <c r="D5828" s="7" t="n">
        <v>300</v>
      </c>
      <c r="E5828" s="7" t="n">
        <v>1</v>
      </c>
    </row>
    <row r="5829" spans="1:6">
      <c r="A5829" t="s">
        <v>4</v>
      </c>
      <c r="B5829" s="4" t="s">
        <v>5</v>
      </c>
      <c r="C5829" s="4" t="s">
        <v>13</v>
      </c>
      <c r="D5829" s="4" t="s">
        <v>10</v>
      </c>
    </row>
    <row r="5830" spans="1:6">
      <c r="A5830" t="n">
        <v>46828</v>
      </c>
      <c r="B5830" s="39" t="n">
        <v>58</v>
      </c>
      <c r="C5830" s="7" t="n">
        <v>254</v>
      </c>
      <c r="D5830" s="7" t="n">
        <v>0</v>
      </c>
    </row>
    <row r="5831" spans="1:6">
      <c r="A5831" t="s">
        <v>4</v>
      </c>
      <c r="B5831" s="4" t="s">
        <v>5</v>
      </c>
      <c r="C5831" s="4" t="s">
        <v>13</v>
      </c>
    </row>
    <row r="5832" spans="1:6">
      <c r="A5832" t="n">
        <v>46832</v>
      </c>
      <c r="B5832" s="45" t="n">
        <v>45</v>
      </c>
      <c r="C5832" s="7" t="n">
        <v>0</v>
      </c>
    </row>
    <row r="5833" spans="1:6">
      <c r="A5833" t="s">
        <v>4</v>
      </c>
      <c r="B5833" s="4" t="s">
        <v>5</v>
      </c>
      <c r="C5833" s="4" t="s">
        <v>13</v>
      </c>
      <c r="D5833" s="4" t="s">
        <v>13</v>
      </c>
      <c r="E5833" s="4" t="s">
        <v>25</v>
      </c>
      <c r="F5833" s="4" t="s">
        <v>25</v>
      </c>
      <c r="G5833" s="4" t="s">
        <v>25</v>
      </c>
      <c r="H5833" s="4" t="s">
        <v>10</v>
      </c>
    </row>
    <row r="5834" spans="1:6">
      <c r="A5834" t="n">
        <v>46834</v>
      </c>
      <c r="B5834" s="45" t="n">
        <v>45</v>
      </c>
      <c r="C5834" s="7" t="n">
        <v>2</v>
      </c>
      <c r="D5834" s="7" t="n">
        <v>3</v>
      </c>
      <c r="E5834" s="7" t="n">
        <v>-221.350006103516</v>
      </c>
      <c r="F5834" s="7" t="n">
        <v>62.75</v>
      </c>
      <c r="G5834" s="7" t="n">
        <v>-292.399993896484</v>
      </c>
      <c r="H5834" s="7" t="n">
        <v>0</v>
      </c>
    </row>
    <row r="5835" spans="1:6">
      <c r="A5835" t="s">
        <v>4</v>
      </c>
      <c r="B5835" s="4" t="s">
        <v>5</v>
      </c>
      <c r="C5835" s="4" t="s">
        <v>13</v>
      </c>
      <c r="D5835" s="4" t="s">
        <v>13</v>
      </c>
      <c r="E5835" s="4" t="s">
        <v>25</v>
      </c>
      <c r="F5835" s="4" t="s">
        <v>25</v>
      </c>
      <c r="G5835" s="4" t="s">
        <v>25</v>
      </c>
      <c r="H5835" s="4" t="s">
        <v>10</v>
      </c>
      <c r="I5835" s="4" t="s">
        <v>13</v>
      </c>
    </row>
    <row r="5836" spans="1:6">
      <c r="A5836" t="n">
        <v>46851</v>
      </c>
      <c r="B5836" s="45" t="n">
        <v>45</v>
      </c>
      <c r="C5836" s="7" t="n">
        <v>4</v>
      </c>
      <c r="D5836" s="7" t="n">
        <v>3</v>
      </c>
      <c r="E5836" s="7" t="n">
        <v>13.5</v>
      </c>
      <c r="F5836" s="7" t="n">
        <v>225.800003051758</v>
      </c>
      <c r="G5836" s="7" t="n">
        <v>0</v>
      </c>
      <c r="H5836" s="7" t="n">
        <v>0</v>
      </c>
      <c r="I5836" s="7" t="n">
        <v>0</v>
      </c>
    </row>
    <row r="5837" spans="1:6">
      <c r="A5837" t="s">
        <v>4</v>
      </c>
      <c r="B5837" s="4" t="s">
        <v>5</v>
      </c>
      <c r="C5837" s="4" t="s">
        <v>13</v>
      </c>
      <c r="D5837" s="4" t="s">
        <v>13</v>
      </c>
      <c r="E5837" s="4" t="s">
        <v>25</v>
      </c>
      <c r="F5837" s="4" t="s">
        <v>10</v>
      </c>
    </row>
    <row r="5838" spans="1:6">
      <c r="A5838" t="n">
        <v>46869</v>
      </c>
      <c r="B5838" s="45" t="n">
        <v>45</v>
      </c>
      <c r="C5838" s="7" t="n">
        <v>5</v>
      </c>
      <c r="D5838" s="7" t="n">
        <v>3</v>
      </c>
      <c r="E5838" s="7" t="n">
        <v>2.5</v>
      </c>
      <c r="F5838" s="7" t="n">
        <v>0</v>
      </c>
    </row>
    <row r="5839" spans="1:6">
      <c r="A5839" t="s">
        <v>4</v>
      </c>
      <c r="B5839" s="4" t="s">
        <v>5</v>
      </c>
      <c r="C5839" s="4" t="s">
        <v>13</v>
      </c>
      <c r="D5839" s="4" t="s">
        <v>13</v>
      </c>
      <c r="E5839" s="4" t="s">
        <v>25</v>
      </c>
      <c r="F5839" s="4" t="s">
        <v>10</v>
      </c>
    </row>
    <row r="5840" spans="1:6">
      <c r="A5840" t="n">
        <v>46878</v>
      </c>
      <c r="B5840" s="45" t="n">
        <v>45</v>
      </c>
      <c r="C5840" s="7" t="n">
        <v>11</v>
      </c>
      <c r="D5840" s="7" t="n">
        <v>3</v>
      </c>
      <c r="E5840" s="7" t="n">
        <v>28.7000007629395</v>
      </c>
      <c r="F5840" s="7" t="n">
        <v>0</v>
      </c>
    </row>
    <row r="5841" spans="1:9">
      <c r="A5841" t="s">
        <v>4</v>
      </c>
      <c r="B5841" s="4" t="s">
        <v>5</v>
      </c>
      <c r="C5841" s="4" t="s">
        <v>13</v>
      </c>
      <c r="D5841" s="4" t="s">
        <v>13</v>
      </c>
      <c r="E5841" s="4" t="s">
        <v>25</v>
      </c>
      <c r="F5841" s="4" t="s">
        <v>10</v>
      </c>
    </row>
    <row r="5842" spans="1:9">
      <c r="A5842" t="n">
        <v>46887</v>
      </c>
      <c r="B5842" s="45" t="n">
        <v>45</v>
      </c>
      <c r="C5842" s="7" t="n">
        <v>5</v>
      </c>
      <c r="D5842" s="7" t="n">
        <v>3</v>
      </c>
      <c r="E5842" s="7" t="n">
        <v>2</v>
      </c>
      <c r="F5842" s="7" t="n">
        <v>30000</v>
      </c>
    </row>
    <row r="5843" spans="1:9">
      <c r="A5843" t="s">
        <v>4</v>
      </c>
      <c r="B5843" s="4" t="s">
        <v>5</v>
      </c>
      <c r="C5843" s="4" t="s">
        <v>13</v>
      </c>
      <c r="D5843" s="4" t="s">
        <v>10</v>
      </c>
    </row>
    <row r="5844" spans="1:9">
      <c r="A5844" t="n">
        <v>46896</v>
      </c>
      <c r="B5844" s="39" t="n">
        <v>58</v>
      </c>
      <c r="C5844" s="7" t="n">
        <v>255</v>
      </c>
      <c r="D5844" s="7" t="n">
        <v>0</v>
      </c>
    </row>
    <row r="5845" spans="1:9">
      <c r="A5845" t="s">
        <v>4</v>
      </c>
      <c r="B5845" s="4" t="s">
        <v>5</v>
      </c>
      <c r="C5845" s="4" t="s">
        <v>13</v>
      </c>
      <c r="D5845" s="4" t="s">
        <v>10</v>
      </c>
      <c r="E5845" s="4" t="s">
        <v>6</v>
      </c>
    </row>
    <row r="5846" spans="1:9">
      <c r="A5846" t="n">
        <v>46900</v>
      </c>
      <c r="B5846" s="61" t="n">
        <v>51</v>
      </c>
      <c r="C5846" s="7" t="n">
        <v>4</v>
      </c>
      <c r="D5846" s="7" t="n">
        <v>7032</v>
      </c>
      <c r="E5846" s="7" t="s">
        <v>452</v>
      </c>
    </row>
    <row r="5847" spans="1:9">
      <c r="A5847" t="s">
        <v>4</v>
      </c>
      <c r="B5847" s="4" t="s">
        <v>5</v>
      </c>
      <c r="C5847" s="4" t="s">
        <v>10</v>
      </c>
    </row>
    <row r="5848" spans="1:9">
      <c r="A5848" t="n">
        <v>46914</v>
      </c>
      <c r="B5848" s="31" t="n">
        <v>16</v>
      </c>
      <c r="C5848" s="7" t="n">
        <v>0</v>
      </c>
    </row>
    <row r="5849" spans="1:9">
      <c r="A5849" t="s">
        <v>4</v>
      </c>
      <c r="B5849" s="4" t="s">
        <v>5</v>
      </c>
      <c r="C5849" s="4" t="s">
        <v>10</v>
      </c>
      <c r="D5849" s="4" t="s">
        <v>55</v>
      </c>
      <c r="E5849" s="4" t="s">
        <v>13</v>
      </c>
      <c r="F5849" s="4" t="s">
        <v>13</v>
      </c>
      <c r="G5849" s="4" t="s">
        <v>55</v>
      </c>
      <c r="H5849" s="4" t="s">
        <v>13</v>
      </c>
      <c r="I5849" s="4" t="s">
        <v>13</v>
      </c>
      <c r="J5849" s="4" t="s">
        <v>55</v>
      </c>
      <c r="K5849" s="4" t="s">
        <v>13</v>
      </c>
      <c r="L5849" s="4" t="s">
        <v>13</v>
      </c>
    </row>
    <row r="5850" spans="1:9">
      <c r="A5850" t="n">
        <v>46917</v>
      </c>
      <c r="B5850" s="62" t="n">
        <v>26</v>
      </c>
      <c r="C5850" s="7" t="n">
        <v>7032</v>
      </c>
      <c r="D5850" s="7" t="s">
        <v>453</v>
      </c>
      <c r="E5850" s="7" t="n">
        <v>2</v>
      </c>
      <c r="F5850" s="7" t="n">
        <v>3</v>
      </c>
      <c r="G5850" s="7" t="s">
        <v>454</v>
      </c>
      <c r="H5850" s="7" t="n">
        <v>2</v>
      </c>
      <c r="I5850" s="7" t="n">
        <v>3</v>
      </c>
      <c r="J5850" s="7" t="s">
        <v>455</v>
      </c>
      <c r="K5850" s="7" t="n">
        <v>2</v>
      </c>
      <c r="L5850" s="7" t="n">
        <v>0</v>
      </c>
    </row>
    <row r="5851" spans="1:9">
      <c r="A5851" t="s">
        <v>4</v>
      </c>
      <c r="B5851" s="4" t="s">
        <v>5</v>
      </c>
    </row>
    <row r="5852" spans="1:9">
      <c r="A5852" t="n">
        <v>47082</v>
      </c>
      <c r="B5852" s="34" t="n">
        <v>28</v>
      </c>
    </row>
    <row r="5853" spans="1:9">
      <c r="A5853" t="s">
        <v>4</v>
      </c>
      <c r="B5853" s="4" t="s">
        <v>5</v>
      </c>
      <c r="C5853" s="4" t="s">
        <v>13</v>
      </c>
      <c r="D5853" s="4" t="s">
        <v>10</v>
      </c>
      <c r="E5853" s="4" t="s">
        <v>10</v>
      </c>
      <c r="F5853" s="4" t="s">
        <v>13</v>
      </c>
    </row>
    <row r="5854" spans="1:9">
      <c r="A5854" t="n">
        <v>47083</v>
      </c>
      <c r="B5854" s="32" t="n">
        <v>25</v>
      </c>
      <c r="C5854" s="7" t="n">
        <v>1</v>
      </c>
      <c r="D5854" s="7" t="n">
        <v>60</v>
      </c>
      <c r="E5854" s="7" t="n">
        <v>640</v>
      </c>
      <c r="F5854" s="7" t="n">
        <v>2</v>
      </c>
    </row>
    <row r="5855" spans="1:9">
      <c r="A5855" t="s">
        <v>4</v>
      </c>
      <c r="B5855" s="4" t="s">
        <v>5</v>
      </c>
      <c r="C5855" s="4" t="s">
        <v>13</v>
      </c>
      <c r="D5855" s="20" t="s">
        <v>45</v>
      </c>
      <c r="E5855" s="4" t="s">
        <v>5</v>
      </c>
      <c r="F5855" s="4" t="s">
        <v>13</v>
      </c>
      <c r="G5855" s="4" t="s">
        <v>10</v>
      </c>
      <c r="H5855" s="20" t="s">
        <v>46</v>
      </c>
      <c r="I5855" s="4" t="s">
        <v>13</v>
      </c>
      <c r="J5855" s="4" t="s">
        <v>35</v>
      </c>
    </row>
    <row r="5856" spans="1:9">
      <c r="A5856" t="n">
        <v>47090</v>
      </c>
      <c r="B5856" s="15" t="n">
        <v>5</v>
      </c>
      <c r="C5856" s="7" t="n">
        <v>28</v>
      </c>
      <c r="D5856" s="20" t="s">
        <v>3</v>
      </c>
      <c r="E5856" s="40" t="n">
        <v>64</v>
      </c>
      <c r="F5856" s="7" t="n">
        <v>5</v>
      </c>
      <c r="G5856" s="7" t="n">
        <v>7</v>
      </c>
      <c r="H5856" s="20" t="s">
        <v>3</v>
      </c>
      <c r="I5856" s="7" t="n">
        <v>1</v>
      </c>
      <c r="J5856" s="16" t="n">
        <f t="normal" ca="1">A5868</f>
        <v>0</v>
      </c>
    </row>
    <row r="5857" spans="1:12">
      <c r="A5857" t="s">
        <v>4</v>
      </c>
      <c r="B5857" s="4" t="s">
        <v>5</v>
      </c>
      <c r="C5857" s="4" t="s">
        <v>13</v>
      </c>
      <c r="D5857" s="4" t="s">
        <v>10</v>
      </c>
      <c r="E5857" s="4" t="s">
        <v>6</v>
      </c>
    </row>
    <row r="5858" spans="1:12">
      <c r="A5858" t="n">
        <v>47101</v>
      </c>
      <c r="B5858" s="61" t="n">
        <v>51</v>
      </c>
      <c r="C5858" s="7" t="n">
        <v>4</v>
      </c>
      <c r="D5858" s="7" t="n">
        <v>7</v>
      </c>
      <c r="E5858" s="7" t="s">
        <v>456</v>
      </c>
    </row>
    <row r="5859" spans="1:12">
      <c r="A5859" t="s">
        <v>4</v>
      </c>
      <c r="B5859" s="4" t="s">
        <v>5</v>
      </c>
      <c r="C5859" s="4" t="s">
        <v>10</v>
      </c>
    </row>
    <row r="5860" spans="1:12">
      <c r="A5860" t="n">
        <v>47115</v>
      </c>
      <c r="B5860" s="31" t="n">
        <v>16</v>
      </c>
      <c r="C5860" s="7" t="n">
        <v>0</v>
      </c>
    </row>
    <row r="5861" spans="1:12">
      <c r="A5861" t="s">
        <v>4</v>
      </c>
      <c r="B5861" s="4" t="s">
        <v>5</v>
      </c>
      <c r="C5861" s="4" t="s">
        <v>10</v>
      </c>
      <c r="D5861" s="4" t="s">
        <v>55</v>
      </c>
      <c r="E5861" s="4" t="s">
        <v>13</v>
      </c>
      <c r="F5861" s="4" t="s">
        <v>13</v>
      </c>
    </row>
    <row r="5862" spans="1:12">
      <c r="A5862" t="n">
        <v>47118</v>
      </c>
      <c r="B5862" s="62" t="n">
        <v>26</v>
      </c>
      <c r="C5862" s="7" t="n">
        <v>7</v>
      </c>
      <c r="D5862" s="7" t="s">
        <v>457</v>
      </c>
      <c r="E5862" s="7" t="n">
        <v>2</v>
      </c>
      <c r="F5862" s="7" t="n">
        <v>0</v>
      </c>
    </row>
    <row r="5863" spans="1:12">
      <c r="A5863" t="s">
        <v>4</v>
      </c>
      <c r="B5863" s="4" t="s">
        <v>5</v>
      </c>
    </row>
    <row r="5864" spans="1:12">
      <c r="A5864" t="n">
        <v>47152</v>
      </c>
      <c r="B5864" s="34" t="n">
        <v>28</v>
      </c>
    </row>
    <row r="5865" spans="1:12">
      <c r="A5865" t="s">
        <v>4</v>
      </c>
      <c r="B5865" s="4" t="s">
        <v>5</v>
      </c>
      <c r="C5865" s="4" t="s">
        <v>35</v>
      </c>
    </row>
    <row r="5866" spans="1:12">
      <c r="A5866" t="n">
        <v>47153</v>
      </c>
      <c r="B5866" s="26" t="n">
        <v>3</v>
      </c>
      <c r="C5866" s="16" t="n">
        <f t="normal" ca="1">A5878</f>
        <v>0</v>
      </c>
    </row>
    <row r="5867" spans="1:12">
      <c r="A5867" t="s">
        <v>4</v>
      </c>
      <c r="B5867" s="4" t="s">
        <v>5</v>
      </c>
      <c r="C5867" s="4" t="s">
        <v>13</v>
      </c>
      <c r="D5867" s="20" t="s">
        <v>45</v>
      </c>
      <c r="E5867" s="4" t="s">
        <v>5</v>
      </c>
      <c r="F5867" s="4" t="s">
        <v>13</v>
      </c>
      <c r="G5867" s="4" t="s">
        <v>10</v>
      </c>
      <c r="H5867" s="20" t="s">
        <v>46</v>
      </c>
      <c r="I5867" s="4" t="s">
        <v>13</v>
      </c>
      <c r="J5867" s="4" t="s">
        <v>35</v>
      </c>
    </row>
    <row r="5868" spans="1:12">
      <c r="A5868" t="n">
        <v>47158</v>
      </c>
      <c r="B5868" s="15" t="n">
        <v>5</v>
      </c>
      <c r="C5868" s="7" t="n">
        <v>28</v>
      </c>
      <c r="D5868" s="20" t="s">
        <v>3</v>
      </c>
      <c r="E5868" s="40" t="n">
        <v>64</v>
      </c>
      <c r="F5868" s="7" t="n">
        <v>5</v>
      </c>
      <c r="G5868" s="7" t="n">
        <v>2</v>
      </c>
      <c r="H5868" s="20" t="s">
        <v>3</v>
      </c>
      <c r="I5868" s="7" t="n">
        <v>1</v>
      </c>
      <c r="J5868" s="16" t="n">
        <f t="normal" ca="1">A5878</f>
        <v>0</v>
      </c>
    </row>
    <row r="5869" spans="1:12">
      <c r="A5869" t="s">
        <v>4</v>
      </c>
      <c r="B5869" s="4" t="s">
        <v>5</v>
      </c>
      <c r="C5869" s="4" t="s">
        <v>13</v>
      </c>
      <c r="D5869" s="4" t="s">
        <v>10</v>
      </c>
      <c r="E5869" s="4" t="s">
        <v>6</v>
      </c>
    </row>
    <row r="5870" spans="1:12">
      <c r="A5870" t="n">
        <v>47169</v>
      </c>
      <c r="B5870" s="61" t="n">
        <v>51</v>
      </c>
      <c r="C5870" s="7" t="n">
        <v>4</v>
      </c>
      <c r="D5870" s="7" t="n">
        <v>2</v>
      </c>
      <c r="E5870" s="7" t="s">
        <v>99</v>
      </c>
    </row>
    <row r="5871" spans="1:12">
      <c r="A5871" t="s">
        <v>4</v>
      </c>
      <c r="B5871" s="4" t="s">
        <v>5</v>
      </c>
      <c r="C5871" s="4" t="s">
        <v>10</v>
      </c>
    </row>
    <row r="5872" spans="1:12">
      <c r="A5872" t="n">
        <v>47182</v>
      </c>
      <c r="B5872" s="31" t="n">
        <v>16</v>
      </c>
      <c r="C5872" s="7" t="n">
        <v>0</v>
      </c>
    </row>
    <row r="5873" spans="1:10">
      <c r="A5873" t="s">
        <v>4</v>
      </c>
      <c r="B5873" s="4" t="s">
        <v>5</v>
      </c>
      <c r="C5873" s="4" t="s">
        <v>10</v>
      </c>
      <c r="D5873" s="4" t="s">
        <v>55</v>
      </c>
      <c r="E5873" s="4" t="s">
        <v>13</v>
      </c>
      <c r="F5873" s="4" t="s">
        <v>13</v>
      </c>
    </row>
    <row r="5874" spans="1:10">
      <c r="A5874" t="n">
        <v>47185</v>
      </c>
      <c r="B5874" s="62" t="n">
        <v>26</v>
      </c>
      <c r="C5874" s="7" t="n">
        <v>2</v>
      </c>
      <c r="D5874" s="7" t="s">
        <v>458</v>
      </c>
      <c r="E5874" s="7" t="n">
        <v>2</v>
      </c>
      <c r="F5874" s="7" t="n">
        <v>0</v>
      </c>
    </row>
    <row r="5875" spans="1:10">
      <c r="A5875" t="s">
        <v>4</v>
      </c>
      <c r="B5875" s="4" t="s">
        <v>5</v>
      </c>
    </row>
    <row r="5876" spans="1:10">
      <c r="A5876" t="n">
        <v>47221</v>
      </c>
      <c r="B5876" s="34" t="n">
        <v>28</v>
      </c>
    </row>
    <row r="5877" spans="1:10">
      <c r="A5877" t="s">
        <v>4</v>
      </c>
      <c r="B5877" s="4" t="s">
        <v>5</v>
      </c>
      <c r="C5877" s="4" t="s">
        <v>13</v>
      </c>
      <c r="D5877" s="4" t="s">
        <v>10</v>
      </c>
      <c r="E5877" s="4" t="s">
        <v>10</v>
      </c>
      <c r="F5877" s="4" t="s">
        <v>13</v>
      </c>
    </row>
    <row r="5878" spans="1:10">
      <c r="A5878" t="n">
        <v>47222</v>
      </c>
      <c r="B5878" s="32" t="n">
        <v>25</v>
      </c>
      <c r="C5878" s="7" t="n">
        <v>1</v>
      </c>
      <c r="D5878" s="7" t="n">
        <v>260</v>
      </c>
      <c r="E5878" s="7" t="n">
        <v>640</v>
      </c>
      <c r="F5878" s="7" t="n">
        <v>2</v>
      </c>
    </row>
    <row r="5879" spans="1:10">
      <c r="A5879" t="s">
        <v>4</v>
      </c>
      <c r="B5879" s="4" t="s">
        <v>5</v>
      </c>
      <c r="C5879" s="4" t="s">
        <v>13</v>
      </c>
      <c r="D5879" s="20" t="s">
        <v>45</v>
      </c>
      <c r="E5879" s="4" t="s">
        <v>5</v>
      </c>
      <c r="F5879" s="4" t="s">
        <v>13</v>
      </c>
      <c r="G5879" s="4" t="s">
        <v>10</v>
      </c>
      <c r="H5879" s="20" t="s">
        <v>46</v>
      </c>
      <c r="I5879" s="4" t="s">
        <v>13</v>
      </c>
      <c r="J5879" s="4" t="s">
        <v>35</v>
      </c>
    </row>
    <row r="5880" spans="1:10">
      <c r="A5880" t="n">
        <v>47229</v>
      </c>
      <c r="B5880" s="15" t="n">
        <v>5</v>
      </c>
      <c r="C5880" s="7" t="n">
        <v>28</v>
      </c>
      <c r="D5880" s="20" t="s">
        <v>3</v>
      </c>
      <c r="E5880" s="40" t="n">
        <v>64</v>
      </c>
      <c r="F5880" s="7" t="n">
        <v>5</v>
      </c>
      <c r="G5880" s="7" t="n">
        <v>16</v>
      </c>
      <c r="H5880" s="20" t="s">
        <v>3</v>
      </c>
      <c r="I5880" s="7" t="n">
        <v>1</v>
      </c>
      <c r="J5880" s="16" t="n">
        <f t="normal" ca="1">A5892</f>
        <v>0</v>
      </c>
    </row>
    <row r="5881" spans="1:10">
      <c r="A5881" t="s">
        <v>4</v>
      </c>
      <c r="B5881" s="4" t="s">
        <v>5</v>
      </c>
      <c r="C5881" s="4" t="s">
        <v>13</v>
      </c>
      <c r="D5881" s="4" t="s">
        <v>10</v>
      </c>
      <c r="E5881" s="4" t="s">
        <v>6</v>
      </c>
    </row>
    <row r="5882" spans="1:10">
      <c r="A5882" t="n">
        <v>47240</v>
      </c>
      <c r="B5882" s="61" t="n">
        <v>51</v>
      </c>
      <c r="C5882" s="7" t="n">
        <v>4</v>
      </c>
      <c r="D5882" s="7" t="n">
        <v>16</v>
      </c>
      <c r="E5882" s="7" t="s">
        <v>87</v>
      </c>
    </row>
    <row r="5883" spans="1:10">
      <c r="A5883" t="s">
        <v>4</v>
      </c>
      <c r="B5883" s="4" t="s">
        <v>5</v>
      </c>
      <c r="C5883" s="4" t="s">
        <v>10</v>
      </c>
    </row>
    <row r="5884" spans="1:10">
      <c r="A5884" t="n">
        <v>47253</v>
      </c>
      <c r="B5884" s="31" t="n">
        <v>16</v>
      </c>
      <c r="C5884" s="7" t="n">
        <v>0</v>
      </c>
    </row>
    <row r="5885" spans="1:10">
      <c r="A5885" t="s">
        <v>4</v>
      </c>
      <c r="B5885" s="4" t="s">
        <v>5</v>
      </c>
      <c r="C5885" s="4" t="s">
        <v>10</v>
      </c>
      <c r="D5885" s="4" t="s">
        <v>55</v>
      </c>
      <c r="E5885" s="4" t="s">
        <v>13</v>
      </c>
      <c r="F5885" s="4" t="s">
        <v>13</v>
      </c>
    </row>
    <row r="5886" spans="1:10">
      <c r="A5886" t="n">
        <v>47256</v>
      </c>
      <c r="B5886" s="62" t="n">
        <v>26</v>
      </c>
      <c r="C5886" s="7" t="n">
        <v>16</v>
      </c>
      <c r="D5886" s="7" t="s">
        <v>459</v>
      </c>
      <c r="E5886" s="7" t="n">
        <v>2</v>
      </c>
      <c r="F5886" s="7" t="n">
        <v>0</v>
      </c>
    </row>
    <row r="5887" spans="1:10">
      <c r="A5887" t="s">
        <v>4</v>
      </c>
      <c r="B5887" s="4" t="s">
        <v>5</v>
      </c>
    </row>
    <row r="5888" spans="1:10">
      <c r="A5888" t="n">
        <v>47328</v>
      </c>
      <c r="B5888" s="34" t="n">
        <v>28</v>
      </c>
    </row>
    <row r="5889" spans="1:10">
      <c r="A5889" t="s">
        <v>4</v>
      </c>
      <c r="B5889" s="4" t="s">
        <v>5</v>
      </c>
      <c r="C5889" s="4" t="s">
        <v>35</v>
      </c>
    </row>
    <row r="5890" spans="1:10">
      <c r="A5890" t="n">
        <v>47329</v>
      </c>
      <c r="B5890" s="26" t="n">
        <v>3</v>
      </c>
      <c r="C5890" s="16" t="n">
        <f t="normal" ca="1">A5902</f>
        <v>0</v>
      </c>
    </row>
    <row r="5891" spans="1:10">
      <c r="A5891" t="s">
        <v>4</v>
      </c>
      <c r="B5891" s="4" t="s">
        <v>5</v>
      </c>
      <c r="C5891" s="4" t="s">
        <v>13</v>
      </c>
      <c r="D5891" s="20" t="s">
        <v>45</v>
      </c>
      <c r="E5891" s="4" t="s">
        <v>5</v>
      </c>
      <c r="F5891" s="4" t="s">
        <v>13</v>
      </c>
      <c r="G5891" s="4" t="s">
        <v>10</v>
      </c>
      <c r="H5891" s="20" t="s">
        <v>46</v>
      </c>
      <c r="I5891" s="4" t="s">
        <v>13</v>
      </c>
      <c r="J5891" s="4" t="s">
        <v>35</v>
      </c>
    </row>
    <row r="5892" spans="1:10">
      <c r="A5892" t="n">
        <v>47334</v>
      </c>
      <c r="B5892" s="15" t="n">
        <v>5</v>
      </c>
      <c r="C5892" s="7" t="n">
        <v>28</v>
      </c>
      <c r="D5892" s="20" t="s">
        <v>3</v>
      </c>
      <c r="E5892" s="40" t="n">
        <v>64</v>
      </c>
      <c r="F5892" s="7" t="n">
        <v>5</v>
      </c>
      <c r="G5892" s="7" t="n">
        <v>15</v>
      </c>
      <c r="H5892" s="20" t="s">
        <v>3</v>
      </c>
      <c r="I5892" s="7" t="n">
        <v>1</v>
      </c>
      <c r="J5892" s="16" t="n">
        <f t="normal" ca="1">A5902</f>
        <v>0</v>
      </c>
    </row>
    <row r="5893" spans="1:10">
      <c r="A5893" t="s">
        <v>4</v>
      </c>
      <c r="B5893" s="4" t="s">
        <v>5</v>
      </c>
      <c r="C5893" s="4" t="s">
        <v>13</v>
      </c>
      <c r="D5893" s="4" t="s">
        <v>10</v>
      </c>
      <c r="E5893" s="4" t="s">
        <v>6</v>
      </c>
    </row>
    <row r="5894" spans="1:10">
      <c r="A5894" t="n">
        <v>47345</v>
      </c>
      <c r="B5894" s="61" t="n">
        <v>51</v>
      </c>
      <c r="C5894" s="7" t="n">
        <v>4</v>
      </c>
      <c r="D5894" s="7" t="n">
        <v>15</v>
      </c>
      <c r="E5894" s="7" t="s">
        <v>87</v>
      </c>
    </row>
    <row r="5895" spans="1:10">
      <c r="A5895" t="s">
        <v>4</v>
      </c>
      <c r="B5895" s="4" t="s">
        <v>5</v>
      </c>
      <c r="C5895" s="4" t="s">
        <v>10</v>
      </c>
    </row>
    <row r="5896" spans="1:10">
      <c r="A5896" t="n">
        <v>47358</v>
      </c>
      <c r="B5896" s="31" t="n">
        <v>16</v>
      </c>
      <c r="C5896" s="7" t="n">
        <v>0</v>
      </c>
    </row>
    <row r="5897" spans="1:10">
      <c r="A5897" t="s">
        <v>4</v>
      </c>
      <c r="B5897" s="4" t="s">
        <v>5</v>
      </c>
      <c r="C5897" s="4" t="s">
        <v>10</v>
      </c>
      <c r="D5897" s="4" t="s">
        <v>55</v>
      </c>
      <c r="E5897" s="4" t="s">
        <v>13</v>
      </c>
      <c r="F5897" s="4" t="s">
        <v>13</v>
      </c>
    </row>
    <row r="5898" spans="1:10">
      <c r="A5898" t="n">
        <v>47361</v>
      </c>
      <c r="B5898" s="62" t="n">
        <v>26</v>
      </c>
      <c r="C5898" s="7" t="n">
        <v>15</v>
      </c>
      <c r="D5898" s="7" t="s">
        <v>460</v>
      </c>
      <c r="E5898" s="7" t="n">
        <v>2</v>
      </c>
      <c r="F5898" s="7" t="n">
        <v>0</v>
      </c>
    </row>
    <row r="5899" spans="1:10">
      <c r="A5899" t="s">
        <v>4</v>
      </c>
      <c r="B5899" s="4" t="s">
        <v>5</v>
      </c>
    </row>
    <row r="5900" spans="1:10">
      <c r="A5900" t="n">
        <v>47444</v>
      </c>
      <c r="B5900" s="34" t="n">
        <v>28</v>
      </c>
    </row>
    <row r="5901" spans="1:10">
      <c r="A5901" t="s">
        <v>4</v>
      </c>
      <c r="B5901" s="4" t="s">
        <v>5</v>
      </c>
      <c r="C5901" s="4" t="s">
        <v>13</v>
      </c>
      <c r="D5901" s="4" t="s">
        <v>10</v>
      </c>
      <c r="E5901" s="4" t="s">
        <v>10</v>
      </c>
      <c r="F5901" s="4" t="s">
        <v>13</v>
      </c>
    </row>
    <row r="5902" spans="1:10">
      <c r="A5902" t="n">
        <v>47445</v>
      </c>
      <c r="B5902" s="32" t="n">
        <v>25</v>
      </c>
      <c r="C5902" s="7" t="n">
        <v>1</v>
      </c>
      <c r="D5902" s="7" t="n">
        <v>65535</v>
      </c>
      <c r="E5902" s="7" t="n">
        <v>65535</v>
      </c>
      <c r="F5902" s="7" t="n">
        <v>0</v>
      </c>
    </row>
    <row r="5903" spans="1:10">
      <c r="A5903" t="s">
        <v>4</v>
      </c>
      <c r="B5903" s="4" t="s">
        <v>5</v>
      </c>
      <c r="C5903" s="4" t="s">
        <v>13</v>
      </c>
      <c r="D5903" s="4" t="s">
        <v>10</v>
      </c>
      <c r="E5903" s="4" t="s">
        <v>25</v>
      </c>
    </row>
    <row r="5904" spans="1:10">
      <c r="A5904" t="n">
        <v>47452</v>
      </c>
      <c r="B5904" s="39" t="n">
        <v>58</v>
      </c>
      <c r="C5904" s="7" t="n">
        <v>0</v>
      </c>
      <c r="D5904" s="7" t="n">
        <v>1000</v>
      </c>
      <c r="E5904" s="7" t="n">
        <v>1</v>
      </c>
    </row>
    <row r="5905" spans="1:10">
      <c r="A5905" t="s">
        <v>4</v>
      </c>
      <c r="B5905" s="4" t="s">
        <v>5</v>
      </c>
      <c r="C5905" s="4" t="s">
        <v>13</v>
      </c>
      <c r="D5905" s="4" t="s">
        <v>10</v>
      </c>
    </row>
    <row r="5906" spans="1:10">
      <c r="A5906" t="n">
        <v>47460</v>
      </c>
      <c r="B5906" s="39" t="n">
        <v>58</v>
      </c>
      <c r="C5906" s="7" t="n">
        <v>255</v>
      </c>
      <c r="D5906" s="7" t="n">
        <v>0</v>
      </c>
    </row>
    <row r="5907" spans="1:10">
      <c r="A5907" t="s">
        <v>4</v>
      </c>
      <c r="B5907" s="4" t="s">
        <v>5</v>
      </c>
      <c r="C5907" s="4" t="s">
        <v>13</v>
      </c>
    </row>
    <row r="5908" spans="1:10">
      <c r="A5908" t="n">
        <v>47464</v>
      </c>
      <c r="B5908" s="45" t="n">
        <v>45</v>
      </c>
      <c r="C5908" s="7" t="n">
        <v>0</v>
      </c>
    </row>
    <row r="5909" spans="1:10">
      <c r="A5909" t="s">
        <v>4</v>
      </c>
      <c r="B5909" s="4" t="s">
        <v>5</v>
      </c>
      <c r="C5909" s="4" t="s">
        <v>10</v>
      </c>
    </row>
    <row r="5910" spans="1:10">
      <c r="A5910" t="n">
        <v>47466</v>
      </c>
      <c r="B5910" s="23" t="n">
        <v>12</v>
      </c>
      <c r="C5910" s="7" t="n">
        <v>8482</v>
      </c>
    </row>
    <row r="5911" spans="1:10">
      <c r="A5911" t="s">
        <v>4</v>
      </c>
      <c r="B5911" s="4" t="s">
        <v>5</v>
      </c>
      <c r="C5911" s="4" t="s">
        <v>10</v>
      </c>
      <c r="D5911" s="4" t="s">
        <v>13</v>
      </c>
      <c r="E5911" s="4" t="s">
        <v>10</v>
      </c>
    </row>
    <row r="5912" spans="1:10">
      <c r="A5912" t="n">
        <v>47469</v>
      </c>
      <c r="B5912" s="64" t="n">
        <v>104</v>
      </c>
      <c r="C5912" s="7" t="n">
        <v>108</v>
      </c>
      <c r="D5912" s="7" t="n">
        <v>1</v>
      </c>
      <c r="E5912" s="7" t="n">
        <v>1</v>
      </c>
    </row>
    <row r="5913" spans="1:10">
      <c r="A5913" t="s">
        <v>4</v>
      </c>
      <c r="B5913" s="4" t="s">
        <v>5</v>
      </c>
    </row>
    <row r="5914" spans="1:10">
      <c r="A5914" t="n">
        <v>47475</v>
      </c>
      <c r="B5914" s="5" t="n">
        <v>1</v>
      </c>
    </row>
    <row r="5915" spans="1:10">
      <c r="A5915" t="s">
        <v>4</v>
      </c>
      <c r="B5915" s="4" t="s">
        <v>5</v>
      </c>
      <c r="C5915" s="4" t="s">
        <v>13</v>
      </c>
      <c r="D5915" s="4" t="s">
        <v>6</v>
      </c>
    </row>
    <row r="5916" spans="1:10">
      <c r="A5916" t="n">
        <v>47476</v>
      </c>
      <c r="B5916" s="9" t="n">
        <v>2</v>
      </c>
      <c r="C5916" s="7" t="n">
        <v>10</v>
      </c>
      <c r="D5916" s="7" t="s">
        <v>104</v>
      </c>
    </row>
    <row r="5917" spans="1:10">
      <c r="A5917" t="s">
        <v>4</v>
      </c>
      <c r="B5917" s="4" t="s">
        <v>5</v>
      </c>
      <c r="C5917" s="4" t="s">
        <v>10</v>
      </c>
      <c r="D5917" s="4" t="s">
        <v>25</v>
      </c>
      <c r="E5917" s="4" t="s">
        <v>25</v>
      </c>
      <c r="F5917" s="4" t="s">
        <v>25</v>
      </c>
      <c r="G5917" s="4" t="s">
        <v>25</v>
      </c>
    </row>
    <row r="5918" spans="1:10">
      <c r="A5918" t="n">
        <v>47495</v>
      </c>
      <c r="B5918" s="50" t="n">
        <v>46</v>
      </c>
      <c r="C5918" s="7" t="n">
        <v>61456</v>
      </c>
      <c r="D5918" s="7" t="n">
        <v>-221</v>
      </c>
      <c r="E5918" s="7" t="n">
        <v>62.4700012207031</v>
      </c>
      <c r="F5918" s="7" t="n">
        <v>-293.239990234375</v>
      </c>
      <c r="G5918" s="7" t="n">
        <v>212.5</v>
      </c>
    </row>
    <row r="5919" spans="1:10">
      <c r="A5919" t="s">
        <v>4</v>
      </c>
      <c r="B5919" s="4" t="s">
        <v>5</v>
      </c>
      <c r="C5919" s="4" t="s">
        <v>10</v>
      </c>
      <c r="D5919" s="4" t="s">
        <v>25</v>
      </c>
      <c r="E5919" s="4" t="s">
        <v>25</v>
      </c>
      <c r="F5919" s="4" t="s">
        <v>25</v>
      </c>
      <c r="G5919" s="4" t="s">
        <v>25</v>
      </c>
    </row>
    <row r="5920" spans="1:10">
      <c r="A5920" t="n">
        <v>47514</v>
      </c>
      <c r="B5920" s="50" t="n">
        <v>46</v>
      </c>
      <c r="C5920" s="7" t="n">
        <v>64</v>
      </c>
      <c r="D5920" s="7" t="n">
        <v>-221</v>
      </c>
      <c r="E5920" s="7" t="n">
        <v>62.4700012207031</v>
      </c>
      <c r="F5920" s="7" t="n">
        <v>-293.239990234375</v>
      </c>
      <c r="G5920" s="7" t="n">
        <v>212.5</v>
      </c>
    </row>
    <row r="5921" spans="1:7">
      <c r="A5921" t="s">
        <v>4</v>
      </c>
      <c r="B5921" s="4" t="s">
        <v>5</v>
      </c>
      <c r="C5921" s="4" t="s">
        <v>10</v>
      </c>
      <c r="D5921" s="4" t="s">
        <v>25</v>
      </c>
      <c r="E5921" s="4" t="s">
        <v>25</v>
      </c>
      <c r="F5921" s="4" t="s">
        <v>25</v>
      </c>
      <c r="G5921" s="4" t="s">
        <v>25</v>
      </c>
    </row>
    <row r="5922" spans="1:7">
      <c r="A5922" t="n">
        <v>47533</v>
      </c>
      <c r="B5922" s="50" t="n">
        <v>46</v>
      </c>
      <c r="C5922" s="7" t="n">
        <v>65</v>
      </c>
      <c r="D5922" s="7" t="n">
        <v>-221</v>
      </c>
      <c r="E5922" s="7" t="n">
        <v>62.4700012207031</v>
      </c>
      <c r="F5922" s="7" t="n">
        <v>-293.239990234375</v>
      </c>
      <c r="G5922" s="7" t="n">
        <v>212.5</v>
      </c>
    </row>
    <row r="5923" spans="1:7">
      <c r="A5923" t="s">
        <v>4</v>
      </c>
      <c r="B5923" s="4" t="s">
        <v>5</v>
      </c>
      <c r="C5923" s="4" t="s">
        <v>10</v>
      </c>
      <c r="D5923" s="4" t="s">
        <v>25</v>
      </c>
      <c r="E5923" s="4" t="s">
        <v>25</v>
      </c>
      <c r="F5923" s="4" t="s">
        <v>25</v>
      </c>
      <c r="G5923" s="4" t="s">
        <v>25</v>
      </c>
    </row>
    <row r="5924" spans="1:7">
      <c r="A5924" t="n">
        <v>47552</v>
      </c>
      <c r="B5924" s="50" t="n">
        <v>46</v>
      </c>
      <c r="C5924" s="7" t="n">
        <v>66</v>
      </c>
      <c r="D5924" s="7" t="n">
        <v>-221</v>
      </c>
      <c r="E5924" s="7" t="n">
        <v>62.4700012207031</v>
      </c>
      <c r="F5924" s="7" t="n">
        <v>-293.239990234375</v>
      </c>
      <c r="G5924" s="7" t="n">
        <v>212.5</v>
      </c>
    </row>
    <row r="5925" spans="1:7">
      <c r="A5925" t="s">
        <v>4</v>
      </c>
      <c r="B5925" s="4" t="s">
        <v>5</v>
      </c>
      <c r="C5925" s="4" t="s">
        <v>10</v>
      </c>
      <c r="D5925" s="4" t="s">
        <v>25</v>
      </c>
      <c r="E5925" s="4" t="s">
        <v>25</v>
      </c>
      <c r="F5925" s="4" t="s">
        <v>25</v>
      </c>
      <c r="G5925" s="4" t="s">
        <v>25</v>
      </c>
    </row>
    <row r="5926" spans="1:7">
      <c r="A5926" t="n">
        <v>47571</v>
      </c>
      <c r="B5926" s="50" t="n">
        <v>46</v>
      </c>
      <c r="C5926" s="7" t="n">
        <v>67</v>
      </c>
      <c r="D5926" s="7" t="n">
        <v>-221</v>
      </c>
      <c r="E5926" s="7" t="n">
        <v>62.4700012207031</v>
      </c>
      <c r="F5926" s="7" t="n">
        <v>-293.239990234375</v>
      </c>
      <c r="G5926" s="7" t="n">
        <v>212.5</v>
      </c>
    </row>
    <row r="5927" spans="1:7">
      <c r="A5927" t="s">
        <v>4</v>
      </c>
      <c r="B5927" s="4" t="s">
        <v>5</v>
      </c>
      <c r="C5927" s="4" t="s">
        <v>13</v>
      </c>
    </row>
    <row r="5928" spans="1:7">
      <c r="A5928" t="n">
        <v>47590</v>
      </c>
      <c r="B5928" s="54" t="n">
        <v>73</v>
      </c>
      <c r="C5928" s="7" t="n">
        <v>9</v>
      </c>
    </row>
    <row r="5929" spans="1:7">
      <c r="A5929" t="s">
        <v>4</v>
      </c>
      <c r="B5929" s="4" t="s">
        <v>5</v>
      </c>
      <c r="C5929" s="4" t="s">
        <v>13</v>
      </c>
      <c r="D5929" s="4" t="s">
        <v>6</v>
      </c>
    </row>
    <row r="5930" spans="1:7">
      <c r="A5930" t="n">
        <v>47592</v>
      </c>
      <c r="B5930" s="9" t="n">
        <v>2</v>
      </c>
      <c r="C5930" s="7" t="n">
        <v>10</v>
      </c>
      <c r="D5930" s="7" t="s">
        <v>105</v>
      </c>
    </row>
    <row r="5931" spans="1:7">
      <c r="A5931" t="s">
        <v>4</v>
      </c>
      <c r="B5931" s="4" t="s">
        <v>5</v>
      </c>
      <c r="C5931" s="4" t="s">
        <v>10</v>
      </c>
    </row>
    <row r="5932" spans="1:7">
      <c r="A5932" t="n">
        <v>47607</v>
      </c>
      <c r="B5932" s="31" t="n">
        <v>16</v>
      </c>
      <c r="C5932" s="7" t="n">
        <v>0</v>
      </c>
    </row>
    <row r="5933" spans="1:7">
      <c r="A5933" t="s">
        <v>4</v>
      </c>
      <c r="B5933" s="4" t="s">
        <v>5</v>
      </c>
      <c r="C5933" s="4" t="s">
        <v>13</v>
      </c>
      <c r="D5933" s="4" t="s">
        <v>10</v>
      </c>
    </row>
    <row r="5934" spans="1:7">
      <c r="A5934" t="n">
        <v>47610</v>
      </c>
      <c r="B5934" s="39" t="n">
        <v>58</v>
      </c>
      <c r="C5934" s="7" t="n">
        <v>105</v>
      </c>
      <c r="D5934" s="7" t="n">
        <v>300</v>
      </c>
    </row>
    <row r="5935" spans="1:7">
      <c r="A5935" t="s">
        <v>4</v>
      </c>
      <c r="B5935" s="4" t="s">
        <v>5</v>
      </c>
      <c r="C5935" s="4" t="s">
        <v>25</v>
      </c>
      <c r="D5935" s="4" t="s">
        <v>10</v>
      </c>
    </row>
    <row r="5936" spans="1:7">
      <c r="A5936" t="n">
        <v>47614</v>
      </c>
      <c r="B5936" s="56" t="n">
        <v>103</v>
      </c>
      <c r="C5936" s="7" t="n">
        <v>1</v>
      </c>
      <c r="D5936" s="7" t="n">
        <v>300</v>
      </c>
    </row>
    <row r="5937" spans="1:7">
      <c r="A5937" t="s">
        <v>4</v>
      </c>
      <c r="B5937" s="4" t="s">
        <v>5</v>
      </c>
      <c r="C5937" s="4" t="s">
        <v>13</v>
      </c>
      <c r="D5937" s="4" t="s">
        <v>10</v>
      </c>
    </row>
    <row r="5938" spans="1:7">
      <c r="A5938" t="n">
        <v>47621</v>
      </c>
      <c r="B5938" s="57" t="n">
        <v>72</v>
      </c>
      <c r="C5938" s="7" t="n">
        <v>4</v>
      </c>
      <c r="D5938" s="7" t="n">
        <v>0</v>
      </c>
    </row>
    <row r="5939" spans="1:7">
      <c r="A5939" t="s">
        <v>4</v>
      </c>
      <c r="B5939" s="4" t="s">
        <v>5</v>
      </c>
      <c r="C5939" s="4" t="s">
        <v>9</v>
      </c>
    </row>
    <row r="5940" spans="1:7">
      <c r="A5940" t="n">
        <v>47625</v>
      </c>
      <c r="B5940" s="65" t="n">
        <v>15</v>
      </c>
      <c r="C5940" s="7" t="n">
        <v>1073741824</v>
      </c>
    </row>
    <row r="5941" spans="1:7">
      <c r="A5941" t="s">
        <v>4</v>
      </c>
      <c r="B5941" s="4" t="s">
        <v>5</v>
      </c>
      <c r="C5941" s="4" t="s">
        <v>13</v>
      </c>
    </row>
    <row r="5942" spans="1:7">
      <c r="A5942" t="n">
        <v>47630</v>
      </c>
      <c r="B5942" s="40" t="n">
        <v>64</v>
      </c>
      <c r="C5942" s="7" t="n">
        <v>3</v>
      </c>
    </row>
    <row r="5943" spans="1:7">
      <c r="A5943" t="s">
        <v>4</v>
      </c>
      <c r="B5943" s="4" t="s">
        <v>5</v>
      </c>
      <c r="C5943" s="4" t="s">
        <v>13</v>
      </c>
    </row>
    <row r="5944" spans="1:7">
      <c r="A5944" t="n">
        <v>47632</v>
      </c>
      <c r="B5944" s="12" t="n">
        <v>74</v>
      </c>
      <c r="C5944" s="7" t="n">
        <v>67</v>
      </c>
    </row>
    <row r="5945" spans="1:7">
      <c r="A5945" t="s">
        <v>4</v>
      </c>
      <c r="B5945" s="4" t="s">
        <v>5</v>
      </c>
      <c r="C5945" s="4" t="s">
        <v>13</v>
      </c>
      <c r="D5945" s="4" t="s">
        <v>13</v>
      </c>
      <c r="E5945" s="4" t="s">
        <v>10</v>
      </c>
    </row>
    <row r="5946" spans="1:7">
      <c r="A5946" t="n">
        <v>47634</v>
      </c>
      <c r="B5946" s="45" t="n">
        <v>45</v>
      </c>
      <c r="C5946" s="7" t="n">
        <v>8</v>
      </c>
      <c r="D5946" s="7" t="n">
        <v>1</v>
      </c>
      <c r="E5946" s="7" t="n">
        <v>0</v>
      </c>
    </row>
    <row r="5947" spans="1:7">
      <c r="A5947" t="s">
        <v>4</v>
      </c>
      <c r="B5947" s="4" t="s">
        <v>5</v>
      </c>
      <c r="C5947" s="4" t="s">
        <v>10</v>
      </c>
    </row>
    <row r="5948" spans="1:7">
      <c r="A5948" t="n">
        <v>47639</v>
      </c>
      <c r="B5948" s="66" t="n">
        <v>13</v>
      </c>
      <c r="C5948" s="7" t="n">
        <v>6409</v>
      </c>
    </row>
    <row r="5949" spans="1:7">
      <c r="A5949" t="s">
        <v>4</v>
      </c>
      <c r="B5949" s="4" t="s">
        <v>5</v>
      </c>
      <c r="C5949" s="4" t="s">
        <v>10</v>
      </c>
    </row>
    <row r="5950" spans="1:7">
      <c r="A5950" t="n">
        <v>47642</v>
      </c>
      <c r="B5950" s="66" t="n">
        <v>13</v>
      </c>
      <c r="C5950" s="7" t="n">
        <v>6408</v>
      </c>
    </row>
    <row r="5951" spans="1:7">
      <c r="A5951" t="s">
        <v>4</v>
      </c>
      <c r="B5951" s="4" t="s">
        <v>5</v>
      </c>
      <c r="C5951" s="4" t="s">
        <v>10</v>
      </c>
    </row>
    <row r="5952" spans="1:7">
      <c r="A5952" t="n">
        <v>47645</v>
      </c>
      <c r="B5952" s="23" t="n">
        <v>12</v>
      </c>
      <c r="C5952" s="7" t="n">
        <v>6464</v>
      </c>
    </row>
    <row r="5953" spans="1:5">
      <c r="A5953" t="s">
        <v>4</v>
      </c>
      <c r="B5953" s="4" t="s">
        <v>5</v>
      </c>
      <c r="C5953" s="4" t="s">
        <v>10</v>
      </c>
    </row>
    <row r="5954" spans="1:5">
      <c r="A5954" t="n">
        <v>47648</v>
      </c>
      <c r="B5954" s="66" t="n">
        <v>13</v>
      </c>
      <c r="C5954" s="7" t="n">
        <v>6465</v>
      </c>
    </row>
    <row r="5955" spans="1:5">
      <c r="A5955" t="s">
        <v>4</v>
      </c>
      <c r="B5955" s="4" t="s">
        <v>5</v>
      </c>
      <c r="C5955" s="4" t="s">
        <v>10</v>
      </c>
    </row>
    <row r="5956" spans="1:5">
      <c r="A5956" t="n">
        <v>47651</v>
      </c>
      <c r="B5956" s="66" t="n">
        <v>13</v>
      </c>
      <c r="C5956" s="7" t="n">
        <v>6466</v>
      </c>
    </row>
    <row r="5957" spans="1:5">
      <c r="A5957" t="s">
        <v>4</v>
      </c>
      <c r="B5957" s="4" t="s">
        <v>5</v>
      </c>
      <c r="C5957" s="4" t="s">
        <v>10</v>
      </c>
    </row>
    <row r="5958" spans="1:5">
      <c r="A5958" t="n">
        <v>47654</v>
      </c>
      <c r="B5958" s="66" t="n">
        <v>13</v>
      </c>
      <c r="C5958" s="7" t="n">
        <v>6467</v>
      </c>
    </row>
    <row r="5959" spans="1:5">
      <c r="A5959" t="s">
        <v>4</v>
      </c>
      <c r="B5959" s="4" t="s">
        <v>5</v>
      </c>
      <c r="C5959" s="4" t="s">
        <v>10</v>
      </c>
    </row>
    <row r="5960" spans="1:5">
      <c r="A5960" t="n">
        <v>47657</v>
      </c>
      <c r="B5960" s="66" t="n">
        <v>13</v>
      </c>
      <c r="C5960" s="7" t="n">
        <v>6468</v>
      </c>
    </row>
    <row r="5961" spans="1:5">
      <c r="A5961" t="s">
        <v>4</v>
      </c>
      <c r="B5961" s="4" t="s">
        <v>5</v>
      </c>
      <c r="C5961" s="4" t="s">
        <v>10</v>
      </c>
    </row>
    <row r="5962" spans="1:5">
      <c r="A5962" t="n">
        <v>47660</v>
      </c>
      <c r="B5962" s="66" t="n">
        <v>13</v>
      </c>
      <c r="C5962" s="7" t="n">
        <v>6469</v>
      </c>
    </row>
    <row r="5963" spans="1:5">
      <c r="A5963" t="s">
        <v>4</v>
      </c>
      <c r="B5963" s="4" t="s">
        <v>5</v>
      </c>
      <c r="C5963" s="4" t="s">
        <v>10</v>
      </c>
    </row>
    <row r="5964" spans="1:5">
      <c r="A5964" t="n">
        <v>47663</v>
      </c>
      <c r="B5964" s="66" t="n">
        <v>13</v>
      </c>
      <c r="C5964" s="7" t="n">
        <v>6470</v>
      </c>
    </row>
    <row r="5965" spans="1:5">
      <c r="A5965" t="s">
        <v>4</v>
      </c>
      <c r="B5965" s="4" t="s">
        <v>5</v>
      </c>
      <c r="C5965" s="4" t="s">
        <v>10</v>
      </c>
    </row>
    <row r="5966" spans="1:5">
      <c r="A5966" t="n">
        <v>47666</v>
      </c>
      <c r="B5966" s="66" t="n">
        <v>13</v>
      </c>
      <c r="C5966" s="7" t="n">
        <v>6471</v>
      </c>
    </row>
    <row r="5967" spans="1:5">
      <c r="A5967" t="s">
        <v>4</v>
      </c>
      <c r="B5967" s="4" t="s">
        <v>5</v>
      </c>
      <c r="C5967" s="4" t="s">
        <v>13</v>
      </c>
    </row>
    <row r="5968" spans="1:5">
      <c r="A5968" t="n">
        <v>47669</v>
      </c>
      <c r="B5968" s="12" t="n">
        <v>74</v>
      </c>
      <c r="C5968" s="7" t="n">
        <v>18</v>
      </c>
    </row>
    <row r="5969" spans="1:3">
      <c r="A5969" t="s">
        <v>4</v>
      </c>
      <c r="B5969" s="4" t="s">
        <v>5</v>
      </c>
      <c r="C5969" s="4" t="s">
        <v>13</v>
      </c>
    </row>
    <row r="5970" spans="1:3">
      <c r="A5970" t="n">
        <v>47671</v>
      </c>
      <c r="B5970" s="12" t="n">
        <v>74</v>
      </c>
      <c r="C5970" s="7" t="n">
        <v>45</v>
      </c>
    </row>
    <row r="5971" spans="1:3">
      <c r="A5971" t="s">
        <v>4</v>
      </c>
      <c r="B5971" s="4" t="s">
        <v>5</v>
      </c>
      <c r="C5971" s="4" t="s">
        <v>10</v>
      </c>
    </row>
    <row r="5972" spans="1:3">
      <c r="A5972" t="n">
        <v>47673</v>
      </c>
      <c r="B5972" s="31" t="n">
        <v>16</v>
      </c>
      <c r="C5972" s="7" t="n">
        <v>0</v>
      </c>
    </row>
    <row r="5973" spans="1:3">
      <c r="A5973" t="s">
        <v>4</v>
      </c>
      <c r="B5973" s="4" t="s">
        <v>5</v>
      </c>
      <c r="C5973" s="4" t="s">
        <v>13</v>
      </c>
      <c r="D5973" s="4" t="s">
        <v>13</v>
      </c>
      <c r="E5973" s="4" t="s">
        <v>13</v>
      </c>
      <c r="F5973" s="4" t="s">
        <v>13</v>
      </c>
    </row>
    <row r="5974" spans="1:3">
      <c r="A5974" t="n">
        <v>47676</v>
      </c>
      <c r="B5974" s="8" t="n">
        <v>14</v>
      </c>
      <c r="C5974" s="7" t="n">
        <v>0</v>
      </c>
      <c r="D5974" s="7" t="n">
        <v>8</v>
      </c>
      <c r="E5974" s="7" t="n">
        <v>0</v>
      </c>
      <c r="F5974" s="7" t="n">
        <v>0</v>
      </c>
    </row>
    <row r="5975" spans="1:3">
      <c r="A5975" t="s">
        <v>4</v>
      </c>
      <c r="B5975" s="4" t="s">
        <v>5</v>
      </c>
      <c r="C5975" s="4" t="s">
        <v>13</v>
      </c>
      <c r="D5975" s="4" t="s">
        <v>6</v>
      </c>
    </row>
    <row r="5976" spans="1:3">
      <c r="A5976" t="n">
        <v>47681</v>
      </c>
      <c r="B5976" s="9" t="n">
        <v>2</v>
      </c>
      <c r="C5976" s="7" t="n">
        <v>11</v>
      </c>
      <c r="D5976" s="7" t="s">
        <v>49</v>
      </c>
    </row>
    <row r="5977" spans="1:3">
      <c r="A5977" t="s">
        <v>4</v>
      </c>
      <c r="B5977" s="4" t="s">
        <v>5</v>
      </c>
      <c r="C5977" s="4" t="s">
        <v>10</v>
      </c>
    </row>
    <row r="5978" spans="1:3">
      <c r="A5978" t="n">
        <v>47695</v>
      </c>
      <c r="B5978" s="31" t="n">
        <v>16</v>
      </c>
      <c r="C5978" s="7" t="n">
        <v>0</v>
      </c>
    </row>
    <row r="5979" spans="1:3">
      <c r="A5979" t="s">
        <v>4</v>
      </c>
      <c r="B5979" s="4" t="s">
        <v>5</v>
      </c>
      <c r="C5979" s="4" t="s">
        <v>13</v>
      </c>
      <c r="D5979" s="4" t="s">
        <v>6</v>
      </c>
    </row>
    <row r="5980" spans="1:3">
      <c r="A5980" t="n">
        <v>47698</v>
      </c>
      <c r="B5980" s="9" t="n">
        <v>2</v>
      </c>
      <c r="C5980" s="7" t="n">
        <v>11</v>
      </c>
      <c r="D5980" s="7" t="s">
        <v>106</v>
      </c>
    </row>
    <row r="5981" spans="1:3">
      <c r="A5981" t="s">
        <v>4</v>
      </c>
      <c r="B5981" s="4" t="s">
        <v>5</v>
      </c>
      <c r="C5981" s="4" t="s">
        <v>10</v>
      </c>
    </row>
    <row r="5982" spans="1:3">
      <c r="A5982" t="n">
        <v>47707</v>
      </c>
      <c r="B5982" s="31" t="n">
        <v>16</v>
      </c>
      <c r="C5982" s="7" t="n">
        <v>0</v>
      </c>
    </row>
    <row r="5983" spans="1:3">
      <c r="A5983" t="s">
        <v>4</v>
      </c>
      <c r="B5983" s="4" t="s">
        <v>5</v>
      </c>
      <c r="C5983" s="4" t="s">
        <v>9</v>
      </c>
    </row>
    <row r="5984" spans="1:3">
      <c r="A5984" t="n">
        <v>47710</v>
      </c>
      <c r="B5984" s="65" t="n">
        <v>15</v>
      </c>
      <c r="C5984" s="7" t="n">
        <v>2048</v>
      </c>
    </row>
    <row r="5985" spans="1:6">
      <c r="A5985" t="s">
        <v>4</v>
      </c>
      <c r="B5985" s="4" t="s">
        <v>5</v>
      </c>
      <c r="C5985" s="4" t="s">
        <v>13</v>
      </c>
      <c r="D5985" s="4" t="s">
        <v>6</v>
      </c>
    </row>
    <row r="5986" spans="1:6">
      <c r="A5986" t="n">
        <v>47715</v>
      </c>
      <c r="B5986" s="9" t="n">
        <v>2</v>
      </c>
      <c r="C5986" s="7" t="n">
        <v>10</v>
      </c>
      <c r="D5986" s="7" t="s">
        <v>58</v>
      </c>
    </row>
    <row r="5987" spans="1:6">
      <c r="A5987" t="s">
        <v>4</v>
      </c>
      <c r="B5987" s="4" t="s">
        <v>5</v>
      </c>
      <c r="C5987" s="4" t="s">
        <v>10</v>
      </c>
    </row>
    <row r="5988" spans="1:6">
      <c r="A5988" t="n">
        <v>47733</v>
      </c>
      <c r="B5988" s="31" t="n">
        <v>16</v>
      </c>
      <c r="C5988" s="7" t="n">
        <v>0</v>
      </c>
    </row>
    <row r="5989" spans="1:6">
      <c r="A5989" t="s">
        <v>4</v>
      </c>
      <c r="B5989" s="4" t="s">
        <v>5</v>
      </c>
      <c r="C5989" s="4" t="s">
        <v>13</v>
      </c>
      <c r="D5989" s="4" t="s">
        <v>6</v>
      </c>
    </row>
    <row r="5990" spans="1:6">
      <c r="A5990" t="n">
        <v>47736</v>
      </c>
      <c r="B5990" s="9" t="n">
        <v>2</v>
      </c>
      <c r="C5990" s="7" t="n">
        <v>10</v>
      </c>
      <c r="D5990" s="7" t="s">
        <v>59</v>
      </c>
    </row>
    <row r="5991" spans="1:6">
      <c r="A5991" t="s">
        <v>4</v>
      </c>
      <c r="B5991" s="4" t="s">
        <v>5</v>
      </c>
      <c r="C5991" s="4" t="s">
        <v>10</v>
      </c>
    </row>
    <row r="5992" spans="1:6">
      <c r="A5992" t="n">
        <v>47755</v>
      </c>
      <c r="B5992" s="31" t="n">
        <v>16</v>
      </c>
      <c r="C5992" s="7" t="n">
        <v>0</v>
      </c>
    </row>
    <row r="5993" spans="1:6">
      <c r="A5993" t="s">
        <v>4</v>
      </c>
      <c r="B5993" s="4" t="s">
        <v>5</v>
      </c>
      <c r="C5993" s="4" t="s">
        <v>13</v>
      </c>
      <c r="D5993" s="4" t="s">
        <v>10</v>
      </c>
      <c r="E5993" s="4" t="s">
        <v>25</v>
      </c>
    </row>
    <row r="5994" spans="1:6">
      <c r="A5994" t="n">
        <v>47758</v>
      </c>
      <c r="B5994" s="39" t="n">
        <v>58</v>
      </c>
      <c r="C5994" s="7" t="n">
        <v>100</v>
      </c>
      <c r="D5994" s="7" t="n">
        <v>300</v>
      </c>
      <c r="E5994" s="7" t="n">
        <v>1</v>
      </c>
    </row>
    <row r="5995" spans="1:6">
      <c r="A5995" t="s">
        <v>4</v>
      </c>
      <c r="B5995" s="4" t="s">
        <v>5</v>
      </c>
      <c r="C5995" s="4" t="s">
        <v>13</v>
      </c>
      <c r="D5995" s="4" t="s">
        <v>10</v>
      </c>
    </row>
    <row r="5996" spans="1:6">
      <c r="A5996" t="n">
        <v>47766</v>
      </c>
      <c r="B5996" s="39" t="n">
        <v>58</v>
      </c>
      <c r="C5996" s="7" t="n">
        <v>255</v>
      </c>
      <c r="D5996" s="7" t="n">
        <v>0</v>
      </c>
    </row>
    <row r="5997" spans="1:6">
      <c r="A5997" t="s">
        <v>4</v>
      </c>
      <c r="B5997" s="4" t="s">
        <v>5</v>
      </c>
      <c r="C5997" s="4" t="s">
        <v>13</v>
      </c>
    </row>
    <row r="5998" spans="1:6">
      <c r="A5998" t="n">
        <v>47770</v>
      </c>
      <c r="B5998" s="36" t="n">
        <v>23</v>
      </c>
      <c r="C5998" s="7" t="n">
        <v>0</v>
      </c>
    </row>
    <row r="5999" spans="1:6">
      <c r="A5999" t="s">
        <v>4</v>
      </c>
      <c r="B5999" s="4" t="s">
        <v>5</v>
      </c>
    </row>
    <row r="6000" spans="1:6">
      <c r="A6000" t="n">
        <v>47772</v>
      </c>
      <c r="B6000" s="5" t="n">
        <v>1</v>
      </c>
    </row>
    <row r="6001" spans="1:5" s="3" customFormat="1" customHeight="0">
      <c r="A6001" s="3" t="s">
        <v>2</v>
      </c>
      <c r="B6001" s="3" t="s">
        <v>461</v>
      </c>
    </row>
    <row r="6002" spans="1:5">
      <c r="A6002" t="s">
        <v>4</v>
      </c>
      <c r="B6002" s="4" t="s">
        <v>5</v>
      </c>
      <c r="C6002" s="4" t="s">
        <v>13</v>
      </c>
      <c r="D6002" s="4" t="s">
        <v>13</v>
      </c>
      <c r="E6002" s="4" t="s">
        <v>13</v>
      </c>
      <c r="F6002" s="4" t="s">
        <v>13</v>
      </c>
    </row>
    <row r="6003" spans="1:5">
      <c r="A6003" t="n">
        <v>47776</v>
      </c>
      <c r="B6003" s="8" t="n">
        <v>14</v>
      </c>
      <c r="C6003" s="7" t="n">
        <v>2</v>
      </c>
      <c r="D6003" s="7" t="n">
        <v>0</v>
      </c>
      <c r="E6003" s="7" t="n">
        <v>0</v>
      </c>
      <c r="F6003" s="7" t="n">
        <v>0</v>
      </c>
    </row>
    <row r="6004" spans="1:5">
      <c r="A6004" t="s">
        <v>4</v>
      </c>
      <c r="B6004" s="4" t="s">
        <v>5</v>
      </c>
      <c r="C6004" s="4" t="s">
        <v>13</v>
      </c>
      <c r="D6004" s="20" t="s">
        <v>45</v>
      </c>
      <c r="E6004" s="4" t="s">
        <v>5</v>
      </c>
      <c r="F6004" s="4" t="s">
        <v>13</v>
      </c>
      <c r="G6004" s="4" t="s">
        <v>10</v>
      </c>
      <c r="H6004" s="20" t="s">
        <v>46</v>
      </c>
      <c r="I6004" s="4" t="s">
        <v>13</v>
      </c>
      <c r="J6004" s="4" t="s">
        <v>9</v>
      </c>
      <c r="K6004" s="4" t="s">
        <v>13</v>
      </c>
      <c r="L6004" s="4" t="s">
        <v>13</v>
      </c>
      <c r="M6004" s="20" t="s">
        <v>45</v>
      </c>
      <c r="N6004" s="4" t="s">
        <v>5</v>
      </c>
      <c r="O6004" s="4" t="s">
        <v>13</v>
      </c>
      <c r="P6004" s="4" t="s">
        <v>10</v>
      </c>
      <c r="Q6004" s="20" t="s">
        <v>46</v>
      </c>
      <c r="R6004" s="4" t="s">
        <v>13</v>
      </c>
      <c r="S6004" s="4" t="s">
        <v>9</v>
      </c>
      <c r="T6004" s="4" t="s">
        <v>13</v>
      </c>
      <c r="U6004" s="4" t="s">
        <v>13</v>
      </c>
      <c r="V6004" s="4" t="s">
        <v>13</v>
      </c>
      <c r="W6004" s="4" t="s">
        <v>35</v>
      </c>
    </row>
    <row r="6005" spans="1:5">
      <c r="A6005" t="n">
        <v>47781</v>
      </c>
      <c r="B6005" s="15" t="n">
        <v>5</v>
      </c>
      <c r="C6005" s="7" t="n">
        <v>28</v>
      </c>
      <c r="D6005" s="20" t="s">
        <v>3</v>
      </c>
      <c r="E6005" s="10" t="n">
        <v>162</v>
      </c>
      <c r="F6005" s="7" t="n">
        <v>3</v>
      </c>
      <c r="G6005" s="7" t="n">
        <v>28693</v>
      </c>
      <c r="H6005" s="20" t="s">
        <v>3</v>
      </c>
      <c r="I6005" s="7" t="n">
        <v>0</v>
      </c>
      <c r="J6005" s="7" t="n">
        <v>1</v>
      </c>
      <c r="K6005" s="7" t="n">
        <v>2</v>
      </c>
      <c r="L6005" s="7" t="n">
        <v>28</v>
      </c>
      <c r="M6005" s="20" t="s">
        <v>3</v>
      </c>
      <c r="N6005" s="10" t="n">
        <v>162</v>
      </c>
      <c r="O6005" s="7" t="n">
        <v>3</v>
      </c>
      <c r="P6005" s="7" t="n">
        <v>28693</v>
      </c>
      <c r="Q6005" s="20" t="s">
        <v>3</v>
      </c>
      <c r="R6005" s="7" t="n">
        <v>0</v>
      </c>
      <c r="S6005" s="7" t="n">
        <v>2</v>
      </c>
      <c r="T6005" s="7" t="n">
        <v>2</v>
      </c>
      <c r="U6005" s="7" t="n">
        <v>11</v>
      </c>
      <c r="V6005" s="7" t="n">
        <v>1</v>
      </c>
      <c r="W6005" s="16" t="n">
        <f t="normal" ca="1">A6009</f>
        <v>0</v>
      </c>
    </row>
    <row r="6006" spans="1:5">
      <c r="A6006" t="s">
        <v>4</v>
      </c>
      <c r="B6006" s="4" t="s">
        <v>5</v>
      </c>
      <c r="C6006" s="4" t="s">
        <v>13</v>
      </c>
      <c r="D6006" s="4" t="s">
        <v>10</v>
      </c>
      <c r="E6006" s="4" t="s">
        <v>25</v>
      </c>
    </row>
    <row r="6007" spans="1:5">
      <c r="A6007" t="n">
        <v>47810</v>
      </c>
      <c r="B6007" s="39" t="n">
        <v>58</v>
      </c>
      <c r="C6007" s="7" t="n">
        <v>0</v>
      </c>
      <c r="D6007" s="7" t="n">
        <v>0</v>
      </c>
      <c r="E6007" s="7" t="n">
        <v>1</v>
      </c>
    </row>
    <row r="6008" spans="1:5">
      <c r="A6008" t="s">
        <v>4</v>
      </c>
      <c r="B6008" s="4" t="s">
        <v>5</v>
      </c>
      <c r="C6008" s="4" t="s">
        <v>13</v>
      </c>
      <c r="D6008" s="20" t="s">
        <v>45</v>
      </c>
      <c r="E6008" s="4" t="s">
        <v>5</v>
      </c>
      <c r="F6008" s="4" t="s">
        <v>13</v>
      </c>
      <c r="G6008" s="4" t="s">
        <v>10</v>
      </c>
      <c r="H6008" s="20" t="s">
        <v>46</v>
      </c>
      <c r="I6008" s="4" t="s">
        <v>13</v>
      </c>
      <c r="J6008" s="4" t="s">
        <v>9</v>
      </c>
      <c r="K6008" s="4" t="s">
        <v>13</v>
      </c>
      <c r="L6008" s="4" t="s">
        <v>13</v>
      </c>
      <c r="M6008" s="20" t="s">
        <v>45</v>
      </c>
      <c r="N6008" s="4" t="s">
        <v>5</v>
      </c>
      <c r="O6008" s="4" t="s">
        <v>13</v>
      </c>
      <c r="P6008" s="4" t="s">
        <v>10</v>
      </c>
      <c r="Q6008" s="20" t="s">
        <v>46</v>
      </c>
      <c r="R6008" s="4" t="s">
        <v>13</v>
      </c>
      <c r="S6008" s="4" t="s">
        <v>9</v>
      </c>
      <c r="T6008" s="4" t="s">
        <v>13</v>
      </c>
      <c r="U6008" s="4" t="s">
        <v>13</v>
      </c>
      <c r="V6008" s="4" t="s">
        <v>13</v>
      </c>
      <c r="W6008" s="4" t="s">
        <v>35</v>
      </c>
    </row>
    <row r="6009" spans="1:5">
      <c r="A6009" t="n">
        <v>47818</v>
      </c>
      <c r="B6009" s="15" t="n">
        <v>5</v>
      </c>
      <c r="C6009" s="7" t="n">
        <v>28</v>
      </c>
      <c r="D6009" s="20" t="s">
        <v>3</v>
      </c>
      <c r="E6009" s="10" t="n">
        <v>162</v>
      </c>
      <c r="F6009" s="7" t="n">
        <v>3</v>
      </c>
      <c r="G6009" s="7" t="n">
        <v>28693</v>
      </c>
      <c r="H6009" s="20" t="s">
        <v>3</v>
      </c>
      <c r="I6009" s="7" t="n">
        <v>0</v>
      </c>
      <c r="J6009" s="7" t="n">
        <v>1</v>
      </c>
      <c r="K6009" s="7" t="n">
        <v>3</v>
      </c>
      <c r="L6009" s="7" t="n">
        <v>28</v>
      </c>
      <c r="M6009" s="20" t="s">
        <v>3</v>
      </c>
      <c r="N6009" s="10" t="n">
        <v>162</v>
      </c>
      <c r="O6009" s="7" t="n">
        <v>3</v>
      </c>
      <c r="P6009" s="7" t="n">
        <v>28693</v>
      </c>
      <c r="Q6009" s="20" t="s">
        <v>3</v>
      </c>
      <c r="R6009" s="7" t="n">
        <v>0</v>
      </c>
      <c r="S6009" s="7" t="n">
        <v>2</v>
      </c>
      <c r="T6009" s="7" t="n">
        <v>3</v>
      </c>
      <c r="U6009" s="7" t="n">
        <v>9</v>
      </c>
      <c r="V6009" s="7" t="n">
        <v>1</v>
      </c>
      <c r="W6009" s="16" t="n">
        <f t="normal" ca="1">A6019</f>
        <v>0</v>
      </c>
    </row>
    <row r="6010" spans="1:5">
      <c r="A6010" t="s">
        <v>4</v>
      </c>
      <c r="B6010" s="4" t="s">
        <v>5</v>
      </c>
      <c r="C6010" s="4" t="s">
        <v>13</v>
      </c>
      <c r="D6010" s="20" t="s">
        <v>45</v>
      </c>
      <c r="E6010" s="4" t="s">
        <v>5</v>
      </c>
      <c r="F6010" s="4" t="s">
        <v>10</v>
      </c>
      <c r="G6010" s="4" t="s">
        <v>13</v>
      </c>
      <c r="H6010" s="4" t="s">
        <v>13</v>
      </c>
      <c r="I6010" s="4" t="s">
        <v>6</v>
      </c>
      <c r="J6010" s="20" t="s">
        <v>46</v>
      </c>
      <c r="K6010" s="4" t="s">
        <v>13</v>
      </c>
      <c r="L6010" s="4" t="s">
        <v>13</v>
      </c>
      <c r="M6010" s="20" t="s">
        <v>45</v>
      </c>
      <c r="N6010" s="4" t="s">
        <v>5</v>
      </c>
      <c r="O6010" s="4" t="s">
        <v>13</v>
      </c>
      <c r="P6010" s="20" t="s">
        <v>46</v>
      </c>
      <c r="Q6010" s="4" t="s">
        <v>13</v>
      </c>
      <c r="R6010" s="4" t="s">
        <v>9</v>
      </c>
      <c r="S6010" s="4" t="s">
        <v>13</v>
      </c>
      <c r="T6010" s="4" t="s">
        <v>13</v>
      </c>
      <c r="U6010" s="4" t="s">
        <v>13</v>
      </c>
      <c r="V6010" s="20" t="s">
        <v>45</v>
      </c>
      <c r="W6010" s="4" t="s">
        <v>5</v>
      </c>
      <c r="X6010" s="4" t="s">
        <v>13</v>
      </c>
      <c r="Y6010" s="20" t="s">
        <v>46</v>
      </c>
      <c r="Z6010" s="4" t="s">
        <v>13</v>
      </c>
      <c r="AA6010" s="4" t="s">
        <v>9</v>
      </c>
      <c r="AB6010" s="4" t="s">
        <v>13</v>
      </c>
      <c r="AC6010" s="4" t="s">
        <v>13</v>
      </c>
      <c r="AD6010" s="4" t="s">
        <v>13</v>
      </c>
      <c r="AE6010" s="4" t="s">
        <v>35</v>
      </c>
    </row>
    <row r="6011" spans="1:5">
      <c r="A6011" t="n">
        <v>47847</v>
      </c>
      <c r="B6011" s="15" t="n">
        <v>5</v>
      </c>
      <c r="C6011" s="7" t="n">
        <v>28</v>
      </c>
      <c r="D6011" s="20" t="s">
        <v>3</v>
      </c>
      <c r="E6011" s="55" t="n">
        <v>47</v>
      </c>
      <c r="F6011" s="7" t="n">
        <v>61456</v>
      </c>
      <c r="G6011" s="7" t="n">
        <v>2</v>
      </c>
      <c r="H6011" s="7" t="n">
        <v>0</v>
      </c>
      <c r="I6011" s="7" t="s">
        <v>78</v>
      </c>
      <c r="J6011" s="20" t="s">
        <v>3</v>
      </c>
      <c r="K6011" s="7" t="n">
        <v>8</v>
      </c>
      <c r="L6011" s="7" t="n">
        <v>28</v>
      </c>
      <c r="M6011" s="20" t="s">
        <v>3</v>
      </c>
      <c r="N6011" s="12" t="n">
        <v>74</v>
      </c>
      <c r="O6011" s="7" t="n">
        <v>65</v>
      </c>
      <c r="P6011" s="20" t="s">
        <v>3</v>
      </c>
      <c r="Q6011" s="7" t="n">
        <v>0</v>
      </c>
      <c r="R6011" s="7" t="n">
        <v>1</v>
      </c>
      <c r="S6011" s="7" t="n">
        <v>3</v>
      </c>
      <c r="T6011" s="7" t="n">
        <v>9</v>
      </c>
      <c r="U6011" s="7" t="n">
        <v>28</v>
      </c>
      <c r="V6011" s="20" t="s">
        <v>3</v>
      </c>
      <c r="W6011" s="12" t="n">
        <v>74</v>
      </c>
      <c r="X6011" s="7" t="n">
        <v>65</v>
      </c>
      <c r="Y6011" s="20" t="s">
        <v>3</v>
      </c>
      <c r="Z6011" s="7" t="n">
        <v>0</v>
      </c>
      <c r="AA6011" s="7" t="n">
        <v>2</v>
      </c>
      <c r="AB6011" s="7" t="n">
        <v>3</v>
      </c>
      <c r="AC6011" s="7" t="n">
        <v>9</v>
      </c>
      <c r="AD6011" s="7" t="n">
        <v>1</v>
      </c>
      <c r="AE6011" s="16" t="n">
        <f t="normal" ca="1">A6015</f>
        <v>0</v>
      </c>
    </row>
    <row r="6012" spans="1:5">
      <c r="A6012" t="s">
        <v>4</v>
      </c>
      <c r="B6012" s="4" t="s">
        <v>5</v>
      </c>
      <c r="C6012" s="4" t="s">
        <v>10</v>
      </c>
      <c r="D6012" s="4" t="s">
        <v>13</v>
      </c>
      <c r="E6012" s="4" t="s">
        <v>13</v>
      </c>
      <c r="F6012" s="4" t="s">
        <v>6</v>
      </c>
    </row>
    <row r="6013" spans="1:5">
      <c r="A6013" t="n">
        <v>47895</v>
      </c>
      <c r="B6013" s="55" t="n">
        <v>47</v>
      </c>
      <c r="C6013" s="7" t="n">
        <v>61456</v>
      </c>
      <c r="D6013" s="7" t="n">
        <v>0</v>
      </c>
      <c r="E6013" s="7" t="n">
        <v>0</v>
      </c>
      <c r="F6013" s="7" t="s">
        <v>79</v>
      </c>
    </row>
    <row r="6014" spans="1:5">
      <c r="A6014" t="s">
        <v>4</v>
      </c>
      <c r="B6014" s="4" t="s">
        <v>5</v>
      </c>
      <c r="C6014" s="4" t="s">
        <v>13</v>
      </c>
      <c r="D6014" s="4" t="s">
        <v>10</v>
      </c>
      <c r="E6014" s="4" t="s">
        <v>25</v>
      </c>
    </row>
    <row r="6015" spans="1:5">
      <c r="A6015" t="n">
        <v>47908</v>
      </c>
      <c r="B6015" s="39" t="n">
        <v>58</v>
      </c>
      <c r="C6015" s="7" t="n">
        <v>0</v>
      </c>
      <c r="D6015" s="7" t="n">
        <v>300</v>
      </c>
      <c r="E6015" s="7" t="n">
        <v>1</v>
      </c>
    </row>
    <row r="6016" spans="1:5">
      <c r="A6016" t="s">
        <v>4</v>
      </c>
      <c r="B6016" s="4" t="s">
        <v>5</v>
      </c>
      <c r="C6016" s="4" t="s">
        <v>13</v>
      </c>
      <c r="D6016" s="4" t="s">
        <v>10</v>
      </c>
    </row>
    <row r="6017" spans="1:31">
      <c r="A6017" t="n">
        <v>47916</v>
      </c>
      <c r="B6017" s="39" t="n">
        <v>58</v>
      </c>
      <c r="C6017" s="7" t="n">
        <v>255</v>
      </c>
      <c r="D6017" s="7" t="n">
        <v>0</v>
      </c>
    </row>
    <row r="6018" spans="1:31">
      <c r="A6018" t="s">
        <v>4</v>
      </c>
      <c r="B6018" s="4" t="s">
        <v>5</v>
      </c>
      <c r="C6018" s="4" t="s">
        <v>13</v>
      </c>
      <c r="D6018" s="4" t="s">
        <v>13</v>
      </c>
      <c r="E6018" s="4" t="s">
        <v>13</v>
      </c>
      <c r="F6018" s="4" t="s">
        <v>13</v>
      </c>
    </row>
    <row r="6019" spans="1:31">
      <c r="A6019" t="n">
        <v>47920</v>
      </c>
      <c r="B6019" s="8" t="n">
        <v>14</v>
      </c>
      <c r="C6019" s="7" t="n">
        <v>0</v>
      </c>
      <c r="D6019" s="7" t="n">
        <v>0</v>
      </c>
      <c r="E6019" s="7" t="n">
        <v>0</v>
      </c>
      <c r="F6019" s="7" t="n">
        <v>64</v>
      </c>
    </row>
    <row r="6020" spans="1:31">
      <c r="A6020" t="s">
        <v>4</v>
      </c>
      <c r="B6020" s="4" t="s">
        <v>5</v>
      </c>
      <c r="C6020" s="4" t="s">
        <v>13</v>
      </c>
      <c r="D6020" s="4" t="s">
        <v>10</v>
      </c>
    </row>
    <row r="6021" spans="1:31">
      <c r="A6021" t="n">
        <v>47925</v>
      </c>
      <c r="B6021" s="29" t="n">
        <v>22</v>
      </c>
      <c r="C6021" s="7" t="n">
        <v>0</v>
      </c>
      <c r="D6021" s="7" t="n">
        <v>28693</v>
      </c>
    </row>
    <row r="6022" spans="1:31">
      <c r="A6022" t="s">
        <v>4</v>
      </c>
      <c r="B6022" s="4" t="s">
        <v>5</v>
      </c>
      <c r="C6022" s="4" t="s">
        <v>13</v>
      </c>
      <c r="D6022" s="4" t="s">
        <v>10</v>
      </c>
    </row>
    <row r="6023" spans="1:31">
      <c r="A6023" t="n">
        <v>47929</v>
      </c>
      <c r="B6023" s="39" t="n">
        <v>58</v>
      </c>
      <c r="C6023" s="7" t="n">
        <v>5</v>
      </c>
      <c r="D6023" s="7" t="n">
        <v>300</v>
      </c>
    </row>
    <row r="6024" spans="1:31">
      <c r="A6024" t="s">
        <v>4</v>
      </c>
      <c r="B6024" s="4" t="s">
        <v>5</v>
      </c>
      <c r="C6024" s="4" t="s">
        <v>25</v>
      </c>
      <c r="D6024" s="4" t="s">
        <v>10</v>
      </c>
    </row>
    <row r="6025" spans="1:31">
      <c r="A6025" t="n">
        <v>47933</v>
      </c>
      <c r="B6025" s="56" t="n">
        <v>103</v>
      </c>
      <c r="C6025" s="7" t="n">
        <v>0</v>
      </c>
      <c r="D6025" s="7" t="n">
        <v>300</v>
      </c>
    </row>
    <row r="6026" spans="1:31">
      <c r="A6026" t="s">
        <v>4</v>
      </c>
      <c r="B6026" s="4" t="s">
        <v>5</v>
      </c>
      <c r="C6026" s="4" t="s">
        <v>13</v>
      </c>
    </row>
    <row r="6027" spans="1:31">
      <c r="A6027" t="n">
        <v>47940</v>
      </c>
      <c r="B6027" s="40" t="n">
        <v>64</v>
      </c>
      <c r="C6027" s="7" t="n">
        <v>7</v>
      </c>
    </row>
    <row r="6028" spans="1:31">
      <c r="A6028" t="s">
        <v>4</v>
      </c>
      <c r="B6028" s="4" t="s">
        <v>5</v>
      </c>
      <c r="C6028" s="4" t="s">
        <v>13</v>
      </c>
      <c r="D6028" s="4" t="s">
        <v>10</v>
      </c>
    </row>
    <row r="6029" spans="1:31">
      <c r="A6029" t="n">
        <v>47942</v>
      </c>
      <c r="B6029" s="57" t="n">
        <v>72</v>
      </c>
      <c r="C6029" s="7" t="n">
        <v>5</v>
      </c>
      <c r="D6029" s="7" t="n">
        <v>0</v>
      </c>
    </row>
    <row r="6030" spans="1:31">
      <c r="A6030" t="s">
        <v>4</v>
      </c>
      <c r="B6030" s="4" t="s">
        <v>5</v>
      </c>
      <c r="C6030" s="4" t="s">
        <v>13</v>
      </c>
      <c r="D6030" s="20" t="s">
        <v>45</v>
      </c>
      <c r="E6030" s="4" t="s">
        <v>5</v>
      </c>
      <c r="F6030" s="4" t="s">
        <v>13</v>
      </c>
      <c r="G6030" s="4" t="s">
        <v>10</v>
      </c>
      <c r="H6030" s="20" t="s">
        <v>46</v>
      </c>
      <c r="I6030" s="4" t="s">
        <v>13</v>
      </c>
      <c r="J6030" s="4" t="s">
        <v>9</v>
      </c>
      <c r="K6030" s="4" t="s">
        <v>13</v>
      </c>
      <c r="L6030" s="4" t="s">
        <v>13</v>
      </c>
      <c r="M6030" s="4" t="s">
        <v>35</v>
      </c>
    </row>
    <row r="6031" spans="1:31">
      <c r="A6031" t="n">
        <v>47946</v>
      </c>
      <c r="B6031" s="15" t="n">
        <v>5</v>
      </c>
      <c r="C6031" s="7" t="n">
        <v>28</v>
      </c>
      <c r="D6031" s="20" t="s">
        <v>3</v>
      </c>
      <c r="E6031" s="10" t="n">
        <v>162</v>
      </c>
      <c r="F6031" s="7" t="n">
        <v>4</v>
      </c>
      <c r="G6031" s="7" t="n">
        <v>28693</v>
      </c>
      <c r="H6031" s="20" t="s">
        <v>3</v>
      </c>
      <c r="I6031" s="7" t="n">
        <v>0</v>
      </c>
      <c r="J6031" s="7" t="n">
        <v>1</v>
      </c>
      <c r="K6031" s="7" t="n">
        <v>2</v>
      </c>
      <c r="L6031" s="7" t="n">
        <v>1</v>
      </c>
      <c r="M6031" s="16" t="n">
        <f t="normal" ca="1">A6037</f>
        <v>0</v>
      </c>
    </row>
    <row r="6032" spans="1:31">
      <c r="A6032" t="s">
        <v>4</v>
      </c>
      <c r="B6032" s="4" t="s">
        <v>5</v>
      </c>
      <c r="C6032" s="4" t="s">
        <v>13</v>
      </c>
      <c r="D6032" s="4" t="s">
        <v>6</v>
      </c>
    </row>
    <row r="6033" spans="1:13">
      <c r="A6033" t="n">
        <v>47963</v>
      </c>
      <c r="B6033" s="9" t="n">
        <v>2</v>
      </c>
      <c r="C6033" s="7" t="n">
        <v>10</v>
      </c>
      <c r="D6033" s="7" t="s">
        <v>80</v>
      </c>
    </row>
    <row r="6034" spans="1:13">
      <c r="A6034" t="s">
        <v>4</v>
      </c>
      <c r="B6034" s="4" t="s">
        <v>5</v>
      </c>
      <c r="C6034" s="4" t="s">
        <v>10</v>
      </c>
    </row>
    <row r="6035" spans="1:13">
      <c r="A6035" t="n">
        <v>47980</v>
      </c>
      <c r="B6035" s="31" t="n">
        <v>16</v>
      </c>
      <c r="C6035" s="7" t="n">
        <v>0</v>
      </c>
    </row>
    <row r="6036" spans="1:13">
      <c r="A6036" t="s">
        <v>4</v>
      </c>
      <c r="B6036" s="4" t="s">
        <v>5</v>
      </c>
      <c r="C6036" s="4" t="s">
        <v>13</v>
      </c>
      <c r="D6036" s="4" t="s">
        <v>13</v>
      </c>
      <c r="E6036" s="4" t="s">
        <v>13</v>
      </c>
      <c r="F6036" s="4" t="s">
        <v>9</v>
      </c>
      <c r="G6036" s="4" t="s">
        <v>13</v>
      </c>
      <c r="H6036" s="4" t="s">
        <v>13</v>
      </c>
      <c r="I6036" s="4" t="s">
        <v>35</v>
      </c>
    </row>
    <row r="6037" spans="1:13">
      <c r="A6037" t="n">
        <v>47983</v>
      </c>
      <c r="B6037" s="15" t="n">
        <v>5</v>
      </c>
      <c r="C6037" s="7" t="n">
        <v>32</v>
      </c>
      <c r="D6037" s="7" t="n">
        <v>7</v>
      </c>
      <c r="E6037" s="7" t="n">
        <v>0</v>
      </c>
      <c r="F6037" s="7" t="n">
        <v>1</v>
      </c>
      <c r="G6037" s="7" t="n">
        <v>3</v>
      </c>
      <c r="H6037" s="7" t="n">
        <v>1</v>
      </c>
      <c r="I6037" s="16" t="n">
        <f t="normal" ca="1">A6041</f>
        <v>0</v>
      </c>
    </row>
    <row r="6038" spans="1:13">
      <c r="A6038" t="s">
        <v>4</v>
      </c>
      <c r="B6038" s="4" t="s">
        <v>5</v>
      </c>
      <c r="C6038" s="4" t="s">
        <v>13</v>
      </c>
      <c r="D6038" s="4" t="s">
        <v>6</v>
      </c>
    </row>
    <row r="6039" spans="1:13">
      <c r="A6039" t="n">
        <v>47997</v>
      </c>
      <c r="B6039" s="9" t="n">
        <v>2</v>
      </c>
      <c r="C6039" s="7" t="n">
        <v>10</v>
      </c>
      <c r="D6039" s="7" t="s">
        <v>67</v>
      </c>
    </row>
    <row r="6040" spans="1:13">
      <c r="A6040" t="s">
        <v>4</v>
      </c>
      <c r="B6040" s="4" t="s">
        <v>5</v>
      </c>
      <c r="C6040" s="4" t="s">
        <v>10</v>
      </c>
      <c r="D6040" s="4" t="s">
        <v>13</v>
      </c>
      <c r="E6040" s="4" t="s">
        <v>13</v>
      </c>
      <c r="F6040" s="4" t="s">
        <v>6</v>
      </c>
    </row>
    <row r="6041" spans="1:13">
      <c r="A6041" t="n">
        <v>48018</v>
      </c>
      <c r="B6041" s="13" t="n">
        <v>20</v>
      </c>
      <c r="C6041" s="7" t="n">
        <v>61456</v>
      </c>
      <c r="D6041" s="7" t="n">
        <v>3</v>
      </c>
      <c r="E6041" s="7" t="n">
        <v>10</v>
      </c>
      <c r="F6041" s="7" t="s">
        <v>85</v>
      </c>
    </row>
    <row r="6042" spans="1:13">
      <c r="A6042" t="s">
        <v>4</v>
      </c>
      <c r="B6042" s="4" t="s">
        <v>5</v>
      </c>
      <c r="C6042" s="4" t="s">
        <v>10</v>
      </c>
    </row>
    <row r="6043" spans="1:13">
      <c r="A6043" t="n">
        <v>48036</v>
      </c>
      <c r="B6043" s="31" t="n">
        <v>16</v>
      </c>
      <c r="C6043" s="7" t="n">
        <v>0</v>
      </c>
    </row>
    <row r="6044" spans="1:13">
      <c r="A6044" t="s">
        <v>4</v>
      </c>
      <c r="B6044" s="4" t="s">
        <v>5</v>
      </c>
      <c r="C6044" s="4" t="s">
        <v>10</v>
      </c>
      <c r="D6044" s="4" t="s">
        <v>13</v>
      </c>
      <c r="E6044" s="4" t="s">
        <v>13</v>
      </c>
      <c r="F6044" s="4" t="s">
        <v>6</v>
      </c>
    </row>
    <row r="6045" spans="1:13">
      <c r="A6045" t="n">
        <v>48039</v>
      </c>
      <c r="B6045" s="13" t="n">
        <v>20</v>
      </c>
      <c r="C6045" s="7" t="n">
        <v>61457</v>
      </c>
      <c r="D6045" s="7" t="n">
        <v>3</v>
      </c>
      <c r="E6045" s="7" t="n">
        <v>10</v>
      </c>
      <c r="F6045" s="7" t="s">
        <v>85</v>
      </c>
    </row>
    <row r="6046" spans="1:13">
      <c r="A6046" t="s">
        <v>4</v>
      </c>
      <c r="B6046" s="4" t="s">
        <v>5</v>
      </c>
      <c r="C6046" s="4" t="s">
        <v>10</v>
      </c>
    </row>
    <row r="6047" spans="1:13">
      <c r="A6047" t="n">
        <v>48057</v>
      </c>
      <c r="B6047" s="31" t="n">
        <v>16</v>
      </c>
      <c r="C6047" s="7" t="n">
        <v>0</v>
      </c>
    </row>
    <row r="6048" spans="1:13">
      <c r="A6048" t="s">
        <v>4</v>
      </c>
      <c r="B6048" s="4" t="s">
        <v>5</v>
      </c>
      <c r="C6048" s="4" t="s">
        <v>10</v>
      </c>
      <c r="D6048" s="4" t="s">
        <v>13</v>
      </c>
      <c r="E6048" s="4" t="s">
        <v>13</v>
      </c>
      <c r="F6048" s="4" t="s">
        <v>6</v>
      </c>
    </row>
    <row r="6049" spans="1:9">
      <c r="A6049" t="n">
        <v>48060</v>
      </c>
      <c r="B6049" s="13" t="n">
        <v>20</v>
      </c>
      <c r="C6049" s="7" t="n">
        <v>5340</v>
      </c>
      <c r="D6049" s="7" t="n">
        <v>3</v>
      </c>
      <c r="E6049" s="7" t="n">
        <v>10</v>
      </c>
      <c r="F6049" s="7" t="s">
        <v>85</v>
      </c>
    </row>
    <row r="6050" spans="1:9">
      <c r="A6050" t="s">
        <v>4</v>
      </c>
      <c r="B6050" s="4" t="s">
        <v>5</v>
      </c>
      <c r="C6050" s="4" t="s">
        <v>10</v>
      </c>
    </row>
    <row r="6051" spans="1:9">
      <c r="A6051" t="n">
        <v>48078</v>
      </c>
      <c r="B6051" s="31" t="n">
        <v>16</v>
      </c>
      <c r="C6051" s="7" t="n">
        <v>0</v>
      </c>
    </row>
    <row r="6052" spans="1:9">
      <c r="A6052" t="s">
        <v>4</v>
      </c>
      <c r="B6052" s="4" t="s">
        <v>5</v>
      </c>
      <c r="C6052" s="4" t="s">
        <v>10</v>
      </c>
      <c r="D6052" s="4" t="s">
        <v>25</v>
      </c>
      <c r="E6052" s="4" t="s">
        <v>25</v>
      </c>
      <c r="F6052" s="4" t="s">
        <v>25</v>
      </c>
      <c r="G6052" s="4" t="s">
        <v>25</v>
      </c>
    </row>
    <row r="6053" spans="1:9">
      <c r="A6053" t="n">
        <v>48081</v>
      </c>
      <c r="B6053" s="50" t="n">
        <v>46</v>
      </c>
      <c r="C6053" s="7" t="n">
        <v>5340</v>
      </c>
      <c r="D6053" s="7" t="n">
        <v>-91.370002746582</v>
      </c>
      <c r="E6053" s="7" t="n">
        <v>6.11999988555908</v>
      </c>
      <c r="F6053" s="7" t="n">
        <v>344.820007324219</v>
      </c>
      <c r="G6053" s="7" t="n">
        <v>104.300003051758</v>
      </c>
    </row>
    <row r="6054" spans="1:9">
      <c r="A6054" t="s">
        <v>4</v>
      </c>
      <c r="B6054" s="4" t="s">
        <v>5</v>
      </c>
      <c r="C6054" s="4" t="s">
        <v>10</v>
      </c>
      <c r="D6054" s="4" t="s">
        <v>9</v>
      </c>
    </row>
    <row r="6055" spans="1:9">
      <c r="A6055" t="n">
        <v>48100</v>
      </c>
      <c r="B6055" s="53" t="n">
        <v>43</v>
      </c>
      <c r="C6055" s="7" t="n">
        <v>61456</v>
      </c>
      <c r="D6055" s="7" t="n">
        <v>1</v>
      </c>
    </row>
    <row r="6056" spans="1:9">
      <c r="A6056" t="s">
        <v>4</v>
      </c>
      <c r="B6056" s="4" t="s">
        <v>5</v>
      </c>
      <c r="C6056" s="4" t="s">
        <v>10</v>
      </c>
      <c r="D6056" s="4" t="s">
        <v>9</v>
      </c>
    </row>
    <row r="6057" spans="1:9">
      <c r="A6057" t="n">
        <v>48107</v>
      </c>
      <c r="B6057" s="53" t="n">
        <v>43</v>
      </c>
      <c r="C6057" s="7" t="n">
        <v>61457</v>
      </c>
      <c r="D6057" s="7" t="n">
        <v>1</v>
      </c>
    </row>
    <row r="6058" spans="1:9">
      <c r="A6058" t="s">
        <v>4</v>
      </c>
      <c r="B6058" s="4" t="s">
        <v>5</v>
      </c>
      <c r="C6058" s="4" t="s">
        <v>13</v>
      </c>
      <c r="D6058" s="4" t="s">
        <v>13</v>
      </c>
      <c r="E6058" s="4" t="s">
        <v>25</v>
      </c>
      <c r="F6058" s="4" t="s">
        <v>25</v>
      </c>
      <c r="G6058" s="4" t="s">
        <v>25</v>
      </c>
      <c r="H6058" s="4" t="s">
        <v>10</v>
      </c>
    </row>
    <row r="6059" spans="1:9">
      <c r="A6059" t="n">
        <v>48114</v>
      </c>
      <c r="B6059" s="45" t="n">
        <v>45</v>
      </c>
      <c r="C6059" s="7" t="n">
        <v>2</v>
      </c>
      <c r="D6059" s="7" t="n">
        <v>3</v>
      </c>
      <c r="E6059" s="7" t="n">
        <v>-91.4899978637695</v>
      </c>
      <c r="F6059" s="7" t="n">
        <v>6.80000019073486</v>
      </c>
      <c r="G6059" s="7" t="n">
        <v>345.160003662109</v>
      </c>
      <c r="H6059" s="7" t="n">
        <v>0</v>
      </c>
    </row>
    <row r="6060" spans="1:9">
      <c r="A6060" t="s">
        <v>4</v>
      </c>
      <c r="B6060" s="4" t="s">
        <v>5</v>
      </c>
      <c r="C6060" s="4" t="s">
        <v>13</v>
      </c>
      <c r="D6060" s="4" t="s">
        <v>13</v>
      </c>
      <c r="E6060" s="4" t="s">
        <v>25</v>
      </c>
      <c r="F6060" s="4" t="s">
        <v>25</v>
      </c>
      <c r="G6060" s="4" t="s">
        <v>25</v>
      </c>
      <c r="H6060" s="4" t="s">
        <v>10</v>
      </c>
      <c r="I6060" s="4" t="s">
        <v>13</v>
      </c>
    </row>
    <row r="6061" spans="1:9">
      <c r="A6061" t="n">
        <v>48131</v>
      </c>
      <c r="B6061" s="45" t="n">
        <v>45</v>
      </c>
      <c r="C6061" s="7" t="n">
        <v>4</v>
      </c>
      <c r="D6061" s="7" t="n">
        <v>3</v>
      </c>
      <c r="E6061" s="7" t="n">
        <v>9.42000007629395</v>
      </c>
      <c r="F6061" s="7" t="n">
        <v>223.339996337891</v>
      </c>
      <c r="G6061" s="7" t="n">
        <v>0</v>
      </c>
      <c r="H6061" s="7" t="n">
        <v>0</v>
      </c>
      <c r="I6061" s="7" t="n">
        <v>0</v>
      </c>
    </row>
    <row r="6062" spans="1:9">
      <c r="A6062" t="s">
        <v>4</v>
      </c>
      <c r="B6062" s="4" t="s">
        <v>5</v>
      </c>
      <c r="C6062" s="4" t="s">
        <v>13</v>
      </c>
      <c r="D6062" s="4" t="s">
        <v>13</v>
      </c>
      <c r="E6062" s="4" t="s">
        <v>25</v>
      </c>
      <c r="F6062" s="4" t="s">
        <v>10</v>
      </c>
    </row>
    <row r="6063" spans="1:9">
      <c r="A6063" t="n">
        <v>48149</v>
      </c>
      <c r="B6063" s="45" t="n">
        <v>45</v>
      </c>
      <c r="C6063" s="7" t="n">
        <v>5</v>
      </c>
      <c r="D6063" s="7" t="n">
        <v>3</v>
      </c>
      <c r="E6063" s="7" t="n">
        <v>7</v>
      </c>
      <c r="F6063" s="7" t="n">
        <v>0</v>
      </c>
    </row>
    <row r="6064" spans="1:9">
      <c r="A6064" t="s">
        <v>4</v>
      </c>
      <c r="B6064" s="4" t="s">
        <v>5</v>
      </c>
      <c r="C6064" s="4" t="s">
        <v>13</v>
      </c>
      <c r="D6064" s="4" t="s">
        <v>13</v>
      </c>
      <c r="E6064" s="4" t="s">
        <v>25</v>
      </c>
      <c r="F6064" s="4" t="s">
        <v>10</v>
      </c>
    </row>
    <row r="6065" spans="1:9">
      <c r="A6065" t="n">
        <v>48158</v>
      </c>
      <c r="B6065" s="45" t="n">
        <v>45</v>
      </c>
      <c r="C6065" s="7" t="n">
        <v>11</v>
      </c>
      <c r="D6065" s="7" t="n">
        <v>3</v>
      </c>
      <c r="E6065" s="7" t="n">
        <v>43</v>
      </c>
      <c r="F6065" s="7" t="n">
        <v>0</v>
      </c>
    </row>
    <row r="6066" spans="1:9">
      <c r="A6066" t="s">
        <v>4</v>
      </c>
      <c r="B6066" s="4" t="s">
        <v>5</v>
      </c>
      <c r="C6066" s="4" t="s">
        <v>13</v>
      </c>
      <c r="D6066" s="4" t="s">
        <v>13</v>
      </c>
      <c r="E6066" s="4" t="s">
        <v>25</v>
      </c>
      <c r="F6066" s="4" t="s">
        <v>10</v>
      </c>
    </row>
    <row r="6067" spans="1:9">
      <c r="A6067" t="n">
        <v>48167</v>
      </c>
      <c r="B6067" s="45" t="n">
        <v>45</v>
      </c>
      <c r="C6067" s="7" t="n">
        <v>5</v>
      </c>
      <c r="D6067" s="7" t="n">
        <v>3</v>
      </c>
      <c r="E6067" s="7" t="n">
        <v>6.5</v>
      </c>
      <c r="F6067" s="7" t="n">
        <v>2000</v>
      </c>
    </row>
    <row r="6068" spans="1:9">
      <c r="A6068" t="s">
        <v>4</v>
      </c>
      <c r="B6068" s="4" t="s">
        <v>5</v>
      </c>
      <c r="C6068" s="4" t="s">
        <v>13</v>
      </c>
      <c r="D6068" s="4" t="s">
        <v>10</v>
      </c>
      <c r="E6068" s="4" t="s">
        <v>25</v>
      </c>
    </row>
    <row r="6069" spans="1:9">
      <c r="A6069" t="n">
        <v>48176</v>
      </c>
      <c r="B6069" s="39" t="n">
        <v>58</v>
      </c>
      <c r="C6069" s="7" t="n">
        <v>100</v>
      </c>
      <c r="D6069" s="7" t="n">
        <v>1000</v>
      </c>
      <c r="E6069" s="7" t="n">
        <v>1</v>
      </c>
    </row>
    <row r="6070" spans="1:9">
      <c r="A6070" t="s">
        <v>4</v>
      </c>
      <c r="B6070" s="4" t="s">
        <v>5</v>
      </c>
      <c r="C6070" s="4" t="s">
        <v>13</v>
      </c>
      <c r="D6070" s="4" t="s">
        <v>10</v>
      </c>
    </row>
    <row r="6071" spans="1:9">
      <c r="A6071" t="n">
        <v>48184</v>
      </c>
      <c r="B6071" s="39" t="n">
        <v>58</v>
      </c>
      <c r="C6071" s="7" t="n">
        <v>255</v>
      </c>
      <c r="D6071" s="7" t="n">
        <v>0</v>
      </c>
    </row>
    <row r="6072" spans="1:9">
      <c r="A6072" t="s">
        <v>4</v>
      </c>
      <c r="B6072" s="4" t="s">
        <v>5</v>
      </c>
      <c r="C6072" s="4" t="s">
        <v>13</v>
      </c>
      <c r="D6072" s="4" t="s">
        <v>10</v>
      </c>
    </row>
    <row r="6073" spans="1:9">
      <c r="A6073" t="n">
        <v>48188</v>
      </c>
      <c r="B6073" s="45" t="n">
        <v>45</v>
      </c>
      <c r="C6073" s="7" t="n">
        <v>7</v>
      </c>
      <c r="D6073" s="7" t="n">
        <v>255</v>
      </c>
    </row>
    <row r="6074" spans="1:9">
      <c r="A6074" t="s">
        <v>4</v>
      </c>
      <c r="B6074" s="4" t="s">
        <v>5</v>
      </c>
      <c r="C6074" s="4" t="s">
        <v>13</v>
      </c>
      <c r="D6074" s="4" t="s">
        <v>10</v>
      </c>
      <c r="E6074" s="4" t="s">
        <v>10</v>
      </c>
      <c r="F6074" s="4" t="s">
        <v>13</v>
      </c>
    </row>
    <row r="6075" spans="1:9">
      <c r="A6075" t="n">
        <v>48192</v>
      </c>
      <c r="B6075" s="32" t="n">
        <v>25</v>
      </c>
      <c r="C6075" s="7" t="n">
        <v>1</v>
      </c>
      <c r="D6075" s="7" t="n">
        <v>160</v>
      </c>
      <c r="E6075" s="7" t="n">
        <v>570</v>
      </c>
      <c r="F6075" s="7" t="n">
        <v>1</v>
      </c>
    </row>
    <row r="6076" spans="1:9">
      <c r="A6076" t="s">
        <v>4</v>
      </c>
      <c r="B6076" s="4" t="s">
        <v>5</v>
      </c>
      <c r="C6076" s="4" t="s">
        <v>13</v>
      </c>
      <c r="D6076" s="4" t="s">
        <v>10</v>
      </c>
      <c r="E6076" s="4" t="s">
        <v>6</v>
      </c>
    </row>
    <row r="6077" spans="1:9">
      <c r="A6077" t="n">
        <v>48199</v>
      </c>
      <c r="B6077" s="61" t="n">
        <v>51</v>
      </c>
      <c r="C6077" s="7" t="n">
        <v>4</v>
      </c>
      <c r="D6077" s="7" t="n">
        <v>0</v>
      </c>
      <c r="E6077" s="7" t="s">
        <v>359</v>
      </c>
    </row>
    <row r="6078" spans="1:9">
      <c r="A6078" t="s">
        <v>4</v>
      </c>
      <c r="B6078" s="4" t="s">
        <v>5</v>
      </c>
      <c r="C6078" s="4" t="s">
        <v>10</v>
      </c>
    </row>
    <row r="6079" spans="1:9">
      <c r="A6079" t="n">
        <v>48213</v>
      </c>
      <c r="B6079" s="31" t="n">
        <v>16</v>
      </c>
      <c r="C6079" s="7" t="n">
        <v>0</v>
      </c>
    </row>
    <row r="6080" spans="1:9">
      <c r="A6080" t="s">
        <v>4</v>
      </c>
      <c r="B6080" s="4" t="s">
        <v>5</v>
      </c>
      <c r="C6080" s="4" t="s">
        <v>10</v>
      </c>
      <c r="D6080" s="4" t="s">
        <v>55</v>
      </c>
      <c r="E6080" s="4" t="s">
        <v>13</v>
      </c>
      <c r="F6080" s="4" t="s">
        <v>13</v>
      </c>
    </row>
    <row r="6081" spans="1:6">
      <c r="A6081" t="n">
        <v>48216</v>
      </c>
      <c r="B6081" s="62" t="n">
        <v>26</v>
      </c>
      <c r="C6081" s="7" t="n">
        <v>0</v>
      </c>
      <c r="D6081" s="7" t="s">
        <v>462</v>
      </c>
      <c r="E6081" s="7" t="n">
        <v>2</v>
      </c>
      <c r="F6081" s="7" t="n">
        <v>0</v>
      </c>
    </row>
    <row r="6082" spans="1:6">
      <c r="A6082" t="s">
        <v>4</v>
      </c>
      <c r="B6082" s="4" t="s">
        <v>5</v>
      </c>
    </row>
    <row r="6083" spans="1:6">
      <c r="A6083" t="n">
        <v>48242</v>
      </c>
      <c r="B6083" s="34" t="n">
        <v>28</v>
      </c>
    </row>
    <row r="6084" spans="1:6">
      <c r="A6084" t="s">
        <v>4</v>
      </c>
      <c r="B6084" s="4" t="s">
        <v>5</v>
      </c>
      <c r="C6084" s="4" t="s">
        <v>13</v>
      </c>
      <c r="D6084" s="4" t="s">
        <v>10</v>
      </c>
      <c r="E6084" s="4" t="s">
        <v>10</v>
      </c>
      <c r="F6084" s="4" t="s">
        <v>13</v>
      </c>
    </row>
    <row r="6085" spans="1:6">
      <c r="A6085" t="n">
        <v>48243</v>
      </c>
      <c r="B6085" s="32" t="n">
        <v>25</v>
      </c>
      <c r="C6085" s="7" t="n">
        <v>1</v>
      </c>
      <c r="D6085" s="7" t="n">
        <v>160</v>
      </c>
      <c r="E6085" s="7" t="n">
        <v>570</v>
      </c>
      <c r="F6085" s="7" t="n">
        <v>2</v>
      </c>
    </row>
    <row r="6086" spans="1:6">
      <c r="A6086" t="s">
        <v>4</v>
      </c>
      <c r="B6086" s="4" t="s">
        <v>5</v>
      </c>
      <c r="C6086" s="4" t="s">
        <v>13</v>
      </c>
      <c r="D6086" s="4" t="s">
        <v>10</v>
      </c>
      <c r="E6086" s="4" t="s">
        <v>6</v>
      </c>
    </row>
    <row r="6087" spans="1:6">
      <c r="A6087" t="n">
        <v>48250</v>
      </c>
      <c r="B6087" s="61" t="n">
        <v>51</v>
      </c>
      <c r="C6087" s="7" t="n">
        <v>4</v>
      </c>
      <c r="D6087" s="7" t="n">
        <v>8</v>
      </c>
      <c r="E6087" s="7" t="s">
        <v>463</v>
      </c>
    </row>
    <row r="6088" spans="1:6">
      <c r="A6088" t="s">
        <v>4</v>
      </c>
      <c r="B6088" s="4" t="s">
        <v>5</v>
      </c>
      <c r="C6088" s="4" t="s">
        <v>10</v>
      </c>
    </row>
    <row r="6089" spans="1:6">
      <c r="A6089" t="n">
        <v>48263</v>
      </c>
      <c r="B6089" s="31" t="n">
        <v>16</v>
      </c>
      <c r="C6089" s="7" t="n">
        <v>0</v>
      </c>
    </row>
    <row r="6090" spans="1:6">
      <c r="A6090" t="s">
        <v>4</v>
      </c>
      <c r="B6090" s="4" t="s">
        <v>5</v>
      </c>
      <c r="C6090" s="4" t="s">
        <v>10</v>
      </c>
      <c r="D6090" s="4" t="s">
        <v>55</v>
      </c>
      <c r="E6090" s="4" t="s">
        <v>13</v>
      </c>
      <c r="F6090" s="4" t="s">
        <v>13</v>
      </c>
    </row>
    <row r="6091" spans="1:6">
      <c r="A6091" t="n">
        <v>48266</v>
      </c>
      <c r="B6091" s="62" t="n">
        <v>26</v>
      </c>
      <c r="C6091" s="7" t="n">
        <v>8</v>
      </c>
      <c r="D6091" s="7" t="s">
        <v>464</v>
      </c>
      <c r="E6091" s="7" t="n">
        <v>2</v>
      </c>
      <c r="F6091" s="7" t="n">
        <v>0</v>
      </c>
    </row>
    <row r="6092" spans="1:6">
      <c r="A6092" t="s">
        <v>4</v>
      </c>
      <c r="B6092" s="4" t="s">
        <v>5</v>
      </c>
    </row>
    <row r="6093" spans="1:6">
      <c r="A6093" t="n">
        <v>48321</v>
      </c>
      <c r="B6093" s="34" t="n">
        <v>28</v>
      </c>
    </row>
    <row r="6094" spans="1:6">
      <c r="A6094" t="s">
        <v>4</v>
      </c>
      <c r="B6094" s="4" t="s">
        <v>5</v>
      </c>
      <c r="C6094" s="4" t="s">
        <v>13</v>
      </c>
      <c r="D6094" s="4" t="s">
        <v>10</v>
      </c>
      <c r="E6094" s="4" t="s">
        <v>10</v>
      </c>
      <c r="F6094" s="4" t="s">
        <v>13</v>
      </c>
    </row>
    <row r="6095" spans="1:6">
      <c r="A6095" t="n">
        <v>48322</v>
      </c>
      <c r="B6095" s="32" t="n">
        <v>25</v>
      </c>
      <c r="C6095" s="7" t="n">
        <v>1</v>
      </c>
      <c r="D6095" s="7" t="n">
        <v>65535</v>
      </c>
      <c r="E6095" s="7" t="n">
        <v>500</v>
      </c>
      <c r="F6095" s="7" t="n">
        <v>6</v>
      </c>
    </row>
    <row r="6096" spans="1:6">
      <c r="A6096" t="s">
        <v>4</v>
      </c>
      <c r="B6096" s="4" t="s">
        <v>5</v>
      </c>
      <c r="C6096" s="4" t="s">
        <v>13</v>
      </c>
      <c r="D6096" s="4" t="s">
        <v>10</v>
      </c>
      <c r="E6096" s="4" t="s">
        <v>6</v>
      </c>
    </row>
    <row r="6097" spans="1:6">
      <c r="A6097" t="n">
        <v>48329</v>
      </c>
      <c r="B6097" s="61" t="n">
        <v>51</v>
      </c>
      <c r="C6097" s="7" t="n">
        <v>4</v>
      </c>
      <c r="D6097" s="7" t="n">
        <v>1</v>
      </c>
      <c r="E6097" s="7" t="s">
        <v>465</v>
      </c>
    </row>
    <row r="6098" spans="1:6">
      <c r="A6098" t="s">
        <v>4</v>
      </c>
      <c r="B6098" s="4" t="s">
        <v>5</v>
      </c>
      <c r="C6098" s="4" t="s">
        <v>10</v>
      </c>
    </row>
    <row r="6099" spans="1:6">
      <c r="A6099" t="n">
        <v>48343</v>
      </c>
      <c r="B6099" s="31" t="n">
        <v>16</v>
      </c>
      <c r="C6099" s="7" t="n">
        <v>0</v>
      </c>
    </row>
    <row r="6100" spans="1:6">
      <c r="A6100" t="s">
        <v>4</v>
      </c>
      <c r="B6100" s="4" t="s">
        <v>5</v>
      </c>
      <c r="C6100" s="4" t="s">
        <v>10</v>
      </c>
      <c r="D6100" s="4" t="s">
        <v>55</v>
      </c>
      <c r="E6100" s="4" t="s">
        <v>13</v>
      </c>
      <c r="F6100" s="4" t="s">
        <v>13</v>
      </c>
    </row>
    <row r="6101" spans="1:6">
      <c r="A6101" t="n">
        <v>48346</v>
      </c>
      <c r="B6101" s="62" t="n">
        <v>26</v>
      </c>
      <c r="C6101" s="7" t="n">
        <v>1</v>
      </c>
      <c r="D6101" s="7" t="s">
        <v>466</v>
      </c>
      <c r="E6101" s="7" t="n">
        <v>2</v>
      </c>
      <c r="F6101" s="7" t="n">
        <v>0</v>
      </c>
    </row>
    <row r="6102" spans="1:6">
      <c r="A6102" t="s">
        <v>4</v>
      </c>
      <c r="B6102" s="4" t="s">
        <v>5</v>
      </c>
    </row>
    <row r="6103" spans="1:6">
      <c r="A6103" t="n">
        <v>48381</v>
      </c>
      <c r="B6103" s="34" t="n">
        <v>28</v>
      </c>
    </row>
    <row r="6104" spans="1:6">
      <c r="A6104" t="s">
        <v>4</v>
      </c>
      <c r="B6104" s="4" t="s">
        <v>5</v>
      </c>
      <c r="C6104" s="4" t="s">
        <v>13</v>
      </c>
      <c r="D6104" s="4" t="s">
        <v>10</v>
      </c>
      <c r="E6104" s="4" t="s">
        <v>10</v>
      </c>
      <c r="F6104" s="4" t="s">
        <v>13</v>
      </c>
    </row>
    <row r="6105" spans="1:6">
      <c r="A6105" t="n">
        <v>48382</v>
      </c>
      <c r="B6105" s="32" t="n">
        <v>25</v>
      </c>
      <c r="C6105" s="7" t="n">
        <v>1</v>
      </c>
      <c r="D6105" s="7" t="n">
        <v>60</v>
      </c>
      <c r="E6105" s="7" t="n">
        <v>640</v>
      </c>
      <c r="F6105" s="7" t="n">
        <v>1</v>
      </c>
    </row>
    <row r="6106" spans="1:6">
      <c r="A6106" t="s">
        <v>4</v>
      </c>
      <c r="B6106" s="4" t="s">
        <v>5</v>
      </c>
      <c r="C6106" s="4" t="s">
        <v>13</v>
      </c>
      <c r="D6106" s="4" t="s">
        <v>10</v>
      </c>
      <c r="E6106" s="4" t="s">
        <v>6</v>
      </c>
    </row>
    <row r="6107" spans="1:6">
      <c r="A6107" t="n">
        <v>48389</v>
      </c>
      <c r="B6107" s="61" t="n">
        <v>51</v>
      </c>
      <c r="C6107" s="7" t="n">
        <v>4</v>
      </c>
      <c r="D6107" s="7" t="n">
        <v>9</v>
      </c>
      <c r="E6107" s="7" t="s">
        <v>87</v>
      </c>
    </row>
    <row r="6108" spans="1:6">
      <c r="A6108" t="s">
        <v>4</v>
      </c>
      <c r="B6108" s="4" t="s">
        <v>5</v>
      </c>
      <c r="C6108" s="4" t="s">
        <v>10</v>
      </c>
    </row>
    <row r="6109" spans="1:6">
      <c r="A6109" t="n">
        <v>48402</v>
      </c>
      <c r="B6109" s="31" t="n">
        <v>16</v>
      </c>
      <c r="C6109" s="7" t="n">
        <v>0</v>
      </c>
    </row>
    <row r="6110" spans="1:6">
      <c r="A6110" t="s">
        <v>4</v>
      </c>
      <c r="B6110" s="4" t="s">
        <v>5</v>
      </c>
      <c r="C6110" s="4" t="s">
        <v>10</v>
      </c>
      <c r="D6110" s="4" t="s">
        <v>55</v>
      </c>
      <c r="E6110" s="4" t="s">
        <v>13</v>
      </c>
      <c r="F6110" s="4" t="s">
        <v>13</v>
      </c>
      <c r="G6110" s="4" t="s">
        <v>55</v>
      </c>
      <c r="H6110" s="4" t="s">
        <v>13</v>
      </c>
      <c r="I6110" s="4" t="s">
        <v>13</v>
      </c>
    </row>
    <row r="6111" spans="1:6">
      <c r="A6111" t="n">
        <v>48405</v>
      </c>
      <c r="B6111" s="62" t="n">
        <v>26</v>
      </c>
      <c r="C6111" s="7" t="n">
        <v>9</v>
      </c>
      <c r="D6111" s="7" t="s">
        <v>467</v>
      </c>
      <c r="E6111" s="7" t="n">
        <v>2</v>
      </c>
      <c r="F6111" s="7" t="n">
        <v>3</v>
      </c>
      <c r="G6111" s="7" t="s">
        <v>468</v>
      </c>
      <c r="H6111" s="7" t="n">
        <v>2</v>
      </c>
      <c r="I6111" s="7" t="n">
        <v>0</v>
      </c>
    </row>
    <row r="6112" spans="1:6">
      <c r="A6112" t="s">
        <v>4</v>
      </c>
      <c r="B6112" s="4" t="s">
        <v>5</v>
      </c>
    </row>
    <row r="6113" spans="1:9">
      <c r="A6113" t="n">
        <v>48505</v>
      </c>
      <c r="B6113" s="34" t="n">
        <v>28</v>
      </c>
    </row>
    <row r="6114" spans="1:9">
      <c r="A6114" t="s">
        <v>4</v>
      </c>
      <c r="B6114" s="4" t="s">
        <v>5</v>
      </c>
      <c r="C6114" s="4" t="s">
        <v>10</v>
      </c>
      <c r="D6114" s="4" t="s">
        <v>13</v>
      </c>
      <c r="E6114" s="4" t="s">
        <v>25</v>
      </c>
      <c r="F6114" s="4" t="s">
        <v>10</v>
      </c>
    </row>
    <row r="6115" spans="1:9">
      <c r="A6115" t="n">
        <v>48506</v>
      </c>
      <c r="B6115" s="74" t="n">
        <v>59</v>
      </c>
      <c r="C6115" s="7" t="n">
        <v>5340</v>
      </c>
      <c r="D6115" s="7" t="n">
        <v>13</v>
      </c>
      <c r="E6115" s="7" t="n">
        <v>0.150000005960464</v>
      </c>
      <c r="F6115" s="7" t="n">
        <v>0</v>
      </c>
    </row>
    <row r="6116" spans="1:9">
      <c r="A6116" t="s">
        <v>4</v>
      </c>
      <c r="B6116" s="4" t="s">
        <v>5</v>
      </c>
      <c r="C6116" s="4" t="s">
        <v>10</v>
      </c>
    </row>
    <row r="6117" spans="1:9">
      <c r="A6117" t="n">
        <v>48516</v>
      </c>
      <c r="B6117" s="31" t="n">
        <v>16</v>
      </c>
      <c r="C6117" s="7" t="n">
        <v>1000</v>
      </c>
    </row>
    <row r="6118" spans="1:9">
      <c r="A6118" t="s">
        <v>4</v>
      </c>
      <c r="B6118" s="4" t="s">
        <v>5</v>
      </c>
      <c r="C6118" s="4" t="s">
        <v>10</v>
      </c>
      <c r="D6118" s="4" t="s">
        <v>13</v>
      </c>
      <c r="E6118" s="4" t="s">
        <v>6</v>
      </c>
      <c r="F6118" s="4" t="s">
        <v>25</v>
      </c>
      <c r="G6118" s="4" t="s">
        <v>25</v>
      </c>
      <c r="H6118" s="4" t="s">
        <v>25</v>
      </c>
    </row>
    <row r="6119" spans="1:9">
      <c r="A6119" t="n">
        <v>48519</v>
      </c>
      <c r="B6119" s="52" t="n">
        <v>48</v>
      </c>
      <c r="C6119" s="7" t="n">
        <v>5340</v>
      </c>
      <c r="D6119" s="7" t="n">
        <v>0</v>
      </c>
      <c r="E6119" s="7" t="s">
        <v>79</v>
      </c>
      <c r="F6119" s="7" t="n">
        <v>0.5</v>
      </c>
      <c r="G6119" s="7" t="n">
        <v>1</v>
      </c>
      <c r="H6119" s="7" t="n">
        <v>0</v>
      </c>
    </row>
    <row r="6120" spans="1:9">
      <c r="A6120" t="s">
        <v>4</v>
      </c>
      <c r="B6120" s="4" t="s">
        <v>5</v>
      </c>
      <c r="C6120" s="4" t="s">
        <v>10</v>
      </c>
      <c r="D6120" s="4" t="s">
        <v>25</v>
      </c>
      <c r="E6120" s="4" t="s">
        <v>25</v>
      </c>
      <c r="F6120" s="4" t="s">
        <v>25</v>
      </c>
      <c r="G6120" s="4" t="s">
        <v>10</v>
      </c>
      <c r="H6120" s="4" t="s">
        <v>10</v>
      </c>
    </row>
    <row r="6121" spans="1:9">
      <c r="A6121" t="n">
        <v>48543</v>
      </c>
      <c r="B6121" s="41" t="n">
        <v>60</v>
      </c>
      <c r="C6121" s="7" t="n">
        <v>5340</v>
      </c>
      <c r="D6121" s="7" t="n">
        <v>60</v>
      </c>
      <c r="E6121" s="7" t="n">
        <v>0</v>
      </c>
      <c r="F6121" s="7" t="n">
        <v>-45</v>
      </c>
      <c r="G6121" s="7" t="n">
        <v>300</v>
      </c>
      <c r="H6121" s="7" t="n">
        <v>0</v>
      </c>
    </row>
    <row r="6122" spans="1:9">
      <c r="A6122" t="s">
        <v>4</v>
      </c>
      <c r="B6122" s="4" t="s">
        <v>5</v>
      </c>
      <c r="C6122" s="4" t="s">
        <v>10</v>
      </c>
    </row>
    <row r="6123" spans="1:9">
      <c r="A6123" t="n">
        <v>48562</v>
      </c>
      <c r="B6123" s="31" t="n">
        <v>16</v>
      </c>
      <c r="C6123" s="7" t="n">
        <v>1500</v>
      </c>
    </row>
    <row r="6124" spans="1:9">
      <c r="A6124" t="s">
        <v>4</v>
      </c>
      <c r="B6124" s="4" t="s">
        <v>5</v>
      </c>
      <c r="C6124" s="4" t="s">
        <v>10</v>
      </c>
      <c r="D6124" s="4" t="s">
        <v>13</v>
      </c>
      <c r="E6124" s="4" t="s">
        <v>25</v>
      </c>
      <c r="F6124" s="4" t="s">
        <v>10</v>
      </c>
    </row>
    <row r="6125" spans="1:9">
      <c r="A6125" t="n">
        <v>48565</v>
      </c>
      <c r="B6125" s="74" t="n">
        <v>59</v>
      </c>
      <c r="C6125" s="7" t="n">
        <v>5340</v>
      </c>
      <c r="D6125" s="7" t="n">
        <v>9</v>
      </c>
      <c r="E6125" s="7" t="n">
        <v>0.150000005960464</v>
      </c>
      <c r="F6125" s="7" t="n">
        <v>0</v>
      </c>
    </row>
    <row r="6126" spans="1:9">
      <c r="A6126" t="s">
        <v>4</v>
      </c>
      <c r="B6126" s="4" t="s">
        <v>5</v>
      </c>
      <c r="C6126" s="4" t="s">
        <v>10</v>
      </c>
    </row>
    <row r="6127" spans="1:9">
      <c r="A6127" t="n">
        <v>48575</v>
      </c>
      <c r="B6127" s="31" t="n">
        <v>16</v>
      </c>
      <c r="C6127" s="7" t="n">
        <v>1800</v>
      </c>
    </row>
    <row r="6128" spans="1:9">
      <c r="A6128" t="s">
        <v>4</v>
      </c>
      <c r="B6128" s="4" t="s">
        <v>5</v>
      </c>
      <c r="C6128" s="4" t="s">
        <v>10</v>
      </c>
      <c r="D6128" s="4" t="s">
        <v>13</v>
      </c>
      <c r="E6128" s="4" t="s">
        <v>25</v>
      </c>
      <c r="F6128" s="4" t="s">
        <v>10</v>
      </c>
    </row>
    <row r="6129" spans="1:8">
      <c r="A6129" t="n">
        <v>48578</v>
      </c>
      <c r="B6129" s="74" t="n">
        <v>59</v>
      </c>
      <c r="C6129" s="7" t="n">
        <v>5340</v>
      </c>
      <c r="D6129" s="7" t="n">
        <v>255</v>
      </c>
      <c r="E6129" s="7" t="n">
        <v>0</v>
      </c>
      <c r="F6129" s="7" t="n">
        <v>0</v>
      </c>
    </row>
    <row r="6130" spans="1:8">
      <c r="A6130" t="s">
        <v>4</v>
      </c>
      <c r="B6130" s="4" t="s">
        <v>5</v>
      </c>
      <c r="C6130" s="4" t="s">
        <v>10</v>
      </c>
    </row>
    <row r="6131" spans="1:8">
      <c r="A6131" t="n">
        <v>48588</v>
      </c>
      <c r="B6131" s="31" t="n">
        <v>16</v>
      </c>
      <c r="C6131" s="7" t="n">
        <v>600</v>
      </c>
    </row>
    <row r="6132" spans="1:8">
      <c r="A6132" t="s">
        <v>4</v>
      </c>
      <c r="B6132" s="4" t="s">
        <v>5</v>
      </c>
      <c r="C6132" s="4" t="s">
        <v>10</v>
      </c>
      <c r="D6132" s="4" t="s">
        <v>25</v>
      </c>
      <c r="E6132" s="4" t="s">
        <v>25</v>
      </c>
      <c r="F6132" s="4" t="s">
        <v>25</v>
      </c>
      <c r="G6132" s="4" t="s">
        <v>10</v>
      </c>
      <c r="H6132" s="4" t="s">
        <v>10</v>
      </c>
    </row>
    <row r="6133" spans="1:8">
      <c r="A6133" t="n">
        <v>48591</v>
      </c>
      <c r="B6133" s="41" t="n">
        <v>60</v>
      </c>
      <c r="C6133" s="7" t="n">
        <v>5340</v>
      </c>
      <c r="D6133" s="7" t="n">
        <v>0</v>
      </c>
      <c r="E6133" s="7" t="n">
        <v>0</v>
      </c>
      <c r="F6133" s="7" t="n">
        <v>0</v>
      </c>
      <c r="G6133" s="7" t="n">
        <v>300</v>
      </c>
      <c r="H6133" s="7" t="n">
        <v>0</v>
      </c>
    </row>
    <row r="6134" spans="1:8">
      <c r="A6134" t="s">
        <v>4</v>
      </c>
      <c r="B6134" s="4" t="s">
        <v>5</v>
      </c>
      <c r="C6134" s="4" t="s">
        <v>10</v>
      </c>
      <c r="D6134" s="4" t="s">
        <v>10</v>
      </c>
      <c r="E6134" s="4" t="s">
        <v>25</v>
      </c>
      <c r="F6134" s="4" t="s">
        <v>25</v>
      </c>
      <c r="G6134" s="4" t="s">
        <v>25</v>
      </c>
      <c r="H6134" s="4" t="s">
        <v>25</v>
      </c>
      <c r="I6134" s="4" t="s">
        <v>13</v>
      </c>
      <c r="J6134" s="4" t="s">
        <v>10</v>
      </c>
    </row>
    <row r="6135" spans="1:8">
      <c r="A6135" t="n">
        <v>48610</v>
      </c>
      <c r="B6135" s="59" t="n">
        <v>55</v>
      </c>
      <c r="C6135" s="7" t="n">
        <v>5340</v>
      </c>
      <c r="D6135" s="7" t="n">
        <v>65533</v>
      </c>
      <c r="E6135" s="7" t="n">
        <v>-86.8600006103516</v>
      </c>
      <c r="F6135" s="7" t="n">
        <v>6.05000019073486</v>
      </c>
      <c r="G6135" s="7" t="n">
        <v>340.880004882813</v>
      </c>
      <c r="H6135" s="7" t="n">
        <v>5</v>
      </c>
      <c r="I6135" s="7" t="n">
        <v>0</v>
      </c>
      <c r="J6135" s="7" t="n">
        <v>0</v>
      </c>
    </row>
    <row r="6136" spans="1:8">
      <c r="A6136" t="s">
        <v>4</v>
      </c>
      <c r="B6136" s="4" t="s">
        <v>5</v>
      </c>
      <c r="C6136" s="4" t="s">
        <v>10</v>
      </c>
      <c r="D6136" s="4" t="s">
        <v>13</v>
      </c>
      <c r="E6136" s="4" t="s">
        <v>6</v>
      </c>
      <c r="F6136" s="4" t="s">
        <v>25</v>
      </c>
      <c r="G6136" s="4" t="s">
        <v>25</v>
      </c>
      <c r="H6136" s="4" t="s">
        <v>25</v>
      </c>
    </row>
    <row r="6137" spans="1:8">
      <c r="A6137" t="n">
        <v>48634</v>
      </c>
      <c r="B6137" s="52" t="n">
        <v>48</v>
      </c>
      <c r="C6137" s="7" t="n">
        <v>5340</v>
      </c>
      <c r="D6137" s="7" t="n">
        <v>0</v>
      </c>
      <c r="E6137" s="7" t="s">
        <v>469</v>
      </c>
      <c r="F6137" s="7" t="n">
        <v>-1</v>
      </c>
      <c r="G6137" s="7" t="n">
        <v>1.20000004768372</v>
      </c>
      <c r="H6137" s="7" t="n">
        <v>0</v>
      </c>
    </row>
    <row r="6138" spans="1:8">
      <c r="A6138" t="s">
        <v>4</v>
      </c>
      <c r="B6138" s="4" t="s">
        <v>5</v>
      </c>
      <c r="C6138" s="4" t="s">
        <v>10</v>
      </c>
    </row>
    <row r="6139" spans="1:8">
      <c r="A6139" t="n">
        <v>48657</v>
      </c>
      <c r="B6139" s="31" t="n">
        <v>16</v>
      </c>
      <c r="C6139" s="7" t="n">
        <v>600</v>
      </c>
    </row>
    <row r="6140" spans="1:8">
      <c r="A6140" t="s">
        <v>4</v>
      </c>
      <c r="B6140" s="4" t="s">
        <v>5</v>
      </c>
      <c r="C6140" s="4" t="s">
        <v>13</v>
      </c>
      <c r="D6140" s="4" t="s">
        <v>25</v>
      </c>
      <c r="E6140" s="4" t="s">
        <v>25</v>
      </c>
      <c r="F6140" s="4" t="s">
        <v>25</v>
      </c>
    </row>
    <row r="6141" spans="1:8">
      <c r="A6141" t="n">
        <v>48660</v>
      </c>
      <c r="B6141" s="45" t="n">
        <v>45</v>
      </c>
      <c r="C6141" s="7" t="n">
        <v>9</v>
      </c>
      <c r="D6141" s="7" t="n">
        <v>0.0199999995529652</v>
      </c>
      <c r="E6141" s="7" t="n">
        <v>0.0199999995529652</v>
      </c>
      <c r="F6141" s="7" t="n">
        <v>0.5</v>
      </c>
    </row>
    <row r="6142" spans="1:8">
      <c r="A6142" t="s">
        <v>4</v>
      </c>
      <c r="B6142" s="4" t="s">
        <v>5</v>
      </c>
      <c r="C6142" s="4" t="s">
        <v>13</v>
      </c>
      <c r="D6142" s="20" t="s">
        <v>45</v>
      </c>
      <c r="E6142" s="4" t="s">
        <v>5</v>
      </c>
      <c r="F6142" s="4" t="s">
        <v>13</v>
      </c>
      <c r="G6142" s="4" t="s">
        <v>10</v>
      </c>
      <c r="H6142" s="20" t="s">
        <v>46</v>
      </c>
      <c r="I6142" s="4" t="s">
        <v>13</v>
      </c>
      <c r="J6142" s="4" t="s">
        <v>35</v>
      </c>
    </row>
    <row r="6143" spans="1:8">
      <c r="A6143" t="n">
        <v>48674</v>
      </c>
      <c r="B6143" s="15" t="n">
        <v>5</v>
      </c>
      <c r="C6143" s="7" t="n">
        <v>28</v>
      </c>
      <c r="D6143" s="20" t="s">
        <v>3</v>
      </c>
      <c r="E6143" s="40" t="n">
        <v>64</v>
      </c>
      <c r="F6143" s="7" t="n">
        <v>5</v>
      </c>
      <c r="G6143" s="7" t="n">
        <v>2</v>
      </c>
      <c r="H6143" s="20" t="s">
        <v>3</v>
      </c>
      <c r="I6143" s="7" t="n">
        <v>1</v>
      </c>
      <c r="J6143" s="16" t="n">
        <f t="normal" ca="1">A6157</f>
        <v>0</v>
      </c>
    </row>
    <row r="6144" spans="1:8">
      <c r="A6144" t="s">
        <v>4</v>
      </c>
      <c r="B6144" s="4" t="s">
        <v>5</v>
      </c>
      <c r="C6144" s="4" t="s">
        <v>13</v>
      </c>
      <c r="D6144" s="4" t="s">
        <v>10</v>
      </c>
      <c r="E6144" s="4" t="s">
        <v>10</v>
      </c>
      <c r="F6144" s="4" t="s">
        <v>13</v>
      </c>
    </row>
    <row r="6145" spans="1:10">
      <c r="A6145" t="n">
        <v>48685</v>
      </c>
      <c r="B6145" s="32" t="n">
        <v>25</v>
      </c>
      <c r="C6145" s="7" t="n">
        <v>1</v>
      </c>
      <c r="D6145" s="7" t="n">
        <v>260</v>
      </c>
      <c r="E6145" s="7" t="n">
        <v>640</v>
      </c>
      <c r="F6145" s="7" t="n">
        <v>2</v>
      </c>
    </row>
    <row r="6146" spans="1:10">
      <c r="A6146" t="s">
        <v>4</v>
      </c>
      <c r="B6146" s="4" t="s">
        <v>5</v>
      </c>
      <c r="C6146" s="4" t="s">
        <v>13</v>
      </c>
      <c r="D6146" s="4" t="s">
        <v>10</v>
      </c>
      <c r="E6146" s="4" t="s">
        <v>6</v>
      </c>
    </row>
    <row r="6147" spans="1:10">
      <c r="A6147" t="n">
        <v>48692</v>
      </c>
      <c r="B6147" s="61" t="n">
        <v>51</v>
      </c>
      <c r="C6147" s="7" t="n">
        <v>4</v>
      </c>
      <c r="D6147" s="7" t="n">
        <v>2</v>
      </c>
      <c r="E6147" s="7" t="s">
        <v>199</v>
      </c>
    </row>
    <row r="6148" spans="1:10">
      <c r="A6148" t="s">
        <v>4</v>
      </c>
      <c r="B6148" s="4" t="s">
        <v>5</v>
      </c>
      <c r="C6148" s="4" t="s">
        <v>10</v>
      </c>
    </row>
    <row r="6149" spans="1:10">
      <c r="A6149" t="n">
        <v>48707</v>
      </c>
      <c r="B6149" s="31" t="n">
        <v>16</v>
      </c>
      <c r="C6149" s="7" t="n">
        <v>0</v>
      </c>
    </row>
    <row r="6150" spans="1:10">
      <c r="A6150" t="s">
        <v>4</v>
      </c>
      <c r="B6150" s="4" t="s">
        <v>5</v>
      </c>
      <c r="C6150" s="4" t="s">
        <v>10</v>
      </c>
      <c r="D6150" s="4" t="s">
        <v>55</v>
      </c>
      <c r="E6150" s="4" t="s">
        <v>13</v>
      </c>
      <c r="F6150" s="4" t="s">
        <v>13</v>
      </c>
    </row>
    <row r="6151" spans="1:10">
      <c r="A6151" t="n">
        <v>48710</v>
      </c>
      <c r="B6151" s="62" t="n">
        <v>26</v>
      </c>
      <c r="C6151" s="7" t="n">
        <v>2</v>
      </c>
      <c r="D6151" s="7" t="s">
        <v>470</v>
      </c>
      <c r="E6151" s="7" t="n">
        <v>2</v>
      </c>
      <c r="F6151" s="7" t="n">
        <v>0</v>
      </c>
    </row>
    <row r="6152" spans="1:10">
      <c r="A6152" t="s">
        <v>4</v>
      </c>
      <c r="B6152" s="4" t="s">
        <v>5</v>
      </c>
    </row>
    <row r="6153" spans="1:10">
      <c r="A6153" t="n">
        <v>48731</v>
      </c>
      <c r="B6153" s="34" t="n">
        <v>28</v>
      </c>
    </row>
    <row r="6154" spans="1:10">
      <c r="A6154" t="s">
        <v>4</v>
      </c>
      <c r="B6154" s="4" t="s">
        <v>5</v>
      </c>
      <c r="C6154" s="4" t="s">
        <v>35</v>
      </c>
    </row>
    <row r="6155" spans="1:10">
      <c r="A6155" t="n">
        <v>48732</v>
      </c>
      <c r="B6155" s="26" t="n">
        <v>3</v>
      </c>
      <c r="C6155" s="16" t="n">
        <f t="normal" ca="1">A6169</f>
        <v>0</v>
      </c>
    </row>
    <row r="6156" spans="1:10">
      <c r="A6156" t="s">
        <v>4</v>
      </c>
      <c r="B6156" s="4" t="s">
        <v>5</v>
      </c>
      <c r="C6156" s="4" t="s">
        <v>13</v>
      </c>
      <c r="D6156" s="20" t="s">
        <v>45</v>
      </c>
      <c r="E6156" s="4" t="s">
        <v>5</v>
      </c>
      <c r="F6156" s="4" t="s">
        <v>13</v>
      </c>
      <c r="G6156" s="4" t="s">
        <v>10</v>
      </c>
      <c r="H6156" s="20" t="s">
        <v>46</v>
      </c>
      <c r="I6156" s="4" t="s">
        <v>13</v>
      </c>
      <c r="J6156" s="4" t="s">
        <v>35</v>
      </c>
    </row>
    <row r="6157" spans="1:10">
      <c r="A6157" t="n">
        <v>48737</v>
      </c>
      <c r="B6157" s="15" t="n">
        <v>5</v>
      </c>
      <c r="C6157" s="7" t="n">
        <v>28</v>
      </c>
      <c r="D6157" s="20" t="s">
        <v>3</v>
      </c>
      <c r="E6157" s="40" t="n">
        <v>64</v>
      </c>
      <c r="F6157" s="7" t="n">
        <v>5</v>
      </c>
      <c r="G6157" s="7" t="n">
        <v>4</v>
      </c>
      <c r="H6157" s="20" t="s">
        <v>3</v>
      </c>
      <c r="I6157" s="7" t="n">
        <v>1</v>
      </c>
      <c r="J6157" s="16" t="n">
        <f t="normal" ca="1">A6169</f>
        <v>0</v>
      </c>
    </row>
    <row r="6158" spans="1:10">
      <c r="A6158" t="s">
        <v>4</v>
      </c>
      <c r="B6158" s="4" t="s">
        <v>5</v>
      </c>
      <c r="C6158" s="4" t="s">
        <v>13</v>
      </c>
      <c r="D6158" s="4" t="s">
        <v>10</v>
      </c>
      <c r="E6158" s="4" t="s">
        <v>10</v>
      </c>
      <c r="F6158" s="4" t="s">
        <v>13</v>
      </c>
    </row>
    <row r="6159" spans="1:10">
      <c r="A6159" t="n">
        <v>48748</v>
      </c>
      <c r="B6159" s="32" t="n">
        <v>25</v>
      </c>
      <c r="C6159" s="7" t="n">
        <v>1</v>
      </c>
      <c r="D6159" s="7" t="n">
        <v>260</v>
      </c>
      <c r="E6159" s="7" t="n">
        <v>640</v>
      </c>
      <c r="F6159" s="7" t="n">
        <v>2</v>
      </c>
    </row>
    <row r="6160" spans="1:10">
      <c r="A6160" t="s">
        <v>4</v>
      </c>
      <c r="B6160" s="4" t="s">
        <v>5</v>
      </c>
      <c r="C6160" s="4" t="s">
        <v>13</v>
      </c>
      <c r="D6160" s="4" t="s">
        <v>10</v>
      </c>
      <c r="E6160" s="4" t="s">
        <v>6</v>
      </c>
    </row>
    <row r="6161" spans="1:10">
      <c r="A6161" t="n">
        <v>48755</v>
      </c>
      <c r="B6161" s="61" t="n">
        <v>51</v>
      </c>
      <c r="C6161" s="7" t="n">
        <v>4</v>
      </c>
      <c r="D6161" s="7" t="n">
        <v>4</v>
      </c>
      <c r="E6161" s="7" t="s">
        <v>158</v>
      </c>
    </row>
    <row r="6162" spans="1:10">
      <c r="A6162" t="s">
        <v>4</v>
      </c>
      <c r="B6162" s="4" t="s">
        <v>5</v>
      </c>
      <c r="C6162" s="4" t="s">
        <v>10</v>
      </c>
    </row>
    <row r="6163" spans="1:10">
      <c r="A6163" t="n">
        <v>48769</v>
      </c>
      <c r="B6163" s="31" t="n">
        <v>16</v>
      </c>
      <c r="C6163" s="7" t="n">
        <v>0</v>
      </c>
    </row>
    <row r="6164" spans="1:10">
      <c r="A6164" t="s">
        <v>4</v>
      </c>
      <c r="B6164" s="4" t="s">
        <v>5</v>
      </c>
      <c r="C6164" s="4" t="s">
        <v>10</v>
      </c>
      <c r="D6164" s="4" t="s">
        <v>55</v>
      </c>
      <c r="E6164" s="4" t="s">
        <v>13</v>
      </c>
      <c r="F6164" s="4" t="s">
        <v>13</v>
      </c>
    </row>
    <row r="6165" spans="1:10">
      <c r="A6165" t="n">
        <v>48772</v>
      </c>
      <c r="B6165" s="62" t="n">
        <v>26</v>
      </c>
      <c r="C6165" s="7" t="n">
        <v>4</v>
      </c>
      <c r="D6165" s="7" t="s">
        <v>470</v>
      </c>
      <c r="E6165" s="7" t="n">
        <v>2</v>
      </c>
      <c r="F6165" s="7" t="n">
        <v>0</v>
      </c>
    </row>
    <row r="6166" spans="1:10">
      <c r="A6166" t="s">
        <v>4</v>
      </c>
      <c r="B6166" s="4" t="s">
        <v>5</v>
      </c>
    </row>
    <row r="6167" spans="1:10">
      <c r="A6167" t="n">
        <v>48793</v>
      </c>
      <c r="B6167" s="34" t="n">
        <v>28</v>
      </c>
    </row>
    <row r="6168" spans="1:10">
      <c r="A6168" t="s">
        <v>4</v>
      </c>
      <c r="B6168" s="4" t="s">
        <v>5</v>
      </c>
      <c r="C6168" s="4" t="s">
        <v>10</v>
      </c>
      <c r="D6168" s="4" t="s">
        <v>13</v>
      </c>
    </row>
    <row r="6169" spans="1:10">
      <c r="A6169" t="n">
        <v>48794</v>
      </c>
      <c r="B6169" s="63" t="n">
        <v>89</v>
      </c>
      <c r="C6169" s="7" t="n">
        <v>65533</v>
      </c>
      <c r="D6169" s="7" t="n">
        <v>1</v>
      </c>
    </row>
    <row r="6170" spans="1:10">
      <c r="A6170" t="s">
        <v>4</v>
      </c>
      <c r="B6170" s="4" t="s">
        <v>5</v>
      </c>
      <c r="C6170" s="4" t="s">
        <v>10</v>
      </c>
      <c r="D6170" s="4" t="s">
        <v>13</v>
      </c>
    </row>
    <row r="6171" spans="1:10">
      <c r="A6171" t="n">
        <v>48798</v>
      </c>
      <c r="B6171" s="60" t="n">
        <v>56</v>
      </c>
      <c r="C6171" s="7" t="n">
        <v>5340</v>
      </c>
      <c r="D6171" s="7" t="n">
        <v>0</v>
      </c>
    </row>
    <row r="6172" spans="1:10">
      <c r="A6172" t="s">
        <v>4</v>
      </c>
      <c r="B6172" s="4" t="s">
        <v>5</v>
      </c>
      <c r="C6172" s="4" t="s">
        <v>13</v>
      </c>
      <c r="D6172" s="4" t="s">
        <v>10</v>
      </c>
      <c r="E6172" s="4" t="s">
        <v>25</v>
      </c>
    </row>
    <row r="6173" spans="1:10">
      <c r="A6173" t="n">
        <v>48802</v>
      </c>
      <c r="B6173" s="39" t="n">
        <v>58</v>
      </c>
      <c r="C6173" s="7" t="n">
        <v>101</v>
      </c>
      <c r="D6173" s="7" t="n">
        <v>500</v>
      </c>
      <c r="E6173" s="7" t="n">
        <v>1</v>
      </c>
    </row>
    <row r="6174" spans="1:10">
      <c r="A6174" t="s">
        <v>4</v>
      </c>
      <c r="B6174" s="4" t="s">
        <v>5</v>
      </c>
      <c r="C6174" s="4" t="s">
        <v>13</v>
      </c>
      <c r="D6174" s="4" t="s">
        <v>10</v>
      </c>
    </row>
    <row r="6175" spans="1:10">
      <c r="A6175" t="n">
        <v>48810</v>
      </c>
      <c r="B6175" s="39" t="n">
        <v>58</v>
      </c>
      <c r="C6175" s="7" t="n">
        <v>254</v>
      </c>
      <c r="D6175" s="7" t="n">
        <v>0</v>
      </c>
    </row>
    <row r="6176" spans="1:10">
      <c r="A6176" t="s">
        <v>4</v>
      </c>
      <c r="B6176" s="4" t="s">
        <v>5</v>
      </c>
      <c r="C6176" s="4" t="s">
        <v>10</v>
      </c>
      <c r="D6176" s="4" t="s">
        <v>25</v>
      </c>
      <c r="E6176" s="4" t="s">
        <v>25</v>
      </c>
      <c r="F6176" s="4" t="s">
        <v>25</v>
      </c>
      <c r="G6176" s="4" t="s">
        <v>10</v>
      </c>
      <c r="H6176" s="4" t="s">
        <v>10</v>
      </c>
    </row>
    <row r="6177" spans="1:8">
      <c r="A6177" t="n">
        <v>48814</v>
      </c>
      <c r="B6177" s="41" t="n">
        <v>60</v>
      </c>
      <c r="C6177" s="7" t="n">
        <v>5340</v>
      </c>
      <c r="D6177" s="7" t="n">
        <v>0</v>
      </c>
      <c r="E6177" s="7" t="n">
        <v>0</v>
      </c>
      <c r="F6177" s="7" t="n">
        <v>0</v>
      </c>
      <c r="G6177" s="7" t="n">
        <v>0</v>
      </c>
      <c r="H6177" s="7" t="n">
        <v>0</v>
      </c>
    </row>
    <row r="6178" spans="1:8">
      <c r="A6178" t="s">
        <v>4</v>
      </c>
      <c r="B6178" s="4" t="s">
        <v>5</v>
      </c>
      <c r="C6178" s="4" t="s">
        <v>10</v>
      </c>
      <c r="D6178" s="4" t="s">
        <v>25</v>
      </c>
      <c r="E6178" s="4" t="s">
        <v>25</v>
      </c>
      <c r="F6178" s="4" t="s">
        <v>25</v>
      </c>
      <c r="G6178" s="4" t="s">
        <v>10</v>
      </c>
      <c r="H6178" s="4" t="s">
        <v>10</v>
      </c>
    </row>
    <row r="6179" spans="1:8">
      <c r="A6179" t="n">
        <v>48833</v>
      </c>
      <c r="B6179" s="41" t="n">
        <v>60</v>
      </c>
      <c r="C6179" s="7" t="n">
        <v>5340</v>
      </c>
      <c r="D6179" s="7" t="n">
        <v>0</v>
      </c>
      <c r="E6179" s="7" t="n">
        <v>0</v>
      </c>
      <c r="F6179" s="7" t="n">
        <v>0</v>
      </c>
      <c r="G6179" s="7" t="n">
        <v>0</v>
      </c>
      <c r="H6179" s="7" t="n">
        <v>1</v>
      </c>
    </row>
    <row r="6180" spans="1:8">
      <c r="A6180" t="s">
        <v>4</v>
      </c>
      <c r="B6180" s="4" t="s">
        <v>5</v>
      </c>
      <c r="C6180" s="4" t="s">
        <v>10</v>
      </c>
      <c r="D6180" s="4" t="s">
        <v>25</v>
      </c>
      <c r="E6180" s="4" t="s">
        <v>25</v>
      </c>
      <c r="F6180" s="4" t="s">
        <v>25</v>
      </c>
      <c r="G6180" s="4" t="s">
        <v>10</v>
      </c>
      <c r="H6180" s="4" t="s">
        <v>10</v>
      </c>
    </row>
    <row r="6181" spans="1:8">
      <c r="A6181" t="n">
        <v>48852</v>
      </c>
      <c r="B6181" s="41" t="n">
        <v>60</v>
      </c>
      <c r="C6181" s="7" t="n">
        <v>5340</v>
      </c>
      <c r="D6181" s="7" t="n">
        <v>0</v>
      </c>
      <c r="E6181" s="7" t="n">
        <v>0</v>
      </c>
      <c r="F6181" s="7" t="n">
        <v>0</v>
      </c>
      <c r="G6181" s="7" t="n">
        <v>0</v>
      </c>
      <c r="H6181" s="7" t="n">
        <v>0</v>
      </c>
    </row>
    <row r="6182" spans="1:8">
      <c r="A6182" t="s">
        <v>4</v>
      </c>
      <c r="B6182" s="4" t="s">
        <v>5</v>
      </c>
      <c r="C6182" s="4" t="s">
        <v>10</v>
      </c>
      <c r="D6182" s="4" t="s">
        <v>10</v>
      </c>
      <c r="E6182" s="4" t="s">
        <v>10</v>
      </c>
    </row>
    <row r="6183" spans="1:8">
      <c r="A6183" t="n">
        <v>48871</v>
      </c>
      <c r="B6183" s="42" t="n">
        <v>61</v>
      </c>
      <c r="C6183" s="7" t="n">
        <v>5340</v>
      </c>
      <c r="D6183" s="7" t="n">
        <v>65533</v>
      </c>
      <c r="E6183" s="7" t="n">
        <v>0</v>
      </c>
    </row>
    <row r="6184" spans="1:8">
      <c r="A6184" t="s">
        <v>4</v>
      </c>
      <c r="B6184" s="4" t="s">
        <v>5</v>
      </c>
      <c r="C6184" s="4" t="s">
        <v>10</v>
      </c>
      <c r="D6184" s="4" t="s">
        <v>13</v>
      </c>
    </row>
    <row r="6185" spans="1:8">
      <c r="A6185" t="n">
        <v>48878</v>
      </c>
      <c r="B6185" s="87" t="n">
        <v>96</v>
      </c>
      <c r="C6185" s="7" t="n">
        <v>5340</v>
      </c>
      <c r="D6185" s="7" t="n">
        <v>1</v>
      </c>
    </row>
    <row r="6186" spans="1:8">
      <c r="A6186" t="s">
        <v>4</v>
      </c>
      <c r="B6186" s="4" t="s">
        <v>5</v>
      </c>
      <c r="C6186" s="4" t="s">
        <v>10</v>
      </c>
      <c r="D6186" s="4" t="s">
        <v>13</v>
      </c>
      <c r="E6186" s="4" t="s">
        <v>25</v>
      </c>
      <c r="F6186" s="4" t="s">
        <v>25</v>
      </c>
      <c r="G6186" s="4" t="s">
        <v>25</v>
      </c>
    </row>
    <row r="6187" spans="1:8">
      <c r="A6187" t="n">
        <v>48882</v>
      </c>
      <c r="B6187" s="87" t="n">
        <v>96</v>
      </c>
      <c r="C6187" s="7" t="n">
        <v>5340</v>
      </c>
      <c r="D6187" s="7" t="n">
        <v>2</v>
      </c>
      <c r="E6187" s="7" t="n">
        <v>-55.5699996948242</v>
      </c>
      <c r="F6187" s="7" t="n">
        <v>2.83999991416931</v>
      </c>
      <c r="G6187" s="7" t="n">
        <v>313.600006103516</v>
      </c>
    </row>
    <row r="6188" spans="1:8">
      <c r="A6188" t="s">
        <v>4</v>
      </c>
      <c r="B6188" s="4" t="s">
        <v>5</v>
      </c>
      <c r="C6188" s="4" t="s">
        <v>10</v>
      </c>
      <c r="D6188" s="4" t="s">
        <v>13</v>
      </c>
      <c r="E6188" s="4" t="s">
        <v>25</v>
      </c>
      <c r="F6188" s="4" t="s">
        <v>25</v>
      </c>
      <c r="G6188" s="4" t="s">
        <v>25</v>
      </c>
    </row>
    <row r="6189" spans="1:8">
      <c r="A6189" t="n">
        <v>48898</v>
      </c>
      <c r="B6189" s="87" t="n">
        <v>96</v>
      </c>
      <c r="C6189" s="7" t="n">
        <v>5340</v>
      </c>
      <c r="D6189" s="7" t="n">
        <v>2</v>
      </c>
      <c r="E6189" s="7" t="n">
        <v>-29.0499992370605</v>
      </c>
      <c r="F6189" s="7" t="n">
        <v>3.15000009536743</v>
      </c>
      <c r="G6189" s="7" t="n">
        <v>275.869995117188</v>
      </c>
    </row>
    <row r="6190" spans="1:8">
      <c r="A6190" t="s">
        <v>4</v>
      </c>
      <c r="B6190" s="4" t="s">
        <v>5</v>
      </c>
      <c r="C6190" s="4" t="s">
        <v>10</v>
      </c>
      <c r="D6190" s="4" t="s">
        <v>13</v>
      </c>
      <c r="E6190" s="4" t="s">
        <v>25</v>
      </c>
      <c r="F6190" s="4" t="s">
        <v>25</v>
      </c>
      <c r="G6190" s="4" t="s">
        <v>25</v>
      </c>
    </row>
    <row r="6191" spans="1:8">
      <c r="A6191" t="n">
        <v>48914</v>
      </c>
      <c r="B6191" s="87" t="n">
        <v>96</v>
      </c>
      <c r="C6191" s="7" t="n">
        <v>5340</v>
      </c>
      <c r="D6191" s="7" t="n">
        <v>2</v>
      </c>
      <c r="E6191" s="7" t="n">
        <v>24.7600002288818</v>
      </c>
      <c r="F6191" s="7" t="n">
        <v>23.75</v>
      </c>
      <c r="G6191" s="7" t="n">
        <v>160.270004272461</v>
      </c>
    </row>
    <row r="6192" spans="1:8">
      <c r="A6192" t="s">
        <v>4</v>
      </c>
      <c r="B6192" s="4" t="s">
        <v>5</v>
      </c>
      <c r="C6192" s="4" t="s">
        <v>10</v>
      </c>
      <c r="D6192" s="4" t="s">
        <v>13</v>
      </c>
      <c r="E6192" s="4" t="s">
        <v>9</v>
      </c>
      <c r="F6192" s="4" t="s">
        <v>13</v>
      </c>
      <c r="G6192" s="4" t="s">
        <v>10</v>
      </c>
    </row>
    <row r="6193" spans="1:8">
      <c r="A6193" t="n">
        <v>48930</v>
      </c>
      <c r="B6193" s="87" t="n">
        <v>96</v>
      </c>
      <c r="C6193" s="7" t="n">
        <v>5340</v>
      </c>
      <c r="D6193" s="7" t="n">
        <v>0</v>
      </c>
      <c r="E6193" s="7" t="n">
        <v>1091567616</v>
      </c>
      <c r="F6193" s="7" t="n">
        <v>0</v>
      </c>
      <c r="G6193" s="7" t="n">
        <v>0</v>
      </c>
    </row>
    <row r="6194" spans="1:8">
      <c r="A6194" t="s">
        <v>4</v>
      </c>
      <c r="B6194" s="4" t="s">
        <v>5</v>
      </c>
      <c r="C6194" s="4" t="s">
        <v>10</v>
      </c>
      <c r="D6194" s="4" t="s">
        <v>13</v>
      </c>
      <c r="E6194" s="4" t="s">
        <v>6</v>
      </c>
      <c r="F6194" s="4" t="s">
        <v>25</v>
      </c>
      <c r="G6194" s="4" t="s">
        <v>25</v>
      </c>
      <c r="H6194" s="4" t="s">
        <v>25</v>
      </c>
    </row>
    <row r="6195" spans="1:8">
      <c r="A6195" t="n">
        <v>48941</v>
      </c>
      <c r="B6195" s="52" t="n">
        <v>48</v>
      </c>
      <c r="C6195" s="7" t="n">
        <v>5340</v>
      </c>
      <c r="D6195" s="7" t="n">
        <v>0</v>
      </c>
      <c r="E6195" s="7" t="s">
        <v>469</v>
      </c>
      <c r="F6195" s="7" t="n">
        <v>-1</v>
      </c>
      <c r="G6195" s="7" t="n">
        <v>1.29999995231628</v>
      </c>
      <c r="H6195" s="7" t="n">
        <v>0</v>
      </c>
    </row>
    <row r="6196" spans="1:8">
      <c r="A6196" t="s">
        <v>4</v>
      </c>
      <c r="B6196" s="4" t="s">
        <v>5</v>
      </c>
      <c r="C6196" s="4" t="s">
        <v>13</v>
      </c>
      <c r="D6196" s="4" t="s">
        <v>13</v>
      </c>
      <c r="E6196" s="4" t="s">
        <v>25</v>
      </c>
      <c r="F6196" s="4" t="s">
        <v>25</v>
      </c>
      <c r="G6196" s="4" t="s">
        <v>25</v>
      </c>
      <c r="H6196" s="4" t="s">
        <v>10</v>
      </c>
    </row>
    <row r="6197" spans="1:8">
      <c r="A6197" t="n">
        <v>48964</v>
      </c>
      <c r="B6197" s="45" t="n">
        <v>45</v>
      </c>
      <c r="C6197" s="7" t="n">
        <v>2</v>
      </c>
      <c r="D6197" s="7" t="n">
        <v>3</v>
      </c>
      <c r="E6197" s="7" t="n">
        <v>-88.1699981689453</v>
      </c>
      <c r="F6197" s="7" t="n">
        <v>6.80000019073486</v>
      </c>
      <c r="G6197" s="7" t="n">
        <v>338.679992675781</v>
      </c>
      <c r="H6197" s="7" t="n">
        <v>0</v>
      </c>
    </row>
    <row r="6198" spans="1:8">
      <c r="A6198" t="s">
        <v>4</v>
      </c>
      <c r="B6198" s="4" t="s">
        <v>5</v>
      </c>
      <c r="C6198" s="4" t="s">
        <v>13</v>
      </c>
      <c r="D6198" s="4" t="s">
        <v>13</v>
      </c>
      <c r="E6198" s="4" t="s">
        <v>25</v>
      </c>
      <c r="F6198" s="4" t="s">
        <v>25</v>
      </c>
      <c r="G6198" s="4" t="s">
        <v>25</v>
      </c>
      <c r="H6198" s="4" t="s">
        <v>10</v>
      </c>
      <c r="I6198" s="4" t="s">
        <v>13</v>
      </c>
    </row>
    <row r="6199" spans="1:8">
      <c r="A6199" t="n">
        <v>48981</v>
      </c>
      <c r="B6199" s="45" t="n">
        <v>45</v>
      </c>
      <c r="C6199" s="7" t="n">
        <v>4</v>
      </c>
      <c r="D6199" s="7" t="n">
        <v>3</v>
      </c>
      <c r="E6199" s="7" t="n">
        <v>9.42000007629395</v>
      </c>
      <c r="F6199" s="7" t="n">
        <v>258.010009765625</v>
      </c>
      <c r="G6199" s="7" t="n">
        <v>0</v>
      </c>
      <c r="H6199" s="7" t="n">
        <v>0</v>
      </c>
      <c r="I6199" s="7" t="n">
        <v>0</v>
      </c>
    </row>
    <row r="6200" spans="1:8">
      <c r="A6200" t="s">
        <v>4</v>
      </c>
      <c r="B6200" s="4" t="s">
        <v>5</v>
      </c>
      <c r="C6200" s="4" t="s">
        <v>13</v>
      </c>
      <c r="D6200" s="4" t="s">
        <v>13</v>
      </c>
      <c r="E6200" s="4" t="s">
        <v>25</v>
      </c>
      <c r="F6200" s="4" t="s">
        <v>10</v>
      </c>
    </row>
    <row r="6201" spans="1:8">
      <c r="A6201" t="n">
        <v>48999</v>
      </c>
      <c r="B6201" s="45" t="n">
        <v>45</v>
      </c>
      <c r="C6201" s="7" t="n">
        <v>5</v>
      </c>
      <c r="D6201" s="7" t="n">
        <v>3</v>
      </c>
      <c r="E6201" s="7" t="n">
        <v>7</v>
      </c>
      <c r="F6201" s="7" t="n">
        <v>0</v>
      </c>
    </row>
    <row r="6202" spans="1:8">
      <c r="A6202" t="s">
        <v>4</v>
      </c>
      <c r="B6202" s="4" t="s">
        <v>5</v>
      </c>
      <c r="C6202" s="4" t="s">
        <v>13</v>
      </c>
      <c r="D6202" s="4" t="s">
        <v>13</v>
      </c>
      <c r="E6202" s="4" t="s">
        <v>25</v>
      </c>
      <c r="F6202" s="4" t="s">
        <v>10</v>
      </c>
    </row>
    <row r="6203" spans="1:8">
      <c r="A6203" t="n">
        <v>49008</v>
      </c>
      <c r="B6203" s="45" t="n">
        <v>45</v>
      </c>
      <c r="C6203" s="7" t="n">
        <v>11</v>
      </c>
      <c r="D6203" s="7" t="n">
        <v>3</v>
      </c>
      <c r="E6203" s="7" t="n">
        <v>43</v>
      </c>
      <c r="F6203" s="7" t="n">
        <v>0</v>
      </c>
    </row>
    <row r="6204" spans="1:8">
      <c r="A6204" t="s">
        <v>4</v>
      </c>
      <c r="B6204" s="4" t="s">
        <v>5</v>
      </c>
      <c r="C6204" s="4" t="s">
        <v>13</v>
      </c>
      <c r="D6204" s="4" t="s">
        <v>13</v>
      </c>
      <c r="E6204" s="4" t="s">
        <v>25</v>
      </c>
      <c r="F6204" s="4" t="s">
        <v>25</v>
      </c>
      <c r="G6204" s="4" t="s">
        <v>25</v>
      </c>
      <c r="H6204" s="4" t="s">
        <v>10</v>
      </c>
    </row>
    <row r="6205" spans="1:8">
      <c r="A6205" t="n">
        <v>49017</v>
      </c>
      <c r="B6205" s="45" t="n">
        <v>45</v>
      </c>
      <c r="C6205" s="7" t="n">
        <v>2</v>
      </c>
      <c r="D6205" s="7" t="n">
        <v>3</v>
      </c>
      <c r="E6205" s="7" t="n">
        <v>-87.7699966430664</v>
      </c>
      <c r="F6205" s="7" t="n">
        <v>6.80000019073486</v>
      </c>
      <c r="G6205" s="7" t="n">
        <v>335.649993896484</v>
      </c>
      <c r="H6205" s="7" t="n">
        <v>4000</v>
      </c>
    </row>
    <row r="6206" spans="1:8">
      <c r="A6206" t="s">
        <v>4</v>
      </c>
      <c r="B6206" s="4" t="s">
        <v>5</v>
      </c>
      <c r="C6206" s="4" t="s">
        <v>13</v>
      </c>
      <c r="D6206" s="4" t="s">
        <v>13</v>
      </c>
      <c r="E6206" s="4" t="s">
        <v>25</v>
      </c>
      <c r="F6206" s="4" t="s">
        <v>25</v>
      </c>
      <c r="G6206" s="4" t="s">
        <v>25</v>
      </c>
      <c r="H6206" s="4" t="s">
        <v>10</v>
      </c>
      <c r="I6206" s="4" t="s">
        <v>13</v>
      </c>
    </row>
    <row r="6207" spans="1:8">
      <c r="A6207" t="n">
        <v>49034</v>
      </c>
      <c r="B6207" s="45" t="n">
        <v>45</v>
      </c>
      <c r="C6207" s="7" t="n">
        <v>4</v>
      </c>
      <c r="D6207" s="7" t="n">
        <v>3</v>
      </c>
      <c r="E6207" s="7" t="n">
        <v>9.42000007629395</v>
      </c>
      <c r="F6207" s="7" t="n">
        <v>288.880004882813</v>
      </c>
      <c r="G6207" s="7" t="n">
        <v>0</v>
      </c>
      <c r="H6207" s="7" t="n">
        <v>4000</v>
      </c>
      <c r="I6207" s="7" t="n">
        <v>0</v>
      </c>
    </row>
    <row r="6208" spans="1:8">
      <c r="A6208" t="s">
        <v>4</v>
      </c>
      <c r="B6208" s="4" t="s">
        <v>5</v>
      </c>
      <c r="C6208" s="4" t="s">
        <v>13</v>
      </c>
      <c r="D6208" s="4" t="s">
        <v>13</v>
      </c>
      <c r="E6208" s="4" t="s">
        <v>25</v>
      </c>
      <c r="F6208" s="4" t="s">
        <v>10</v>
      </c>
    </row>
    <row r="6209" spans="1:9">
      <c r="A6209" t="n">
        <v>49052</v>
      </c>
      <c r="B6209" s="45" t="n">
        <v>45</v>
      </c>
      <c r="C6209" s="7" t="n">
        <v>5</v>
      </c>
      <c r="D6209" s="7" t="n">
        <v>3</v>
      </c>
      <c r="E6209" s="7" t="n">
        <v>7.5</v>
      </c>
      <c r="F6209" s="7" t="n">
        <v>4000</v>
      </c>
    </row>
    <row r="6210" spans="1:9">
      <c r="A6210" t="s">
        <v>4</v>
      </c>
      <c r="B6210" s="4" t="s">
        <v>5</v>
      </c>
      <c r="C6210" s="4" t="s">
        <v>10</v>
      </c>
      <c r="D6210" s="4" t="s">
        <v>9</v>
      </c>
    </row>
    <row r="6211" spans="1:9">
      <c r="A6211" t="n">
        <v>49061</v>
      </c>
      <c r="B6211" s="75" t="n">
        <v>44</v>
      </c>
      <c r="C6211" s="7" t="n">
        <v>61456</v>
      </c>
      <c r="D6211" s="7" t="n">
        <v>1</v>
      </c>
    </row>
    <row r="6212" spans="1:9">
      <c r="A6212" t="s">
        <v>4</v>
      </c>
      <c r="B6212" s="4" t="s">
        <v>5</v>
      </c>
      <c r="C6212" s="4" t="s">
        <v>10</v>
      </c>
      <c r="D6212" s="4" t="s">
        <v>9</v>
      </c>
    </row>
    <row r="6213" spans="1:9">
      <c r="A6213" t="n">
        <v>49068</v>
      </c>
      <c r="B6213" s="75" t="n">
        <v>44</v>
      </c>
      <c r="C6213" s="7" t="n">
        <v>61457</v>
      </c>
      <c r="D6213" s="7" t="n">
        <v>1</v>
      </c>
    </row>
    <row r="6214" spans="1:9">
      <c r="A6214" t="s">
        <v>4</v>
      </c>
      <c r="B6214" s="4" t="s">
        <v>5</v>
      </c>
      <c r="C6214" s="4" t="s">
        <v>10</v>
      </c>
      <c r="D6214" s="4" t="s">
        <v>25</v>
      </c>
      <c r="E6214" s="4" t="s">
        <v>25</v>
      </c>
      <c r="F6214" s="4" t="s">
        <v>25</v>
      </c>
      <c r="G6214" s="4" t="s">
        <v>25</v>
      </c>
    </row>
    <row r="6215" spans="1:9">
      <c r="A6215" t="n">
        <v>49075</v>
      </c>
      <c r="B6215" s="50" t="n">
        <v>46</v>
      </c>
      <c r="C6215" s="7" t="n">
        <v>61456</v>
      </c>
      <c r="D6215" s="7" t="n">
        <v>-91.9700012207031</v>
      </c>
      <c r="E6215" s="7" t="n">
        <v>6.01000022888184</v>
      </c>
      <c r="F6215" s="7" t="n">
        <v>338.619995117188</v>
      </c>
      <c r="G6215" s="7" t="n">
        <v>80.9000015258789</v>
      </c>
    </row>
    <row r="6216" spans="1:9">
      <c r="A6216" t="s">
        <v>4</v>
      </c>
      <c r="B6216" s="4" t="s">
        <v>5</v>
      </c>
      <c r="C6216" s="4" t="s">
        <v>10</v>
      </c>
      <c r="D6216" s="4" t="s">
        <v>25</v>
      </c>
      <c r="E6216" s="4" t="s">
        <v>25</v>
      </c>
      <c r="F6216" s="4" t="s">
        <v>25</v>
      </c>
      <c r="G6216" s="4" t="s">
        <v>25</v>
      </c>
    </row>
    <row r="6217" spans="1:9">
      <c r="A6217" t="n">
        <v>49094</v>
      </c>
      <c r="B6217" s="50" t="n">
        <v>46</v>
      </c>
      <c r="C6217" s="7" t="n">
        <v>61457</v>
      </c>
      <c r="D6217" s="7" t="n">
        <v>-91.9700012207031</v>
      </c>
      <c r="E6217" s="7" t="n">
        <v>6.01000022888184</v>
      </c>
      <c r="F6217" s="7" t="n">
        <v>338.619995117188</v>
      </c>
      <c r="G6217" s="7" t="n">
        <v>80.9000015258789</v>
      </c>
    </row>
    <row r="6218" spans="1:9">
      <c r="A6218" t="s">
        <v>4</v>
      </c>
      <c r="B6218" s="4" t="s">
        <v>5</v>
      </c>
      <c r="C6218" s="4" t="s">
        <v>13</v>
      </c>
      <c r="D6218" s="4" t="s">
        <v>13</v>
      </c>
      <c r="E6218" s="4" t="s">
        <v>13</v>
      </c>
      <c r="F6218" s="4" t="s">
        <v>9</v>
      </c>
      <c r="G6218" s="4" t="s">
        <v>13</v>
      </c>
      <c r="H6218" s="4" t="s">
        <v>13</v>
      </c>
      <c r="I6218" s="4" t="s">
        <v>35</v>
      </c>
    </row>
    <row r="6219" spans="1:9">
      <c r="A6219" t="n">
        <v>49113</v>
      </c>
      <c r="B6219" s="15" t="n">
        <v>5</v>
      </c>
      <c r="C6219" s="7" t="n">
        <v>32</v>
      </c>
      <c r="D6219" s="7" t="n">
        <v>7</v>
      </c>
      <c r="E6219" s="7" t="n">
        <v>0</v>
      </c>
      <c r="F6219" s="7" t="n">
        <v>1</v>
      </c>
      <c r="G6219" s="7" t="n">
        <v>2</v>
      </c>
      <c r="H6219" s="7" t="n">
        <v>1</v>
      </c>
      <c r="I6219" s="16" t="n">
        <f t="normal" ca="1">A6235</f>
        <v>0</v>
      </c>
    </row>
    <row r="6220" spans="1:9">
      <c r="A6220" t="s">
        <v>4</v>
      </c>
      <c r="B6220" s="4" t="s">
        <v>5</v>
      </c>
      <c r="C6220" s="4" t="s">
        <v>10</v>
      </c>
      <c r="D6220" s="4" t="s">
        <v>6</v>
      </c>
      <c r="E6220" s="4" t="s">
        <v>13</v>
      </c>
      <c r="F6220" s="4" t="s">
        <v>13</v>
      </c>
      <c r="G6220" s="4" t="s">
        <v>13</v>
      </c>
      <c r="H6220" s="4" t="s">
        <v>13</v>
      </c>
      <c r="I6220" s="4" t="s">
        <v>13</v>
      </c>
      <c r="J6220" s="4" t="s">
        <v>25</v>
      </c>
      <c r="K6220" s="4" t="s">
        <v>25</v>
      </c>
      <c r="L6220" s="4" t="s">
        <v>25</v>
      </c>
      <c r="M6220" s="4" t="s">
        <v>25</v>
      </c>
      <c r="N6220" s="4" t="s">
        <v>13</v>
      </c>
    </row>
    <row r="6221" spans="1:9">
      <c r="A6221" t="n">
        <v>49127</v>
      </c>
      <c r="B6221" s="94" t="n">
        <v>34</v>
      </c>
      <c r="C6221" s="7" t="n">
        <v>61457</v>
      </c>
      <c r="D6221" s="7" t="s">
        <v>471</v>
      </c>
      <c r="E6221" s="7" t="n">
        <v>1</v>
      </c>
      <c r="F6221" s="7" t="n">
        <v>1</v>
      </c>
      <c r="G6221" s="7" t="n">
        <v>0</v>
      </c>
      <c r="H6221" s="7" t="n">
        <v>0</v>
      </c>
      <c r="I6221" s="7" t="n">
        <v>0</v>
      </c>
      <c r="J6221" s="7" t="n">
        <v>0.200000002980232</v>
      </c>
      <c r="K6221" s="7" t="n">
        <v>-0.0333333350718021</v>
      </c>
      <c r="L6221" s="7" t="n">
        <v>-0.0333333350718021</v>
      </c>
      <c r="M6221" s="7" t="n">
        <v>-0.0333333350718021</v>
      </c>
      <c r="N6221" s="7" t="n">
        <v>0</v>
      </c>
    </row>
    <row r="6222" spans="1:9">
      <c r="A6222" t="s">
        <v>4</v>
      </c>
      <c r="B6222" s="4" t="s">
        <v>5</v>
      </c>
      <c r="C6222" s="4" t="s">
        <v>10</v>
      </c>
      <c r="D6222" s="4" t="s">
        <v>6</v>
      </c>
      <c r="E6222" s="4" t="s">
        <v>13</v>
      </c>
      <c r="F6222" s="4" t="s">
        <v>13</v>
      </c>
      <c r="G6222" s="4" t="s">
        <v>13</v>
      </c>
      <c r="H6222" s="4" t="s">
        <v>13</v>
      </c>
      <c r="I6222" s="4" t="s">
        <v>13</v>
      </c>
      <c r="J6222" s="4" t="s">
        <v>25</v>
      </c>
      <c r="K6222" s="4" t="s">
        <v>25</v>
      </c>
      <c r="L6222" s="4" t="s">
        <v>25</v>
      </c>
      <c r="M6222" s="4" t="s">
        <v>25</v>
      </c>
      <c r="N6222" s="4" t="s">
        <v>13</v>
      </c>
    </row>
    <row r="6223" spans="1:9">
      <c r="A6223" t="n">
        <v>49159</v>
      </c>
      <c r="B6223" s="94" t="n">
        <v>34</v>
      </c>
      <c r="C6223" s="7" t="n">
        <v>61456</v>
      </c>
      <c r="D6223" s="7" t="s">
        <v>472</v>
      </c>
      <c r="E6223" s="7" t="n">
        <v>1</v>
      </c>
      <c r="F6223" s="7" t="n">
        <v>1</v>
      </c>
      <c r="G6223" s="7" t="n">
        <v>0</v>
      </c>
      <c r="H6223" s="7" t="n">
        <v>0</v>
      </c>
      <c r="I6223" s="7" t="n">
        <v>0</v>
      </c>
      <c r="J6223" s="7" t="n">
        <v>0.200000002980232</v>
      </c>
      <c r="K6223" s="7" t="n">
        <v>-0.0333333350718021</v>
      </c>
      <c r="L6223" s="7" t="n">
        <v>-0.0333333350718021</v>
      </c>
      <c r="M6223" s="7" t="n">
        <v>-0.0333333350718021</v>
      </c>
      <c r="N6223" s="7" t="n">
        <v>0</v>
      </c>
    </row>
    <row r="6224" spans="1:9">
      <c r="A6224" t="s">
        <v>4</v>
      </c>
      <c r="B6224" s="4" t="s">
        <v>5</v>
      </c>
      <c r="C6224" s="4" t="s">
        <v>10</v>
      </c>
      <c r="D6224" s="4" t="s">
        <v>25</v>
      </c>
      <c r="E6224" s="4" t="s">
        <v>25</v>
      </c>
      <c r="F6224" s="4" t="s">
        <v>13</v>
      </c>
    </row>
    <row r="6225" spans="1:14">
      <c r="A6225" t="n">
        <v>49205</v>
      </c>
      <c r="B6225" s="77" t="n">
        <v>52</v>
      </c>
      <c r="C6225" s="7" t="n">
        <v>61457</v>
      </c>
      <c r="D6225" s="7" t="n">
        <v>120</v>
      </c>
      <c r="E6225" s="7" t="n">
        <v>1.20000004768372</v>
      </c>
      <c r="F6225" s="7" t="n">
        <v>3</v>
      </c>
    </row>
    <row r="6226" spans="1:14">
      <c r="A6226" t="s">
        <v>4</v>
      </c>
      <c r="B6226" s="4" t="s">
        <v>5</v>
      </c>
      <c r="C6226" s="4" t="s">
        <v>10</v>
      </c>
    </row>
    <row r="6227" spans="1:14">
      <c r="A6227" t="n">
        <v>49217</v>
      </c>
      <c r="B6227" s="31" t="n">
        <v>16</v>
      </c>
      <c r="C6227" s="7" t="n">
        <v>546</v>
      </c>
    </row>
    <row r="6228" spans="1:14">
      <c r="A6228" t="s">
        <v>4</v>
      </c>
      <c r="B6228" s="4" t="s">
        <v>5</v>
      </c>
      <c r="C6228" s="4" t="s">
        <v>10</v>
      </c>
      <c r="D6228" s="4" t="s">
        <v>6</v>
      </c>
      <c r="E6228" s="4" t="s">
        <v>13</v>
      </c>
      <c r="F6228" s="4" t="s">
        <v>13</v>
      </c>
      <c r="G6228" s="4" t="s">
        <v>13</v>
      </c>
      <c r="H6228" s="4" t="s">
        <v>13</v>
      </c>
      <c r="I6228" s="4" t="s">
        <v>13</v>
      </c>
      <c r="J6228" s="4" t="s">
        <v>25</v>
      </c>
      <c r="K6228" s="4" t="s">
        <v>25</v>
      </c>
      <c r="L6228" s="4" t="s">
        <v>25</v>
      </c>
      <c r="M6228" s="4" t="s">
        <v>25</v>
      </c>
      <c r="N6228" s="4" t="s">
        <v>13</v>
      </c>
    </row>
    <row r="6229" spans="1:14">
      <c r="A6229" t="n">
        <v>49220</v>
      </c>
      <c r="B6229" s="94" t="n">
        <v>34</v>
      </c>
      <c r="C6229" s="7" t="n">
        <v>61457</v>
      </c>
      <c r="D6229" s="7" t="s">
        <v>473</v>
      </c>
      <c r="E6229" s="7" t="n">
        <v>1</v>
      </c>
      <c r="F6229" s="7" t="n">
        <v>1</v>
      </c>
      <c r="G6229" s="7" t="n">
        <v>0</v>
      </c>
      <c r="H6229" s="7" t="n">
        <v>0</v>
      </c>
      <c r="I6229" s="7" t="n">
        <v>0</v>
      </c>
      <c r="J6229" s="7" t="n">
        <v>0.699999988079071</v>
      </c>
      <c r="K6229" s="7" t="n">
        <v>-0.0333333350718021</v>
      </c>
      <c r="L6229" s="7" t="n">
        <v>-0.0333333350718021</v>
      </c>
      <c r="M6229" s="7" t="n">
        <v>-0.0333333350718021</v>
      </c>
      <c r="N6229" s="7" t="n">
        <v>0</v>
      </c>
    </row>
    <row r="6230" spans="1:14">
      <c r="A6230" t="s">
        <v>4</v>
      </c>
      <c r="B6230" s="4" t="s">
        <v>5</v>
      </c>
      <c r="C6230" s="4" t="s">
        <v>10</v>
      </c>
      <c r="D6230" s="4" t="s">
        <v>6</v>
      </c>
      <c r="E6230" s="4" t="s">
        <v>13</v>
      </c>
      <c r="F6230" s="4" t="s">
        <v>13</v>
      </c>
      <c r="G6230" s="4" t="s">
        <v>13</v>
      </c>
      <c r="H6230" s="4" t="s">
        <v>13</v>
      </c>
      <c r="I6230" s="4" t="s">
        <v>13</v>
      </c>
      <c r="J6230" s="4" t="s">
        <v>25</v>
      </c>
      <c r="K6230" s="4" t="s">
        <v>25</v>
      </c>
      <c r="L6230" s="4" t="s">
        <v>25</v>
      </c>
      <c r="M6230" s="4" t="s">
        <v>25</v>
      </c>
      <c r="N6230" s="4" t="s">
        <v>13</v>
      </c>
    </row>
    <row r="6231" spans="1:14">
      <c r="A6231" t="n">
        <v>49250</v>
      </c>
      <c r="B6231" s="94" t="n">
        <v>34</v>
      </c>
      <c r="C6231" s="7" t="n">
        <v>61456</v>
      </c>
      <c r="D6231" s="7" t="s">
        <v>474</v>
      </c>
      <c r="E6231" s="7" t="n">
        <v>1</v>
      </c>
      <c r="F6231" s="7" t="n">
        <v>1</v>
      </c>
      <c r="G6231" s="7" t="n">
        <v>0</v>
      </c>
      <c r="H6231" s="7" t="n">
        <v>0</v>
      </c>
      <c r="I6231" s="7" t="n">
        <v>0</v>
      </c>
      <c r="J6231" s="7" t="n">
        <v>0.699999988079071</v>
      </c>
      <c r="K6231" s="7" t="n">
        <v>-0.0333333350718021</v>
      </c>
      <c r="L6231" s="7" t="n">
        <v>-0.0333333350718021</v>
      </c>
      <c r="M6231" s="7" t="n">
        <v>-0.0333333350718021</v>
      </c>
      <c r="N6231" s="7" t="n">
        <v>0</v>
      </c>
    </row>
    <row r="6232" spans="1:14">
      <c r="A6232" t="s">
        <v>4</v>
      </c>
      <c r="B6232" s="4" t="s">
        <v>5</v>
      </c>
      <c r="C6232" s="4" t="s">
        <v>35</v>
      </c>
    </row>
    <row r="6233" spans="1:14">
      <c r="A6233" t="n">
        <v>49286</v>
      </c>
      <c r="B6233" s="26" t="n">
        <v>3</v>
      </c>
      <c r="C6233" s="16" t="n">
        <f t="normal" ca="1">A6237</f>
        <v>0</v>
      </c>
    </row>
    <row r="6234" spans="1:14">
      <c r="A6234" t="s">
        <v>4</v>
      </c>
      <c r="B6234" s="4" t="s">
        <v>5</v>
      </c>
      <c r="C6234" s="4" t="s">
        <v>10</v>
      </c>
      <c r="D6234" s="4" t="s">
        <v>25</v>
      </c>
      <c r="E6234" s="4" t="s">
        <v>25</v>
      </c>
      <c r="F6234" s="4" t="s">
        <v>13</v>
      </c>
    </row>
    <row r="6235" spans="1:14">
      <c r="A6235" t="n">
        <v>49291</v>
      </c>
      <c r="B6235" s="77" t="n">
        <v>52</v>
      </c>
      <c r="C6235" s="7" t="n">
        <v>61456</v>
      </c>
      <c r="D6235" s="7" t="n">
        <v>120</v>
      </c>
      <c r="E6235" s="7" t="n">
        <v>10</v>
      </c>
      <c r="F6235" s="7" t="n">
        <v>0</v>
      </c>
    </row>
    <row r="6236" spans="1:14">
      <c r="A6236" t="s">
        <v>4</v>
      </c>
      <c r="B6236" s="4" t="s">
        <v>5</v>
      </c>
      <c r="C6236" s="4" t="s">
        <v>13</v>
      </c>
      <c r="D6236" s="4" t="s">
        <v>10</v>
      </c>
    </row>
    <row r="6237" spans="1:14">
      <c r="A6237" t="n">
        <v>49303</v>
      </c>
      <c r="B6237" s="39" t="n">
        <v>58</v>
      </c>
      <c r="C6237" s="7" t="n">
        <v>255</v>
      </c>
      <c r="D6237" s="7" t="n">
        <v>0</v>
      </c>
    </row>
    <row r="6238" spans="1:14">
      <c r="A6238" t="s">
        <v>4</v>
      </c>
      <c r="B6238" s="4" t="s">
        <v>5</v>
      </c>
      <c r="C6238" s="4" t="s">
        <v>10</v>
      </c>
    </row>
    <row r="6239" spans="1:14">
      <c r="A6239" t="n">
        <v>49307</v>
      </c>
      <c r="B6239" s="31" t="n">
        <v>16</v>
      </c>
      <c r="C6239" s="7" t="n">
        <v>3500</v>
      </c>
    </row>
    <row r="6240" spans="1:14">
      <c r="A6240" t="s">
        <v>4</v>
      </c>
      <c r="B6240" s="4" t="s">
        <v>5</v>
      </c>
      <c r="C6240" s="4" t="s">
        <v>10</v>
      </c>
      <c r="D6240" s="4" t="s">
        <v>9</v>
      </c>
      <c r="E6240" s="4" t="s">
        <v>9</v>
      </c>
      <c r="F6240" s="4" t="s">
        <v>9</v>
      </c>
      <c r="G6240" s="4" t="s">
        <v>9</v>
      </c>
      <c r="H6240" s="4" t="s">
        <v>10</v>
      </c>
      <c r="I6240" s="4" t="s">
        <v>13</v>
      </c>
    </row>
    <row r="6241" spans="1:14">
      <c r="A6241" t="n">
        <v>49310</v>
      </c>
      <c r="B6241" s="71" t="n">
        <v>66</v>
      </c>
      <c r="C6241" s="7" t="n">
        <v>5340</v>
      </c>
      <c r="D6241" s="7" t="n">
        <v>1065353216</v>
      </c>
      <c r="E6241" s="7" t="n">
        <v>1065353216</v>
      </c>
      <c r="F6241" s="7" t="n">
        <v>1065353216</v>
      </c>
      <c r="G6241" s="7" t="n">
        <v>0</v>
      </c>
      <c r="H6241" s="7" t="n">
        <v>2000</v>
      </c>
      <c r="I6241" s="7" t="n">
        <v>3</v>
      </c>
    </row>
    <row r="6242" spans="1:14">
      <c r="A6242" t="s">
        <v>4</v>
      </c>
      <c r="B6242" s="4" t="s">
        <v>5</v>
      </c>
      <c r="C6242" s="4" t="s">
        <v>10</v>
      </c>
    </row>
    <row r="6243" spans="1:14">
      <c r="A6243" t="n">
        <v>49332</v>
      </c>
      <c r="B6243" s="31" t="n">
        <v>16</v>
      </c>
      <c r="C6243" s="7" t="n">
        <v>2000</v>
      </c>
    </row>
    <row r="6244" spans="1:14">
      <c r="A6244" t="s">
        <v>4</v>
      </c>
      <c r="B6244" s="4" t="s">
        <v>5</v>
      </c>
      <c r="C6244" s="4" t="s">
        <v>13</v>
      </c>
      <c r="D6244" s="4" t="s">
        <v>25</v>
      </c>
      <c r="E6244" s="4" t="s">
        <v>10</v>
      </c>
      <c r="F6244" s="4" t="s">
        <v>13</v>
      </c>
    </row>
    <row r="6245" spans="1:14">
      <c r="A6245" t="n">
        <v>49335</v>
      </c>
      <c r="B6245" s="17" t="n">
        <v>49</v>
      </c>
      <c r="C6245" s="7" t="n">
        <v>3</v>
      </c>
      <c r="D6245" s="7" t="n">
        <v>0.699999988079071</v>
      </c>
      <c r="E6245" s="7" t="n">
        <v>500</v>
      </c>
      <c r="F6245" s="7" t="n">
        <v>0</v>
      </c>
    </row>
    <row r="6246" spans="1:14">
      <c r="A6246" t="s">
        <v>4</v>
      </c>
      <c r="B6246" s="4" t="s">
        <v>5</v>
      </c>
      <c r="C6246" s="4" t="s">
        <v>13</v>
      </c>
      <c r="D6246" s="4" t="s">
        <v>10</v>
      </c>
    </row>
    <row r="6247" spans="1:14">
      <c r="A6247" t="n">
        <v>49344</v>
      </c>
      <c r="B6247" s="39" t="n">
        <v>58</v>
      </c>
      <c r="C6247" s="7" t="n">
        <v>10</v>
      </c>
      <c r="D6247" s="7" t="n">
        <v>300</v>
      </c>
    </row>
    <row r="6248" spans="1:14">
      <c r="A6248" t="s">
        <v>4</v>
      </c>
      <c r="B6248" s="4" t="s">
        <v>5</v>
      </c>
      <c r="C6248" s="4" t="s">
        <v>13</v>
      </c>
      <c r="D6248" s="4" t="s">
        <v>10</v>
      </c>
    </row>
    <row r="6249" spans="1:14">
      <c r="A6249" t="n">
        <v>49348</v>
      </c>
      <c r="B6249" s="39" t="n">
        <v>58</v>
      </c>
      <c r="C6249" s="7" t="n">
        <v>12</v>
      </c>
      <c r="D6249" s="7" t="n">
        <v>0</v>
      </c>
    </row>
    <row r="6250" spans="1:14">
      <c r="A6250" t="s">
        <v>4</v>
      </c>
      <c r="B6250" s="4" t="s">
        <v>5</v>
      </c>
      <c r="C6250" s="4" t="s">
        <v>13</v>
      </c>
      <c r="D6250" s="20" t="s">
        <v>45</v>
      </c>
      <c r="E6250" s="4" t="s">
        <v>5</v>
      </c>
      <c r="F6250" s="4" t="s">
        <v>13</v>
      </c>
      <c r="G6250" s="4" t="s">
        <v>10</v>
      </c>
      <c r="H6250" s="20" t="s">
        <v>46</v>
      </c>
      <c r="I6250" s="4" t="s">
        <v>13</v>
      </c>
      <c r="J6250" s="4" t="s">
        <v>35</v>
      </c>
    </row>
    <row r="6251" spans="1:14">
      <c r="A6251" t="n">
        <v>49352</v>
      </c>
      <c r="B6251" s="15" t="n">
        <v>5</v>
      </c>
      <c r="C6251" s="7" t="n">
        <v>28</v>
      </c>
      <c r="D6251" s="20" t="s">
        <v>3</v>
      </c>
      <c r="E6251" s="40" t="n">
        <v>64</v>
      </c>
      <c r="F6251" s="7" t="n">
        <v>5</v>
      </c>
      <c r="G6251" s="7" t="n">
        <v>7</v>
      </c>
      <c r="H6251" s="20" t="s">
        <v>3</v>
      </c>
      <c r="I6251" s="7" t="n">
        <v>1</v>
      </c>
      <c r="J6251" s="16" t="n">
        <f t="normal" ca="1">A6265</f>
        <v>0</v>
      </c>
    </row>
    <row r="6252" spans="1:14">
      <c r="A6252" t="s">
        <v>4</v>
      </c>
      <c r="B6252" s="4" t="s">
        <v>5</v>
      </c>
      <c r="C6252" s="4" t="s">
        <v>13</v>
      </c>
      <c r="D6252" s="4" t="s">
        <v>10</v>
      </c>
      <c r="E6252" s="4" t="s">
        <v>10</v>
      </c>
      <c r="F6252" s="4" t="s">
        <v>13</v>
      </c>
    </row>
    <row r="6253" spans="1:14">
      <c r="A6253" t="n">
        <v>49363</v>
      </c>
      <c r="B6253" s="32" t="n">
        <v>25</v>
      </c>
      <c r="C6253" s="7" t="n">
        <v>1</v>
      </c>
      <c r="D6253" s="7" t="n">
        <v>260</v>
      </c>
      <c r="E6253" s="7" t="n">
        <v>640</v>
      </c>
      <c r="F6253" s="7" t="n">
        <v>2</v>
      </c>
    </row>
    <row r="6254" spans="1:14">
      <c r="A6254" t="s">
        <v>4</v>
      </c>
      <c r="B6254" s="4" t="s">
        <v>5</v>
      </c>
      <c r="C6254" s="4" t="s">
        <v>13</v>
      </c>
      <c r="D6254" s="4" t="s">
        <v>10</v>
      </c>
      <c r="E6254" s="4" t="s">
        <v>6</v>
      </c>
    </row>
    <row r="6255" spans="1:14">
      <c r="A6255" t="n">
        <v>49370</v>
      </c>
      <c r="B6255" s="61" t="n">
        <v>51</v>
      </c>
      <c r="C6255" s="7" t="n">
        <v>4</v>
      </c>
      <c r="D6255" s="7" t="n">
        <v>7</v>
      </c>
      <c r="E6255" s="7" t="s">
        <v>87</v>
      </c>
    </row>
    <row r="6256" spans="1:14">
      <c r="A6256" t="s">
        <v>4</v>
      </c>
      <c r="B6256" s="4" t="s">
        <v>5</v>
      </c>
      <c r="C6256" s="4" t="s">
        <v>10</v>
      </c>
    </row>
    <row r="6257" spans="1:10">
      <c r="A6257" t="n">
        <v>49383</v>
      </c>
      <c r="B6257" s="31" t="n">
        <v>16</v>
      </c>
      <c r="C6257" s="7" t="n">
        <v>0</v>
      </c>
    </row>
    <row r="6258" spans="1:10">
      <c r="A6258" t="s">
        <v>4</v>
      </c>
      <c r="B6258" s="4" t="s">
        <v>5</v>
      </c>
      <c r="C6258" s="4" t="s">
        <v>10</v>
      </c>
      <c r="D6258" s="4" t="s">
        <v>55</v>
      </c>
      <c r="E6258" s="4" t="s">
        <v>13</v>
      </c>
      <c r="F6258" s="4" t="s">
        <v>13</v>
      </c>
    </row>
    <row r="6259" spans="1:10">
      <c r="A6259" t="n">
        <v>49386</v>
      </c>
      <c r="B6259" s="62" t="n">
        <v>26</v>
      </c>
      <c r="C6259" s="7" t="n">
        <v>7</v>
      </c>
      <c r="D6259" s="7" t="s">
        <v>475</v>
      </c>
      <c r="E6259" s="7" t="n">
        <v>2</v>
      </c>
      <c r="F6259" s="7" t="n">
        <v>0</v>
      </c>
    </row>
    <row r="6260" spans="1:10">
      <c r="A6260" t="s">
        <v>4</v>
      </c>
      <c r="B6260" s="4" t="s">
        <v>5</v>
      </c>
    </row>
    <row r="6261" spans="1:10">
      <c r="A6261" t="n">
        <v>49410</v>
      </c>
      <c r="B6261" s="34" t="n">
        <v>28</v>
      </c>
    </row>
    <row r="6262" spans="1:10">
      <c r="A6262" t="s">
        <v>4</v>
      </c>
      <c r="B6262" s="4" t="s">
        <v>5</v>
      </c>
      <c r="C6262" s="4" t="s">
        <v>35</v>
      </c>
    </row>
    <row r="6263" spans="1:10">
      <c r="A6263" t="n">
        <v>49411</v>
      </c>
      <c r="B6263" s="26" t="n">
        <v>3</v>
      </c>
      <c r="C6263" s="16" t="n">
        <f t="normal" ca="1">A6277</f>
        <v>0</v>
      </c>
    </row>
    <row r="6264" spans="1:10">
      <c r="A6264" t="s">
        <v>4</v>
      </c>
      <c r="B6264" s="4" t="s">
        <v>5</v>
      </c>
      <c r="C6264" s="4" t="s">
        <v>13</v>
      </c>
      <c r="D6264" s="20" t="s">
        <v>45</v>
      </c>
      <c r="E6264" s="4" t="s">
        <v>5</v>
      </c>
      <c r="F6264" s="4" t="s">
        <v>13</v>
      </c>
      <c r="G6264" s="4" t="s">
        <v>10</v>
      </c>
      <c r="H6264" s="20" t="s">
        <v>46</v>
      </c>
      <c r="I6264" s="4" t="s">
        <v>13</v>
      </c>
      <c r="J6264" s="4" t="s">
        <v>35</v>
      </c>
    </row>
    <row r="6265" spans="1:10">
      <c r="A6265" t="n">
        <v>49416</v>
      </c>
      <c r="B6265" s="15" t="n">
        <v>5</v>
      </c>
      <c r="C6265" s="7" t="n">
        <v>28</v>
      </c>
      <c r="D6265" s="20" t="s">
        <v>3</v>
      </c>
      <c r="E6265" s="40" t="n">
        <v>64</v>
      </c>
      <c r="F6265" s="7" t="n">
        <v>5</v>
      </c>
      <c r="G6265" s="7" t="n">
        <v>4</v>
      </c>
      <c r="H6265" s="20" t="s">
        <v>3</v>
      </c>
      <c r="I6265" s="7" t="n">
        <v>1</v>
      </c>
      <c r="J6265" s="16" t="n">
        <f t="normal" ca="1">A6277</f>
        <v>0</v>
      </c>
    </row>
    <row r="6266" spans="1:10">
      <c r="A6266" t="s">
        <v>4</v>
      </c>
      <c r="B6266" s="4" t="s">
        <v>5</v>
      </c>
      <c r="C6266" s="4" t="s">
        <v>13</v>
      </c>
      <c r="D6266" s="4" t="s">
        <v>10</v>
      </c>
      <c r="E6266" s="4" t="s">
        <v>10</v>
      </c>
      <c r="F6266" s="4" t="s">
        <v>13</v>
      </c>
    </row>
    <row r="6267" spans="1:10">
      <c r="A6267" t="n">
        <v>49427</v>
      </c>
      <c r="B6267" s="32" t="n">
        <v>25</v>
      </c>
      <c r="C6267" s="7" t="n">
        <v>1</v>
      </c>
      <c r="D6267" s="7" t="n">
        <v>260</v>
      </c>
      <c r="E6267" s="7" t="n">
        <v>640</v>
      </c>
      <c r="F6267" s="7" t="n">
        <v>2</v>
      </c>
    </row>
    <row r="6268" spans="1:10">
      <c r="A6268" t="s">
        <v>4</v>
      </c>
      <c r="B6268" s="4" t="s">
        <v>5</v>
      </c>
      <c r="C6268" s="4" t="s">
        <v>13</v>
      </c>
      <c r="D6268" s="4" t="s">
        <v>10</v>
      </c>
      <c r="E6268" s="4" t="s">
        <v>6</v>
      </c>
    </row>
    <row r="6269" spans="1:10">
      <c r="A6269" t="n">
        <v>49434</v>
      </c>
      <c r="B6269" s="61" t="n">
        <v>51</v>
      </c>
      <c r="C6269" s="7" t="n">
        <v>4</v>
      </c>
      <c r="D6269" s="7" t="n">
        <v>4</v>
      </c>
      <c r="E6269" s="7" t="s">
        <v>452</v>
      </c>
    </row>
    <row r="6270" spans="1:10">
      <c r="A6270" t="s">
        <v>4</v>
      </c>
      <c r="B6270" s="4" t="s">
        <v>5</v>
      </c>
      <c r="C6270" s="4" t="s">
        <v>10</v>
      </c>
    </row>
    <row r="6271" spans="1:10">
      <c r="A6271" t="n">
        <v>49448</v>
      </c>
      <c r="B6271" s="31" t="n">
        <v>16</v>
      </c>
      <c r="C6271" s="7" t="n">
        <v>0</v>
      </c>
    </row>
    <row r="6272" spans="1:10">
      <c r="A6272" t="s">
        <v>4</v>
      </c>
      <c r="B6272" s="4" t="s">
        <v>5</v>
      </c>
      <c r="C6272" s="4" t="s">
        <v>10</v>
      </c>
      <c r="D6272" s="4" t="s">
        <v>55</v>
      </c>
      <c r="E6272" s="4" t="s">
        <v>13</v>
      </c>
      <c r="F6272" s="4" t="s">
        <v>13</v>
      </c>
    </row>
    <row r="6273" spans="1:10">
      <c r="A6273" t="n">
        <v>49451</v>
      </c>
      <c r="B6273" s="62" t="n">
        <v>26</v>
      </c>
      <c r="C6273" s="7" t="n">
        <v>4</v>
      </c>
      <c r="D6273" s="7" t="s">
        <v>476</v>
      </c>
      <c r="E6273" s="7" t="n">
        <v>2</v>
      </c>
      <c r="F6273" s="7" t="n">
        <v>0</v>
      </c>
    </row>
    <row r="6274" spans="1:10">
      <c r="A6274" t="s">
        <v>4</v>
      </c>
      <c r="B6274" s="4" t="s">
        <v>5</v>
      </c>
    </row>
    <row r="6275" spans="1:10">
      <c r="A6275" t="n">
        <v>49477</v>
      </c>
      <c r="B6275" s="34" t="n">
        <v>28</v>
      </c>
    </row>
    <row r="6276" spans="1:10">
      <c r="A6276" t="s">
        <v>4</v>
      </c>
      <c r="B6276" s="4" t="s">
        <v>5</v>
      </c>
      <c r="C6276" s="4" t="s">
        <v>13</v>
      </c>
      <c r="D6276" s="4" t="s">
        <v>10</v>
      </c>
      <c r="E6276" s="4" t="s">
        <v>10</v>
      </c>
      <c r="F6276" s="4" t="s">
        <v>13</v>
      </c>
    </row>
    <row r="6277" spans="1:10">
      <c r="A6277" t="n">
        <v>49478</v>
      </c>
      <c r="B6277" s="32" t="n">
        <v>25</v>
      </c>
      <c r="C6277" s="7" t="n">
        <v>1</v>
      </c>
      <c r="D6277" s="7" t="n">
        <v>160</v>
      </c>
      <c r="E6277" s="7" t="n">
        <v>570</v>
      </c>
      <c r="F6277" s="7" t="n">
        <v>2</v>
      </c>
    </row>
    <row r="6278" spans="1:10">
      <c r="A6278" t="s">
        <v>4</v>
      </c>
      <c r="B6278" s="4" t="s">
        <v>5</v>
      </c>
      <c r="C6278" s="4" t="s">
        <v>13</v>
      </c>
      <c r="D6278" s="4" t="s">
        <v>10</v>
      </c>
      <c r="E6278" s="4" t="s">
        <v>6</v>
      </c>
    </row>
    <row r="6279" spans="1:10">
      <c r="A6279" t="n">
        <v>49485</v>
      </c>
      <c r="B6279" s="61" t="n">
        <v>51</v>
      </c>
      <c r="C6279" s="7" t="n">
        <v>4</v>
      </c>
      <c r="D6279" s="7" t="n">
        <v>0</v>
      </c>
      <c r="E6279" s="7" t="s">
        <v>222</v>
      </c>
    </row>
    <row r="6280" spans="1:10">
      <c r="A6280" t="s">
        <v>4</v>
      </c>
      <c r="B6280" s="4" t="s">
        <v>5</v>
      </c>
      <c r="C6280" s="4" t="s">
        <v>10</v>
      </c>
    </row>
    <row r="6281" spans="1:10">
      <c r="A6281" t="n">
        <v>49498</v>
      </c>
      <c r="B6281" s="31" t="n">
        <v>16</v>
      </c>
      <c r="C6281" s="7" t="n">
        <v>0</v>
      </c>
    </row>
    <row r="6282" spans="1:10">
      <c r="A6282" t="s">
        <v>4</v>
      </c>
      <c r="B6282" s="4" t="s">
        <v>5</v>
      </c>
      <c r="C6282" s="4" t="s">
        <v>10</v>
      </c>
      <c r="D6282" s="4" t="s">
        <v>55</v>
      </c>
      <c r="E6282" s="4" t="s">
        <v>13</v>
      </c>
      <c r="F6282" s="4" t="s">
        <v>13</v>
      </c>
      <c r="G6282" s="4" t="s">
        <v>55</v>
      </c>
      <c r="H6282" s="4" t="s">
        <v>13</v>
      </c>
      <c r="I6282" s="4" t="s">
        <v>13</v>
      </c>
    </row>
    <row r="6283" spans="1:10">
      <c r="A6283" t="n">
        <v>49501</v>
      </c>
      <c r="B6283" s="62" t="n">
        <v>26</v>
      </c>
      <c r="C6283" s="7" t="n">
        <v>0</v>
      </c>
      <c r="D6283" s="7" t="s">
        <v>477</v>
      </c>
      <c r="E6283" s="7" t="n">
        <v>2</v>
      </c>
      <c r="F6283" s="7" t="n">
        <v>3</v>
      </c>
      <c r="G6283" s="7" t="s">
        <v>478</v>
      </c>
      <c r="H6283" s="7" t="n">
        <v>2</v>
      </c>
      <c r="I6283" s="7" t="n">
        <v>0</v>
      </c>
    </row>
    <row r="6284" spans="1:10">
      <c r="A6284" t="s">
        <v>4</v>
      </c>
      <c r="B6284" s="4" t="s">
        <v>5</v>
      </c>
    </row>
    <row r="6285" spans="1:10">
      <c r="A6285" t="n">
        <v>49589</v>
      </c>
      <c r="B6285" s="34" t="n">
        <v>28</v>
      </c>
    </row>
    <row r="6286" spans="1:10">
      <c r="A6286" t="s">
        <v>4</v>
      </c>
      <c r="B6286" s="4" t="s">
        <v>5</v>
      </c>
      <c r="C6286" s="4" t="s">
        <v>13</v>
      </c>
      <c r="D6286" s="4" t="s">
        <v>10</v>
      </c>
      <c r="E6286" s="4" t="s">
        <v>10</v>
      </c>
      <c r="F6286" s="4" t="s">
        <v>13</v>
      </c>
    </row>
    <row r="6287" spans="1:10">
      <c r="A6287" t="n">
        <v>49590</v>
      </c>
      <c r="B6287" s="32" t="n">
        <v>25</v>
      </c>
      <c r="C6287" s="7" t="n">
        <v>1</v>
      </c>
      <c r="D6287" s="7" t="n">
        <v>60</v>
      </c>
      <c r="E6287" s="7" t="n">
        <v>500</v>
      </c>
      <c r="F6287" s="7" t="n">
        <v>2</v>
      </c>
    </row>
    <row r="6288" spans="1:10">
      <c r="A6288" t="s">
        <v>4</v>
      </c>
      <c r="B6288" s="4" t="s">
        <v>5</v>
      </c>
      <c r="C6288" s="4" t="s">
        <v>13</v>
      </c>
      <c r="D6288" s="4" t="s">
        <v>10</v>
      </c>
      <c r="E6288" s="4" t="s">
        <v>6</v>
      </c>
    </row>
    <row r="6289" spans="1:9">
      <c r="A6289" t="n">
        <v>49597</v>
      </c>
      <c r="B6289" s="61" t="n">
        <v>51</v>
      </c>
      <c r="C6289" s="7" t="n">
        <v>4</v>
      </c>
      <c r="D6289" s="7" t="n">
        <v>8</v>
      </c>
      <c r="E6289" s="7" t="s">
        <v>89</v>
      </c>
    </row>
    <row r="6290" spans="1:9">
      <c r="A6290" t="s">
        <v>4</v>
      </c>
      <c r="B6290" s="4" t="s">
        <v>5</v>
      </c>
      <c r="C6290" s="4" t="s">
        <v>10</v>
      </c>
    </row>
    <row r="6291" spans="1:9">
      <c r="A6291" t="n">
        <v>49611</v>
      </c>
      <c r="B6291" s="31" t="n">
        <v>16</v>
      </c>
      <c r="C6291" s="7" t="n">
        <v>0</v>
      </c>
    </row>
    <row r="6292" spans="1:9">
      <c r="A6292" t="s">
        <v>4</v>
      </c>
      <c r="B6292" s="4" t="s">
        <v>5</v>
      </c>
      <c r="C6292" s="4" t="s">
        <v>10</v>
      </c>
      <c r="D6292" s="4" t="s">
        <v>55</v>
      </c>
      <c r="E6292" s="4" t="s">
        <v>13</v>
      </c>
      <c r="F6292" s="4" t="s">
        <v>13</v>
      </c>
    </row>
    <row r="6293" spans="1:9">
      <c r="A6293" t="n">
        <v>49614</v>
      </c>
      <c r="B6293" s="62" t="n">
        <v>26</v>
      </c>
      <c r="C6293" s="7" t="n">
        <v>8</v>
      </c>
      <c r="D6293" s="7" t="s">
        <v>479</v>
      </c>
      <c r="E6293" s="7" t="n">
        <v>2</v>
      </c>
      <c r="F6293" s="7" t="n">
        <v>0</v>
      </c>
    </row>
    <row r="6294" spans="1:9">
      <c r="A6294" t="s">
        <v>4</v>
      </c>
      <c r="B6294" s="4" t="s">
        <v>5</v>
      </c>
    </row>
    <row r="6295" spans="1:9">
      <c r="A6295" t="n">
        <v>49657</v>
      </c>
      <c r="B6295" s="34" t="n">
        <v>28</v>
      </c>
    </row>
    <row r="6296" spans="1:9">
      <c r="A6296" t="s">
        <v>4</v>
      </c>
      <c r="B6296" s="4" t="s">
        <v>5</v>
      </c>
      <c r="C6296" s="4" t="s">
        <v>13</v>
      </c>
      <c r="D6296" s="20" t="s">
        <v>45</v>
      </c>
      <c r="E6296" s="4" t="s">
        <v>5</v>
      </c>
      <c r="F6296" s="4" t="s">
        <v>13</v>
      </c>
      <c r="G6296" s="4" t="s">
        <v>10</v>
      </c>
      <c r="H6296" s="20" t="s">
        <v>46</v>
      </c>
      <c r="I6296" s="4" t="s">
        <v>13</v>
      </c>
      <c r="J6296" s="4" t="s">
        <v>35</v>
      </c>
    </row>
    <row r="6297" spans="1:9">
      <c r="A6297" t="n">
        <v>49658</v>
      </c>
      <c r="B6297" s="15" t="n">
        <v>5</v>
      </c>
      <c r="C6297" s="7" t="n">
        <v>28</v>
      </c>
      <c r="D6297" s="20" t="s">
        <v>3</v>
      </c>
      <c r="E6297" s="40" t="n">
        <v>64</v>
      </c>
      <c r="F6297" s="7" t="n">
        <v>5</v>
      </c>
      <c r="G6297" s="7" t="n">
        <v>4</v>
      </c>
      <c r="H6297" s="20" t="s">
        <v>3</v>
      </c>
      <c r="I6297" s="7" t="n">
        <v>1</v>
      </c>
      <c r="J6297" s="16" t="n">
        <f t="normal" ca="1">A6313</f>
        <v>0</v>
      </c>
    </row>
    <row r="6298" spans="1:9">
      <c r="A6298" t="s">
        <v>4</v>
      </c>
      <c r="B6298" s="4" t="s">
        <v>5</v>
      </c>
      <c r="C6298" s="4" t="s">
        <v>13</v>
      </c>
      <c r="D6298" s="4" t="s">
        <v>10</v>
      </c>
      <c r="E6298" s="4" t="s">
        <v>10</v>
      </c>
      <c r="F6298" s="4" t="s">
        <v>13</v>
      </c>
    </row>
    <row r="6299" spans="1:9">
      <c r="A6299" t="n">
        <v>49669</v>
      </c>
      <c r="B6299" s="32" t="n">
        <v>25</v>
      </c>
      <c r="C6299" s="7" t="n">
        <v>1</v>
      </c>
      <c r="D6299" s="7" t="n">
        <v>60</v>
      </c>
      <c r="E6299" s="7" t="n">
        <v>640</v>
      </c>
      <c r="F6299" s="7" t="n">
        <v>2</v>
      </c>
    </row>
    <row r="6300" spans="1:9">
      <c r="A6300" t="s">
        <v>4</v>
      </c>
      <c r="B6300" s="4" t="s">
        <v>5</v>
      </c>
      <c r="C6300" s="4" t="s">
        <v>10</v>
      </c>
      <c r="D6300" s="4" t="s">
        <v>13</v>
      </c>
      <c r="E6300" s="4" t="s">
        <v>25</v>
      </c>
      <c r="F6300" s="4" t="s">
        <v>10</v>
      </c>
    </row>
    <row r="6301" spans="1:9">
      <c r="A6301" t="n">
        <v>49676</v>
      </c>
      <c r="B6301" s="74" t="n">
        <v>59</v>
      </c>
      <c r="C6301" s="7" t="n">
        <v>4</v>
      </c>
      <c r="D6301" s="7" t="n">
        <v>6</v>
      </c>
      <c r="E6301" s="7" t="n">
        <v>0</v>
      </c>
      <c r="F6301" s="7" t="n">
        <v>4</v>
      </c>
    </row>
    <row r="6302" spans="1:9">
      <c r="A6302" t="s">
        <v>4</v>
      </c>
      <c r="B6302" s="4" t="s">
        <v>5</v>
      </c>
      <c r="C6302" s="4" t="s">
        <v>13</v>
      </c>
      <c r="D6302" s="4" t="s">
        <v>10</v>
      </c>
      <c r="E6302" s="4" t="s">
        <v>6</v>
      </c>
    </row>
    <row r="6303" spans="1:9">
      <c r="A6303" t="n">
        <v>49686</v>
      </c>
      <c r="B6303" s="61" t="n">
        <v>51</v>
      </c>
      <c r="C6303" s="7" t="n">
        <v>4</v>
      </c>
      <c r="D6303" s="7" t="n">
        <v>4</v>
      </c>
      <c r="E6303" s="7" t="s">
        <v>189</v>
      </c>
    </row>
    <row r="6304" spans="1:9">
      <c r="A6304" t="s">
        <v>4</v>
      </c>
      <c r="B6304" s="4" t="s">
        <v>5</v>
      </c>
      <c r="C6304" s="4" t="s">
        <v>10</v>
      </c>
    </row>
    <row r="6305" spans="1:10">
      <c r="A6305" t="n">
        <v>49700</v>
      </c>
      <c r="B6305" s="31" t="n">
        <v>16</v>
      </c>
      <c r="C6305" s="7" t="n">
        <v>0</v>
      </c>
    </row>
    <row r="6306" spans="1:10">
      <c r="A6306" t="s">
        <v>4</v>
      </c>
      <c r="B6306" s="4" t="s">
        <v>5</v>
      </c>
      <c r="C6306" s="4" t="s">
        <v>10</v>
      </c>
      <c r="D6306" s="4" t="s">
        <v>55</v>
      </c>
      <c r="E6306" s="4" t="s">
        <v>13</v>
      </c>
      <c r="F6306" s="4" t="s">
        <v>13</v>
      </c>
      <c r="G6306" s="4" t="s">
        <v>55</v>
      </c>
      <c r="H6306" s="4" t="s">
        <v>13</v>
      </c>
      <c r="I6306" s="4" t="s">
        <v>13</v>
      </c>
    </row>
    <row r="6307" spans="1:10">
      <c r="A6307" t="n">
        <v>49703</v>
      </c>
      <c r="B6307" s="62" t="n">
        <v>26</v>
      </c>
      <c r="C6307" s="7" t="n">
        <v>4</v>
      </c>
      <c r="D6307" s="7" t="s">
        <v>480</v>
      </c>
      <c r="E6307" s="7" t="n">
        <v>2</v>
      </c>
      <c r="F6307" s="7" t="n">
        <v>3</v>
      </c>
      <c r="G6307" s="7" t="s">
        <v>481</v>
      </c>
      <c r="H6307" s="7" t="n">
        <v>2</v>
      </c>
      <c r="I6307" s="7" t="n">
        <v>0</v>
      </c>
    </row>
    <row r="6308" spans="1:10">
      <c r="A6308" t="s">
        <v>4</v>
      </c>
      <c r="B6308" s="4" t="s">
        <v>5</v>
      </c>
    </row>
    <row r="6309" spans="1:10">
      <c r="A6309" t="n">
        <v>49781</v>
      </c>
      <c r="B6309" s="34" t="n">
        <v>28</v>
      </c>
    </row>
    <row r="6310" spans="1:10">
      <c r="A6310" t="s">
        <v>4</v>
      </c>
      <c r="B6310" s="4" t="s">
        <v>5</v>
      </c>
      <c r="C6310" s="4" t="s">
        <v>35</v>
      </c>
    </row>
    <row r="6311" spans="1:10">
      <c r="A6311" t="n">
        <v>49782</v>
      </c>
      <c r="B6311" s="26" t="n">
        <v>3</v>
      </c>
      <c r="C6311" s="16" t="n">
        <f t="normal" ca="1">A6325</f>
        <v>0</v>
      </c>
    </row>
    <row r="6312" spans="1:10">
      <c r="A6312" t="s">
        <v>4</v>
      </c>
      <c r="B6312" s="4" t="s">
        <v>5</v>
      </c>
      <c r="C6312" s="4" t="s">
        <v>13</v>
      </c>
      <c r="D6312" s="4" t="s">
        <v>10</v>
      </c>
      <c r="E6312" s="4" t="s">
        <v>10</v>
      </c>
      <c r="F6312" s="4" t="s">
        <v>13</v>
      </c>
    </row>
    <row r="6313" spans="1:10">
      <c r="A6313" t="n">
        <v>49787</v>
      </c>
      <c r="B6313" s="32" t="n">
        <v>25</v>
      </c>
      <c r="C6313" s="7" t="n">
        <v>1</v>
      </c>
      <c r="D6313" s="7" t="n">
        <v>60</v>
      </c>
      <c r="E6313" s="7" t="n">
        <v>640</v>
      </c>
      <c r="F6313" s="7" t="n">
        <v>2</v>
      </c>
    </row>
    <row r="6314" spans="1:10">
      <c r="A6314" t="s">
        <v>4</v>
      </c>
      <c r="B6314" s="4" t="s">
        <v>5</v>
      </c>
      <c r="C6314" s="4" t="s">
        <v>10</v>
      </c>
      <c r="D6314" s="4" t="s">
        <v>13</v>
      </c>
      <c r="E6314" s="4" t="s">
        <v>25</v>
      </c>
      <c r="F6314" s="4" t="s">
        <v>10</v>
      </c>
    </row>
    <row r="6315" spans="1:10">
      <c r="A6315" t="n">
        <v>49794</v>
      </c>
      <c r="B6315" s="74" t="n">
        <v>59</v>
      </c>
      <c r="C6315" s="7" t="n">
        <v>1</v>
      </c>
      <c r="D6315" s="7" t="n">
        <v>6</v>
      </c>
      <c r="E6315" s="7" t="n">
        <v>0</v>
      </c>
      <c r="F6315" s="7" t="n">
        <v>4</v>
      </c>
    </row>
    <row r="6316" spans="1:10">
      <c r="A6316" t="s">
        <v>4</v>
      </c>
      <c r="B6316" s="4" t="s">
        <v>5</v>
      </c>
      <c r="C6316" s="4" t="s">
        <v>13</v>
      </c>
      <c r="D6316" s="4" t="s">
        <v>10</v>
      </c>
      <c r="E6316" s="4" t="s">
        <v>6</v>
      </c>
    </row>
    <row r="6317" spans="1:10">
      <c r="A6317" t="n">
        <v>49804</v>
      </c>
      <c r="B6317" s="61" t="n">
        <v>51</v>
      </c>
      <c r="C6317" s="7" t="n">
        <v>4</v>
      </c>
      <c r="D6317" s="7" t="n">
        <v>1</v>
      </c>
      <c r="E6317" s="7" t="s">
        <v>456</v>
      </c>
    </row>
    <row r="6318" spans="1:10">
      <c r="A6318" t="s">
        <v>4</v>
      </c>
      <c r="B6318" s="4" t="s">
        <v>5</v>
      </c>
      <c r="C6318" s="4" t="s">
        <v>10</v>
      </c>
    </row>
    <row r="6319" spans="1:10">
      <c r="A6319" t="n">
        <v>49818</v>
      </c>
      <c r="B6319" s="31" t="n">
        <v>16</v>
      </c>
      <c r="C6319" s="7" t="n">
        <v>0</v>
      </c>
    </row>
    <row r="6320" spans="1:10">
      <c r="A6320" t="s">
        <v>4</v>
      </c>
      <c r="B6320" s="4" t="s">
        <v>5</v>
      </c>
      <c r="C6320" s="4" t="s">
        <v>10</v>
      </c>
      <c r="D6320" s="4" t="s">
        <v>55</v>
      </c>
      <c r="E6320" s="4" t="s">
        <v>13</v>
      </c>
      <c r="F6320" s="4" t="s">
        <v>13</v>
      </c>
      <c r="G6320" s="4" t="s">
        <v>55</v>
      </c>
      <c r="H6320" s="4" t="s">
        <v>13</v>
      </c>
      <c r="I6320" s="4" t="s">
        <v>13</v>
      </c>
    </row>
    <row r="6321" spans="1:9">
      <c r="A6321" t="n">
        <v>49821</v>
      </c>
      <c r="B6321" s="62" t="n">
        <v>26</v>
      </c>
      <c r="C6321" s="7" t="n">
        <v>1</v>
      </c>
      <c r="D6321" s="7" t="s">
        <v>482</v>
      </c>
      <c r="E6321" s="7" t="n">
        <v>2</v>
      </c>
      <c r="F6321" s="7" t="n">
        <v>3</v>
      </c>
      <c r="G6321" s="7" t="s">
        <v>483</v>
      </c>
      <c r="H6321" s="7" t="n">
        <v>2</v>
      </c>
      <c r="I6321" s="7" t="n">
        <v>0</v>
      </c>
    </row>
    <row r="6322" spans="1:9">
      <c r="A6322" t="s">
        <v>4</v>
      </c>
      <c r="B6322" s="4" t="s">
        <v>5</v>
      </c>
    </row>
    <row r="6323" spans="1:9">
      <c r="A6323" t="n">
        <v>49960</v>
      </c>
      <c r="B6323" s="34" t="n">
        <v>28</v>
      </c>
    </row>
    <row r="6324" spans="1:9">
      <c r="A6324" t="s">
        <v>4</v>
      </c>
      <c r="B6324" s="4" t="s">
        <v>5</v>
      </c>
      <c r="C6324" s="4" t="s">
        <v>13</v>
      </c>
      <c r="D6324" s="4" t="s">
        <v>10</v>
      </c>
      <c r="E6324" s="4" t="s">
        <v>10</v>
      </c>
      <c r="F6324" s="4" t="s">
        <v>13</v>
      </c>
    </row>
    <row r="6325" spans="1:9">
      <c r="A6325" t="n">
        <v>49961</v>
      </c>
      <c r="B6325" s="32" t="n">
        <v>25</v>
      </c>
      <c r="C6325" s="7" t="n">
        <v>1</v>
      </c>
      <c r="D6325" s="7" t="n">
        <v>160</v>
      </c>
      <c r="E6325" s="7" t="n">
        <v>570</v>
      </c>
      <c r="F6325" s="7" t="n">
        <v>2</v>
      </c>
    </row>
    <row r="6326" spans="1:9">
      <c r="A6326" t="s">
        <v>4</v>
      </c>
      <c r="B6326" s="4" t="s">
        <v>5</v>
      </c>
      <c r="C6326" s="4" t="s">
        <v>13</v>
      </c>
      <c r="D6326" s="4" t="s">
        <v>10</v>
      </c>
      <c r="E6326" s="4" t="s">
        <v>6</v>
      </c>
    </row>
    <row r="6327" spans="1:9">
      <c r="A6327" t="n">
        <v>49968</v>
      </c>
      <c r="B6327" s="61" t="n">
        <v>51</v>
      </c>
      <c r="C6327" s="7" t="n">
        <v>4</v>
      </c>
      <c r="D6327" s="7" t="n">
        <v>0</v>
      </c>
      <c r="E6327" s="7" t="s">
        <v>92</v>
      </c>
    </row>
    <row r="6328" spans="1:9">
      <c r="A6328" t="s">
        <v>4</v>
      </c>
      <c r="B6328" s="4" t="s">
        <v>5</v>
      </c>
      <c r="C6328" s="4" t="s">
        <v>10</v>
      </c>
    </row>
    <row r="6329" spans="1:9">
      <c r="A6329" t="n">
        <v>49981</v>
      </c>
      <c r="B6329" s="31" t="n">
        <v>16</v>
      </c>
      <c r="C6329" s="7" t="n">
        <v>0</v>
      </c>
    </row>
    <row r="6330" spans="1:9">
      <c r="A6330" t="s">
        <v>4</v>
      </c>
      <c r="B6330" s="4" t="s">
        <v>5</v>
      </c>
      <c r="C6330" s="4" t="s">
        <v>10</v>
      </c>
      <c r="D6330" s="4" t="s">
        <v>55</v>
      </c>
      <c r="E6330" s="4" t="s">
        <v>13</v>
      </c>
      <c r="F6330" s="4" t="s">
        <v>13</v>
      </c>
    </row>
    <row r="6331" spans="1:9">
      <c r="A6331" t="n">
        <v>49984</v>
      </c>
      <c r="B6331" s="62" t="n">
        <v>26</v>
      </c>
      <c r="C6331" s="7" t="n">
        <v>0</v>
      </c>
      <c r="D6331" s="7" t="s">
        <v>484</v>
      </c>
      <c r="E6331" s="7" t="n">
        <v>2</v>
      </c>
      <c r="F6331" s="7" t="n">
        <v>0</v>
      </c>
    </row>
    <row r="6332" spans="1:9">
      <c r="A6332" t="s">
        <v>4</v>
      </c>
      <c r="B6332" s="4" t="s">
        <v>5</v>
      </c>
    </row>
    <row r="6333" spans="1:9">
      <c r="A6333" t="n">
        <v>50089</v>
      </c>
      <c r="B6333" s="34" t="n">
        <v>28</v>
      </c>
    </row>
    <row r="6334" spans="1:9">
      <c r="A6334" t="s">
        <v>4</v>
      </c>
      <c r="B6334" s="4" t="s">
        <v>5</v>
      </c>
      <c r="C6334" s="4" t="s">
        <v>13</v>
      </c>
      <c r="D6334" s="4" t="s">
        <v>10</v>
      </c>
      <c r="E6334" s="4" t="s">
        <v>10</v>
      </c>
      <c r="F6334" s="4" t="s">
        <v>13</v>
      </c>
    </row>
    <row r="6335" spans="1:9">
      <c r="A6335" t="n">
        <v>50090</v>
      </c>
      <c r="B6335" s="32" t="n">
        <v>25</v>
      </c>
      <c r="C6335" s="7" t="n">
        <v>1</v>
      </c>
      <c r="D6335" s="7" t="n">
        <v>260</v>
      </c>
      <c r="E6335" s="7" t="n">
        <v>640</v>
      </c>
      <c r="F6335" s="7" t="n">
        <v>2</v>
      </c>
    </row>
    <row r="6336" spans="1:9">
      <c r="A6336" t="s">
        <v>4</v>
      </c>
      <c r="B6336" s="4" t="s">
        <v>5</v>
      </c>
      <c r="C6336" s="4" t="s">
        <v>13</v>
      </c>
      <c r="D6336" s="4" t="s">
        <v>10</v>
      </c>
      <c r="E6336" s="4" t="s">
        <v>6</v>
      </c>
    </row>
    <row r="6337" spans="1:9">
      <c r="A6337" t="n">
        <v>50097</v>
      </c>
      <c r="B6337" s="61" t="n">
        <v>51</v>
      </c>
      <c r="C6337" s="7" t="n">
        <v>4</v>
      </c>
      <c r="D6337" s="7" t="n">
        <v>9</v>
      </c>
      <c r="E6337" s="7" t="s">
        <v>298</v>
      </c>
    </row>
    <row r="6338" spans="1:9">
      <c r="A6338" t="s">
        <v>4</v>
      </c>
      <c r="B6338" s="4" t="s">
        <v>5</v>
      </c>
      <c r="C6338" s="4" t="s">
        <v>10</v>
      </c>
    </row>
    <row r="6339" spans="1:9">
      <c r="A6339" t="n">
        <v>50111</v>
      </c>
      <c r="B6339" s="31" t="n">
        <v>16</v>
      </c>
      <c r="C6339" s="7" t="n">
        <v>0</v>
      </c>
    </row>
    <row r="6340" spans="1:9">
      <c r="A6340" t="s">
        <v>4</v>
      </c>
      <c r="B6340" s="4" t="s">
        <v>5</v>
      </c>
      <c r="C6340" s="4" t="s">
        <v>10</v>
      </c>
      <c r="D6340" s="4" t="s">
        <v>55</v>
      </c>
      <c r="E6340" s="4" t="s">
        <v>13</v>
      </c>
      <c r="F6340" s="4" t="s">
        <v>13</v>
      </c>
    </row>
    <row r="6341" spans="1:9">
      <c r="A6341" t="n">
        <v>50114</v>
      </c>
      <c r="B6341" s="62" t="n">
        <v>26</v>
      </c>
      <c r="C6341" s="7" t="n">
        <v>9</v>
      </c>
      <c r="D6341" s="7" t="s">
        <v>485</v>
      </c>
      <c r="E6341" s="7" t="n">
        <v>2</v>
      </c>
      <c r="F6341" s="7" t="n">
        <v>0</v>
      </c>
    </row>
    <row r="6342" spans="1:9">
      <c r="A6342" t="s">
        <v>4</v>
      </c>
      <c r="B6342" s="4" t="s">
        <v>5</v>
      </c>
    </row>
    <row r="6343" spans="1:9">
      <c r="A6343" t="n">
        <v>50132</v>
      </c>
      <c r="B6343" s="34" t="n">
        <v>28</v>
      </c>
    </row>
    <row r="6344" spans="1:9">
      <c r="A6344" t="s">
        <v>4</v>
      </c>
      <c r="B6344" s="4" t="s">
        <v>5</v>
      </c>
      <c r="C6344" s="4" t="s">
        <v>13</v>
      </c>
      <c r="D6344" s="4" t="s">
        <v>10</v>
      </c>
      <c r="E6344" s="4" t="s">
        <v>25</v>
      </c>
    </row>
    <row r="6345" spans="1:9">
      <c r="A6345" t="n">
        <v>50133</v>
      </c>
      <c r="B6345" s="39" t="n">
        <v>58</v>
      </c>
      <c r="C6345" s="7" t="n">
        <v>0</v>
      </c>
      <c r="D6345" s="7" t="n">
        <v>1000</v>
      </c>
      <c r="E6345" s="7" t="n">
        <v>1</v>
      </c>
    </row>
    <row r="6346" spans="1:9">
      <c r="A6346" t="s">
        <v>4</v>
      </c>
      <c r="B6346" s="4" t="s">
        <v>5</v>
      </c>
      <c r="C6346" s="4" t="s">
        <v>13</v>
      </c>
      <c r="D6346" s="4" t="s">
        <v>10</v>
      </c>
    </row>
    <row r="6347" spans="1:9">
      <c r="A6347" t="n">
        <v>50141</v>
      </c>
      <c r="B6347" s="39" t="n">
        <v>58</v>
      </c>
      <c r="C6347" s="7" t="n">
        <v>255</v>
      </c>
      <c r="D6347" s="7" t="n">
        <v>0</v>
      </c>
    </row>
    <row r="6348" spans="1:9">
      <c r="A6348" t="s">
        <v>4</v>
      </c>
      <c r="B6348" s="4" t="s">
        <v>5</v>
      </c>
      <c r="C6348" s="4" t="s">
        <v>10</v>
      </c>
      <c r="D6348" s="4" t="s">
        <v>13</v>
      </c>
    </row>
    <row r="6349" spans="1:9">
      <c r="A6349" t="n">
        <v>50145</v>
      </c>
      <c r="B6349" s="60" t="n">
        <v>56</v>
      </c>
      <c r="C6349" s="7" t="n">
        <v>5340</v>
      </c>
      <c r="D6349" s="7" t="n">
        <v>1</v>
      </c>
    </row>
    <row r="6350" spans="1:9">
      <c r="A6350" t="s">
        <v>4</v>
      </c>
      <c r="B6350" s="4" t="s">
        <v>5</v>
      </c>
      <c r="C6350" s="4" t="s">
        <v>10</v>
      </c>
      <c r="D6350" s="4" t="s">
        <v>9</v>
      </c>
      <c r="E6350" s="4" t="s">
        <v>9</v>
      </c>
      <c r="F6350" s="4" t="s">
        <v>9</v>
      </c>
      <c r="G6350" s="4" t="s">
        <v>9</v>
      </c>
      <c r="H6350" s="4" t="s">
        <v>10</v>
      </c>
      <c r="I6350" s="4" t="s">
        <v>13</v>
      </c>
    </row>
    <row r="6351" spans="1:9">
      <c r="A6351" t="n">
        <v>50149</v>
      </c>
      <c r="B6351" s="71" t="n">
        <v>66</v>
      </c>
      <c r="C6351" s="7" t="n">
        <v>5340</v>
      </c>
      <c r="D6351" s="7" t="n">
        <v>1065353216</v>
      </c>
      <c r="E6351" s="7" t="n">
        <v>1065353216</v>
      </c>
      <c r="F6351" s="7" t="n">
        <v>1065353216</v>
      </c>
      <c r="G6351" s="7" t="n">
        <v>1065353216</v>
      </c>
      <c r="H6351" s="7" t="n">
        <v>0</v>
      </c>
      <c r="I6351" s="7" t="n">
        <v>3</v>
      </c>
    </row>
    <row r="6352" spans="1:9">
      <c r="A6352" t="s">
        <v>4</v>
      </c>
      <c r="B6352" s="4" t="s">
        <v>5</v>
      </c>
      <c r="C6352" s="4" t="s">
        <v>13</v>
      </c>
      <c r="D6352" s="4" t="s">
        <v>25</v>
      </c>
      <c r="E6352" s="4" t="s">
        <v>10</v>
      </c>
      <c r="F6352" s="4" t="s">
        <v>13</v>
      </c>
    </row>
    <row r="6353" spans="1:9">
      <c r="A6353" t="n">
        <v>50171</v>
      </c>
      <c r="B6353" s="17" t="n">
        <v>49</v>
      </c>
      <c r="C6353" s="7" t="n">
        <v>3</v>
      </c>
      <c r="D6353" s="7" t="n">
        <v>1</v>
      </c>
      <c r="E6353" s="7" t="n">
        <v>500</v>
      </c>
      <c r="F6353" s="7" t="n">
        <v>0</v>
      </c>
    </row>
    <row r="6354" spans="1:9">
      <c r="A6354" t="s">
        <v>4</v>
      </c>
      <c r="B6354" s="4" t="s">
        <v>5</v>
      </c>
      <c r="C6354" s="4" t="s">
        <v>13</v>
      </c>
      <c r="D6354" s="4" t="s">
        <v>10</v>
      </c>
    </row>
    <row r="6355" spans="1:9">
      <c r="A6355" t="n">
        <v>50180</v>
      </c>
      <c r="B6355" s="39" t="n">
        <v>58</v>
      </c>
      <c r="C6355" s="7" t="n">
        <v>11</v>
      </c>
      <c r="D6355" s="7" t="n">
        <v>300</v>
      </c>
    </row>
    <row r="6356" spans="1:9">
      <c r="A6356" t="s">
        <v>4</v>
      </c>
      <c r="B6356" s="4" t="s">
        <v>5</v>
      </c>
      <c r="C6356" s="4" t="s">
        <v>13</v>
      </c>
      <c r="D6356" s="4" t="s">
        <v>10</v>
      </c>
    </row>
    <row r="6357" spans="1:9">
      <c r="A6357" t="n">
        <v>50184</v>
      </c>
      <c r="B6357" s="39" t="n">
        <v>58</v>
      </c>
      <c r="C6357" s="7" t="n">
        <v>12</v>
      </c>
      <c r="D6357" s="7" t="n">
        <v>0</v>
      </c>
    </row>
    <row r="6358" spans="1:9">
      <c r="A6358" t="s">
        <v>4</v>
      </c>
      <c r="B6358" s="4" t="s">
        <v>5</v>
      </c>
      <c r="C6358" s="4" t="s">
        <v>13</v>
      </c>
      <c r="D6358" s="4" t="s">
        <v>10</v>
      </c>
      <c r="E6358" s="4" t="s">
        <v>13</v>
      </c>
    </row>
    <row r="6359" spans="1:9">
      <c r="A6359" t="n">
        <v>50188</v>
      </c>
      <c r="B6359" s="51" t="n">
        <v>36</v>
      </c>
      <c r="C6359" s="7" t="n">
        <v>9</v>
      </c>
      <c r="D6359" s="7" t="n">
        <v>5340</v>
      </c>
      <c r="E6359" s="7" t="n">
        <v>0</v>
      </c>
    </row>
    <row r="6360" spans="1:9">
      <c r="A6360" t="s">
        <v>4</v>
      </c>
      <c r="B6360" s="4" t="s">
        <v>5</v>
      </c>
      <c r="C6360" s="4" t="s">
        <v>10</v>
      </c>
    </row>
    <row r="6361" spans="1:9">
      <c r="A6361" t="n">
        <v>50193</v>
      </c>
      <c r="B6361" s="23" t="n">
        <v>12</v>
      </c>
      <c r="C6361" s="7" t="n">
        <v>8735</v>
      </c>
    </row>
    <row r="6362" spans="1:9">
      <c r="A6362" t="s">
        <v>4</v>
      </c>
      <c r="B6362" s="4" t="s">
        <v>5</v>
      </c>
      <c r="C6362" s="4" t="s">
        <v>10</v>
      </c>
      <c r="D6362" s="4" t="s">
        <v>13</v>
      </c>
      <c r="E6362" s="4" t="s">
        <v>10</v>
      </c>
    </row>
    <row r="6363" spans="1:9">
      <c r="A6363" t="n">
        <v>50196</v>
      </c>
      <c r="B6363" s="64" t="n">
        <v>104</v>
      </c>
      <c r="C6363" s="7" t="n">
        <v>6</v>
      </c>
      <c r="D6363" s="7" t="n">
        <v>1</v>
      </c>
      <c r="E6363" s="7" t="n">
        <v>2</v>
      </c>
    </row>
    <row r="6364" spans="1:9">
      <c r="A6364" t="s">
        <v>4</v>
      </c>
      <c r="B6364" s="4" t="s">
        <v>5</v>
      </c>
    </row>
    <row r="6365" spans="1:9">
      <c r="A6365" t="n">
        <v>50202</v>
      </c>
      <c r="B6365" s="5" t="n">
        <v>1</v>
      </c>
    </row>
    <row r="6366" spans="1:9">
      <c r="A6366" t="s">
        <v>4</v>
      </c>
      <c r="B6366" s="4" t="s">
        <v>5</v>
      </c>
      <c r="C6366" s="4" t="s">
        <v>10</v>
      </c>
      <c r="D6366" s="4" t="s">
        <v>9</v>
      </c>
    </row>
    <row r="6367" spans="1:9">
      <c r="A6367" t="n">
        <v>50203</v>
      </c>
      <c r="B6367" s="53" t="n">
        <v>43</v>
      </c>
      <c r="C6367" s="7" t="n">
        <v>5340</v>
      </c>
      <c r="D6367" s="7" t="n">
        <v>1</v>
      </c>
    </row>
    <row r="6368" spans="1:9">
      <c r="A6368" t="s">
        <v>4</v>
      </c>
      <c r="B6368" s="4" t="s">
        <v>5</v>
      </c>
      <c r="C6368" s="4" t="s">
        <v>10</v>
      </c>
      <c r="D6368" s="4" t="s">
        <v>13</v>
      </c>
    </row>
    <row r="6369" spans="1:6">
      <c r="A6369" t="n">
        <v>50210</v>
      </c>
      <c r="B6369" s="63" t="n">
        <v>89</v>
      </c>
      <c r="C6369" s="7" t="n">
        <v>65533</v>
      </c>
      <c r="D6369" s="7" t="n">
        <v>1</v>
      </c>
    </row>
    <row r="6370" spans="1:6">
      <c r="A6370" t="s">
        <v>4</v>
      </c>
      <c r="B6370" s="4" t="s">
        <v>5</v>
      </c>
      <c r="C6370" s="4" t="s">
        <v>13</v>
      </c>
      <c r="D6370" s="4" t="s">
        <v>10</v>
      </c>
      <c r="E6370" s="4" t="s">
        <v>10</v>
      </c>
      <c r="F6370" s="4" t="s">
        <v>13</v>
      </c>
    </row>
    <row r="6371" spans="1:6">
      <c r="A6371" t="n">
        <v>50214</v>
      </c>
      <c r="B6371" s="32" t="n">
        <v>25</v>
      </c>
      <c r="C6371" s="7" t="n">
        <v>1</v>
      </c>
      <c r="D6371" s="7" t="n">
        <v>65535</v>
      </c>
      <c r="E6371" s="7" t="n">
        <v>65535</v>
      </c>
      <c r="F6371" s="7" t="n">
        <v>0</v>
      </c>
    </row>
    <row r="6372" spans="1:6">
      <c r="A6372" t="s">
        <v>4</v>
      </c>
      <c r="B6372" s="4" t="s">
        <v>5</v>
      </c>
      <c r="C6372" s="4" t="s">
        <v>10</v>
      </c>
      <c r="D6372" s="4" t="s">
        <v>25</v>
      </c>
      <c r="E6372" s="4" t="s">
        <v>25</v>
      </c>
      <c r="F6372" s="4" t="s">
        <v>25</v>
      </c>
      <c r="G6372" s="4" t="s">
        <v>25</v>
      </c>
    </row>
    <row r="6373" spans="1:6">
      <c r="A6373" t="n">
        <v>50221</v>
      </c>
      <c r="B6373" s="50" t="n">
        <v>46</v>
      </c>
      <c r="C6373" s="7" t="n">
        <v>61456</v>
      </c>
      <c r="D6373" s="7" t="n">
        <v>-91.9700012207031</v>
      </c>
      <c r="E6373" s="7" t="n">
        <v>6.01000022888184</v>
      </c>
      <c r="F6373" s="7" t="n">
        <v>338.619995117188</v>
      </c>
      <c r="G6373" s="7" t="n">
        <v>135.899993896484</v>
      </c>
    </row>
    <row r="6374" spans="1:6">
      <c r="A6374" t="s">
        <v>4</v>
      </c>
      <c r="B6374" s="4" t="s">
        <v>5</v>
      </c>
      <c r="C6374" s="4" t="s">
        <v>10</v>
      </c>
      <c r="D6374" s="4" t="s">
        <v>25</v>
      </c>
      <c r="E6374" s="4" t="s">
        <v>25</v>
      </c>
      <c r="F6374" s="4" t="s">
        <v>25</v>
      </c>
      <c r="G6374" s="4" t="s">
        <v>25</v>
      </c>
    </row>
    <row r="6375" spans="1:6">
      <c r="A6375" t="n">
        <v>50240</v>
      </c>
      <c r="B6375" s="50" t="n">
        <v>46</v>
      </c>
      <c r="C6375" s="7" t="n">
        <v>61457</v>
      </c>
      <c r="D6375" s="7" t="n">
        <v>-91.9700012207031</v>
      </c>
      <c r="E6375" s="7" t="n">
        <v>6.01000022888184</v>
      </c>
      <c r="F6375" s="7" t="n">
        <v>338.619995117188</v>
      </c>
      <c r="G6375" s="7" t="n">
        <v>135.899993896484</v>
      </c>
    </row>
    <row r="6376" spans="1:6">
      <c r="A6376" t="s">
        <v>4</v>
      </c>
      <c r="B6376" s="4" t="s">
        <v>5</v>
      </c>
      <c r="C6376" s="4" t="s">
        <v>13</v>
      </c>
      <c r="D6376" s="4" t="s">
        <v>13</v>
      </c>
      <c r="E6376" s="4" t="s">
        <v>25</v>
      </c>
      <c r="F6376" s="4" t="s">
        <v>25</v>
      </c>
      <c r="G6376" s="4" t="s">
        <v>25</v>
      </c>
      <c r="H6376" s="4" t="s">
        <v>10</v>
      </c>
      <c r="I6376" s="4" t="s">
        <v>13</v>
      </c>
    </row>
    <row r="6377" spans="1:6">
      <c r="A6377" t="n">
        <v>50259</v>
      </c>
      <c r="B6377" s="45" t="n">
        <v>45</v>
      </c>
      <c r="C6377" s="7" t="n">
        <v>4</v>
      </c>
      <c r="D6377" s="7" t="n">
        <v>3</v>
      </c>
      <c r="E6377" s="7" t="n">
        <v>4.55999994277954</v>
      </c>
      <c r="F6377" s="7" t="n">
        <v>289.100006103516</v>
      </c>
      <c r="G6377" s="7" t="n">
        <v>0</v>
      </c>
      <c r="H6377" s="7" t="n">
        <v>0</v>
      </c>
      <c r="I6377" s="7" t="n">
        <v>0</v>
      </c>
    </row>
    <row r="6378" spans="1:6">
      <c r="A6378" t="s">
        <v>4</v>
      </c>
      <c r="B6378" s="4" t="s">
        <v>5</v>
      </c>
      <c r="C6378" s="4" t="s">
        <v>13</v>
      </c>
      <c r="D6378" s="4" t="s">
        <v>6</v>
      </c>
    </row>
    <row r="6379" spans="1:6">
      <c r="A6379" t="n">
        <v>50277</v>
      </c>
      <c r="B6379" s="9" t="n">
        <v>2</v>
      </c>
      <c r="C6379" s="7" t="n">
        <v>10</v>
      </c>
      <c r="D6379" s="7" t="s">
        <v>105</v>
      </c>
    </row>
    <row r="6380" spans="1:6">
      <c r="A6380" t="s">
        <v>4</v>
      </c>
      <c r="B6380" s="4" t="s">
        <v>5</v>
      </c>
      <c r="C6380" s="4" t="s">
        <v>10</v>
      </c>
    </row>
    <row r="6381" spans="1:6">
      <c r="A6381" t="n">
        <v>50292</v>
      </c>
      <c r="B6381" s="31" t="n">
        <v>16</v>
      </c>
      <c r="C6381" s="7" t="n">
        <v>0</v>
      </c>
    </row>
    <row r="6382" spans="1:6">
      <c r="A6382" t="s">
        <v>4</v>
      </c>
      <c r="B6382" s="4" t="s">
        <v>5</v>
      </c>
      <c r="C6382" s="4" t="s">
        <v>13</v>
      </c>
      <c r="D6382" s="4" t="s">
        <v>10</v>
      </c>
    </row>
    <row r="6383" spans="1:6">
      <c r="A6383" t="n">
        <v>50295</v>
      </c>
      <c r="B6383" s="39" t="n">
        <v>58</v>
      </c>
      <c r="C6383" s="7" t="n">
        <v>105</v>
      </c>
      <c r="D6383" s="7" t="n">
        <v>300</v>
      </c>
    </row>
    <row r="6384" spans="1:6">
      <c r="A6384" t="s">
        <v>4</v>
      </c>
      <c r="B6384" s="4" t="s">
        <v>5</v>
      </c>
      <c r="C6384" s="4" t="s">
        <v>25</v>
      </c>
      <c r="D6384" s="4" t="s">
        <v>10</v>
      </c>
    </row>
    <row r="6385" spans="1:9">
      <c r="A6385" t="n">
        <v>50299</v>
      </c>
      <c r="B6385" s="56" t="n">
        <v>103</v>
      </c>
      <c r="C6385" s="7" t="n">
        <v>1</v>
      </c>
      <c r="D6385" s="7" t="n">
        <v>300</v>
      </c>
    </row>
    <row r="6386" spans="1:9">
      <c r="A6386" t="s">
        <v>4</v>
      </c>
      <c r="B6386" s="4" t="s">
        <v>5</v>
      </c>
      <c r="C6386" s="4" t="s">
        <v>13</v>
      </c>
      <c r="D6386" s="4" t="s">
        <v>10</v>
      </c>
    </row>
    <row r="6387" spans="1:9">
      <c r="A6387" t="n">
        <v>50306</v>
      </c>
      <c r="B6387" s="57" t="n">
        <v>72</v>
      </c>
      <c r="C6387" s="7" t="n">
        <v>4</v>
      </c>
      <c r="D6387" s="7" t="n">
        <v>0</v>
      </c>
    </row>
    <row r="6388" spans="1:9">
      <c r="A6388" t="s">
        <v>4</v>
      </c>
      <c r="B6388" s="4" t="s">
        <v>5</v>
      </c>
      <c r="C6388" s="4" t="s">
        <v>9</v>
      </c>
    </row>
    <row r="6389" spans="1:9">
      <c r="A6389" t="n">
        <v>50310</v>
      </c>
      <c r="B6389" s="65" t="n">
        <v>15</v>
      </c>
      <c r="C6389" s="7" t="n">
        <v>1073741824</v>
      </c>
    </row>
    <row r="6390" spans="1:9">
      <c r="A6390" t="s">
        <v>4</v>
      </c>
      <c r="B6390" s="4" t="s">
        <v>5</v>
      </c>
      <c r="C6390" s="4" t="s">
        <v>13</v>
      </c>
    </row>
    <row r="6391" spans="1:9">
      <c r="A6391" t="n">
        <v>50315</v>
      </c>
      <c r="B6391" s="40" t="n">
        <v>64</v>
      </c>
      <c r="C6391" s="7" t="n">
        <v>3</v>
      </c>
    </row>
    <row r="6392" spans="1:9">
      <c r="A6392" t="s">
        <v>4</v>
      </c>
      <c r="B6392" s="4" t="s">
        <v>5</v>
      </c>
      <c r="C6392" s="4" t="s">
        <v>13</v>
      </c>
    </row>
    <row r="6393" spans="1:9">
      <c r="A6393" t="n">
        <v>50317</v>
      </c>
      <c r="B6393" s="12" t="n">
        <v>74</v>
      </c>
      <c r="C6393" s="7" t="n">
        <v>67</v>
      </c>
    </row>
    <row r="6394" spans="1:9">
      <c r="A6394" t="s">
        <v>4</v>
      </c>
      <c r="B6394" s="4" t="s">
        <v>5</v>
      </c>
      <c r="C6394" s="4" t="s">
        <v>13</v>
      </c>
      <c r="D6394" s="4" t="s">
        <v>13</v>
      </c>
      <c r="E6394" s="4" t="s">
        <v>10</v>
      </c>
    </row>
    <row r="6395" spans="1:9">
      <c r="A6395" t="n">
        <v>50319</v>
      </c>
      <c r="B6395" s="45" t="n">
        <v>45</v>
      </c>
      <c r="C6395" s="7" t="n">
        <v>8</v>
      </c>
      <c r="D6395" s="7" t="n">
        <v>1</v>
      </c>
      <c r="E6395" s="7" t="n">
        <v>0</v>
      </c>
    </row>
    <row r="6396" spans="1:9">
      <c r="A6396" t="s">
        <v>4</v>
      </c>
      <c r="B6396" s="4" t="s">
        <v>5</v>
      </c>
      <c r="C6396" s="4" t="s">
        <v>10</v>
      </c>
    </row>
    <row r="6397" spans="1:9">
      <c r="A6397" t="n">
        <v>50324</v>
      </c>
      <c r="B6397" s="66" t="n">
        <v>13</v>
      </c>
      <c r="C6397" s="7" t="n">
        <v>6409</v>
      </c>
    </row>
    <row r="6398" spans="1:9">
      <c r="A6398" t="s">
        <v>4</v>
      </c>
      <c r="B6398" s="4" t="s">
        <v>5</v>
      </c>
      <c r="C6398" s="4" t="s">
        <v>10</v>
      </c>
    </row>
    <row r="6399" spans="1:9">
      <c r="A6399" t="n">
        <v>50327</v>
      </c>
      <c r="B6399" s="66" t="n">
        <v>13</v>
      </c>
      <c r="C6399" s="7" t="n">
        <v>6408</v>
      </c>
    </row>
    <row r="6400" spans="1:9">
      <c r="A6400" t="s">
        <v>4</v>
      </c>
      <c r="B6400" s="4" t="s">
        <v>5</v>
      </c>
      <c r="C6400" s="4" t="s">
        <v>10</v>
      </c>
    </row>
    <row r="6401" spans="1:5">
      <c r="A6401" t="n">
        <v>50330</v>
      </c>
      <c r="B6401" s="23" t="n">
        <v>12</v>
      </c>
      <c r="C6401" s="7" t="n">
        <v>6464</v>
      </c>
    </row>
    <row r="6402" spans="1:5">
      <c r="A6402" t="s">
        <v>4</v>
      </c>
      <c r="B6402" s="4" t="s">
        <v>5</v>
      </c>
      <c r="C6402" s="4" t="s">
        <v>10</v>
      </c>
    </row>
    <row r="6403" spans="1:5">
      <c r="A6403" t="n">
        <v>50333</v>
      </c>
      <c r="B6403" s="66" t="n">
        <v>13</v>
      </c>
      <c r="C6403" s="7" t="n">
        <v>6465</v>
      </c>
    </row>
    <row r="6404" spans="1:5">
      <c r="A6404" t="s">
        <v>4</v>
      </c>
      <c r="B6404" s="4" t="s">
        <v>5</v>
      </c>
      <c r="C6404" s="4" t="s">
        <v>10</v>
      </c>
    </row>
    <row r="6405" spans="1:5">
      <c r="A6405" t="n">
        <v>50336</v>
      </c>
      <c r="B6405" s="66" t="n">
        <v>13</v>
      </c>
      <c r="C6405" s="7" t="n">
        <v>6466</v>
      </c>
    </row>
    <row r="6406" spans="1:5">
      <c r="A6406" t="s">
        <v>4</v>
      </c>
      <c r="B6406" s="4" t="s">
        <v>5</v>
      </c>
      <c r="C6406" s="4" t="s">
        <v>10</v>
      </c>
    </row>
    <row r="6407" spans="1:5">
      <c r="A6407" t="n">
        <v>50339</v>
      </c>
      <c r="B6407" s="66" t="n">
        <v>13</v>
      </c>
      <c r="C6407" s="7" t="n">
        <v>6467</v>
      </c>
    </row>
    <row r="6408" spans="1:5">
      <c r="A6408" t="s">
        <v>4</v>
      </c>
      <c r="B6408" s="4" t="s">
        <v>5</v>
      </c>
      <c r="C6408" s="4" t="s">
        <v>10</v>
      </c>
    </row>
    <row r="6409" spans="1:5">
      <c r="A6409" t="n">
        <v>50342</v>
      </c>
      <c r="B6409" s="66" t="n">
        <v>13</v>
      </c>
      <c r="C6409" s="7" t="n">
        <v>6468</v>
      </c>
    </row>
    <row r="6410" spans="1:5">
      <c r="A6410" t="s">
        <v>4</v>
      </c>
      <c r="B6410" s="4" t="s">
        <v>5</v>
      </c>
      <c r="C6410" s="4" t="s">
        <v>10</v>
      </c>
    </row>
    <row r="6411" spans="1:5">
      <c r="A6411" t="n">
        <v>50345</v>
      </c>
      <c r="B6411" s="66" t="n">
        <v>13</v>
      </c>
      <c r="C6411" s="7" t="n">
        <v>6469</v>
      </c>
    </row>
    <row r="6412" spans="1:5">
      <c r="A6412" t="s">
        <v>4</v>
      </c>
      <c r="B6412" s="4" t="s">
        <v>5</v>
      </c>
      <c r="C6412" s="4" t="s">
        <v>10</v>
      </c>
    </row>
    <row r="6413" spans="1:5">
      <c r="A6413" t="n">
        <v>50348</v>
      </c>
      <c r="B6413" s="66" t="n">
        <v>13</v>
      </c>
      <c r="C6413" s="7" t="n">
        <v>6470</v>
      </c>
    </row>
    <row r="6414" spans="1:5">
      <c r="A6414" t="s">
        <v>4</v>
      </c>
      <c r="B6414" s="4" t="s">
        <v>5</v>
      </c>
      <c r="C6414" s="4" t="s">
        <v>10</v>
      </c>
    </row>
    <row r="6415" spans="1:5">
      <c r="A6415" t="n">
        <v>50351</v>
      </c>
      <c r="B6415" s="66" t="n">
        <v>13</v>
      </c>
      <c r="C6415" s="7" t="n">
        <v>6471</v>
      </c>
    </row>
    <row r="6416" spans="1:5">
      <c r="A6416" t="s">
        <v>4</v>
      </c>
      <c r="B6416" s="4" t="s">
        <v>5</v>
      </c>
      <c r="C6416" s="4" t="s">
        <v>13</v>
      </c>
    </row>
    <row r="6417" spans="1:3">
      <c r="A6417" t="n">
        <v>50354</v>
      </c>
      <c r="B6417" s="12" t="n">
        <v>74</v>
      </c>
      <c r="C6417" s="7" t="n">
        <v>18</v>
      </c>
    </row>
    <row r="6418" spans="1:3">
      <c r="A6418" t="s">
        <v>4</v>
      </c>
      <c r="B6418" s="4" t="s">
        <v>5</v>
      </c>
      <c r="C6418" s="4" t="s">
        <v>13</v>
      </c>
    </row>
    <row r="6419" spans="1:3">
      <c r="A6419" t="n">
        <v>50356</v>
      </c>
      <c r="B6419" s="12" t="n">
        <v>74</v>
      </c>
      <c r="C6419" s="7" t="n">
        <v>45</v>
      </c>
    </row>
    <row r="6420" spans="1:3">
      <c r="A6420" t="s">
        <v>4</v>
      </c>
      <c r="B6420" s="4" t="s">
        <v>5</v>
      </c>
      <c r="C6420" s="4" t="s">
        <v>10</v>
      </c>
    </row>
    <row r="6421" spans="1:3">
      <c r="A6421" t="n">
        <v>50358</v>
      </c>
      <c r="B6421" s="31" t="n">
        <v>16</v>
      </c>
      <c r="C6421" s="7" t="n">
        <v>0</v>
      </c>
    </row>
    <row r="6422" spans="1:3">
      <c r="A6422" t="s">
        <v>4</v>
      </c>
      <c r="B6422" s="4" t="s">
        <v>5</v>
      </c>
      <c r="C6422" s="4" t="s">
        <v>13</v>
      </c>
      <c r="D6422" s="4" t="s">
        <v>13</v>
      </c>
      <c r="E6422" s="4" t="s">
        <v>13</v>
      </c>
      <c r="F6422" s="4" t="s">
        <v>13</v>
      </c>
    </row>
    <row r="6423" spans="1:3">
      <c r="A6423" t="n">
        <v>50361</v>
      </c>
      <c r="B6423" s="8" t="n">
        <v>14</v>
      </c>
      <c r="C6423" s="7" t="n">
        <v>0</v>
      </c>
      <c r="D6423" s="7" t="n">
        <v>8</v>
      </c>
      <c r="E6423" s="7" t="n">
        <v>0</v>
      </c>
      <c r="F6423" s="7" t="n">
        <v>0</v>
      </c>
    </row>
    <row r="6424" spans="1:3">
      <c r="A6424" t="s">
        <v>4</v>
      </c>
      <c r="B6424" s="4" t="s">
        <v>5</v>
      </c>
      <c r="C6424" s="4" t="s">
        <v>13</v>
      </c>
      <c r="D6424" s="4" t="s">
        <v>6</v>
      </c>
    </row>
    <row r="6425" spans="1:3">
      <c r="A6425" t="n">
        <v>50366</v>
      </c>
      <c r="B6425" s="9" t="n">
        <v>2</v>
      </c>
      <c r="C6425" s="7" t="n">
        <v>11</v>
      </c>
      <c r="D6425" s="7" t="s">
        <v>49</v>
      </c>
    </row>
    <row r="6426" spans="1:3">
      <c r="A6426" t="s">
        <v>4</v>
      </c>
      <c r="B6426" s="4" t="s">
        <v>5</v>
      </c>
      <c r="C6426" s="4" t="s">
        <v>10</v>
      </c>
    </row>
    <row r="6427" spans="1:3">
      <c r="A6427" t="n">
        <v>50380</v>
      </c>
      <c r="B6427" s="31" t="n">
        <v>16</v>
      </c>
      <c r="C6427" s="7" t="n">
        <v>0</v>
      </c>
    </row>
    <row r="6428" spans="1:3">
      <c r="A6428" t="s">
        <v>4</v>
      </c>
      <c r="B6428" s="4" t="s">
        <v>5</v>
      </c>
      <c r="C6428" s="4" t="s">
        <v>13</v>
      </c>
      <c r="D6428" s="4" t="s">
        <v>6</v>
      </c>
    </row>
    <row r="6429" spans="1:3">
      <c r="A6429" t="n">
        <v>50383</v>
      </c>
      <c r="B6429" s="9" t="n">
        <v>2</v>
      </c>
      <c r="C6429" s="7" t="n">
        <v>11</v>
      </c>
      <c r="D6429" s="7" t="s">
        <v>106</v>
      </c>
    </row>
    <row r="6430" spans="1:3">
      <c r="A6430" t="s">
        <v>4</v>
      </c>
      <c r="B6430" s="4" t="s">
        <v>5</v>
      </c>
      <c r="C6430" s="4" t="s">
        <v>10</v>
      </c>
    </row>
    <row r="6431" spans="1:3">
      <c r="A6431" t="n">
        <v>50392</v>
      </c>
      <c r="B6431" s="31" t="n">
        <v>16</v>
      </c>
      <c r="C6431" s="7" t="n">
        <v>0</v>
      </c>
    </row>
    <row r="6432" spans="1:3">
      <c r="A6432" t="s">
        <v>4</v>
      </c>
      <c r="B6432" s="4" t="s">
        <v>5</v>
      </c>
      <c r="C6432" s="4" t="s">
        <v>9</v>
      </c>
    </row>
    <row r="6433" spans="1:6">
      <c r="A6433" t="n">
        <v>50395</v>
      </c>
      <c r="B6433" s="65" t="n">
        <v>15</v>
      </c>
      <c r="C6433" s="7" t="n">
        <v>2048</v>
      </c>
    </row>
    <row r="6434" spans="1:6">
      <c r="A6434" t="s">
        <v>4</v>
      </c>
      <c r="B6434" s="4" t="s">
        <v>5</v>
      </c>
      <c r="C6434" s="4" t="s">
        <v>13</v>
      </c>
      <c r="D6434" s="4" t="s">
        <v>6</v>
      </c>
    </row>
    <row r="6435" spans="1:6">
      <c r="A6435" t="n">
        <v>50400</v>
      </c>
      <c r="B6435" s="9" t="n">
        <v>2</v>
      </c>
      <c r="C6435" s="7" t="n">
        <v>10</v>
      </c>
      <c r="D6435" s="7" t="s">
        <v>58</v>
      </c>
    </row>
    <row r="6436" spans="1:6">
      <c r="A6436" t="s">
        <v>4</v>
      </c>
      <c r="B6436" s="4" t="s">
        <v>5</v>
      </c>
      <c r="C6436" s="4" t="s">
        <v>10</v>
      </c>
    </row>
    <row r="6437" spans="1:6">
      <c r="A6437" t="n">
        <v>50418</v>
      </c>
      <c r="B6437" s="31" t="n">
        <v>16</v>
      </c>
      <c r="C6437" s="7" t="n">
        <v>0</v>
      </c>
    </row>
    <row r="6438" spans="1:6">
      <c r="A6438" t="s">
        <v>4</v>
      </c>
      <c r="B6438" s="4" t="s">
        <v>5</v>
      </c>
      <c r="C6438" s="4" t="s">
        <v>13</v>
      </c>
      <c r="D6438" s="4" t="s">
        <v>6</v>
      </c>
    </row>
    <row r="6439" spans="1:6">
      <c r="A6439" t="n">
        <v>50421</v>
      </c>
      <c r="B6439" s="9" t="n">
        <v>2</v>
      </c>
      <c r="C6439" s="7" t="n">
        <v>10</v>
      </c>
      <c r="D6439" s="7" t="s">
        <v>59</v>
      </c>
    </row>
    <row r="6440" spans="1:6">
      <c r="A6440" t="s">
        <v>4</v>
      </c>
      <c r="B6440" s="4" t="s">
        <v>5</v>
      </c>
      <c r="C6440" s="4" t="s">
        <v>10</v>
      </c>
    </row>
    <row r="6441" spans="1:6">
      <c r="A6441" t="n">
        <v>50440</v>
      </c>
      <c r="B6441" s="31" t="n">
        <v>16</v>
      </c>
      <c r="C6441" s="7" t="n">
        <v>0</v>
      </c>
    </row>
    <row r="6442" spans="1:6">
      <c r="A6442" t="s">
        <v>4</v>
      </c>
      <c r="B6442" s="4" t="s">
        <v>5</v>
      </c>
      <c r="C6442" s="4" t="s">
        <v>13</v>
      </c>
      <c r="D6442" s="4" t="s">
        <v>10</v>
      </c>
      <c r="E6442" s="4" t="s">
        <v>25</v>
      </c>
    </row>
    <row r="6443" spans="1:6">
      <c r="A6443" t="n">
        <v>50443</v>
      </c>
      <c r="B6443" s="39" t="n">
        <v>58</v>
      </c>
      <c r="C6443" s="7" t="n">
        <v>100</v>
      </c>
      <c r="D6443" s="7" t="n">
        <v>300</v>
      </c>
      <c r="E6443" s="7" t="n">
        <v>1</v>
      </c>
    </row>
    <row r="6444" spans="1:6">
      <c r="A6444" t="s">
        <v>4</v>
      </c>
      <c r="B6444" s="4" t="s">
        <v>5</v>
      </c>
      <c r="C6444" s="4" t="s">
        <v>13</v>
      </c>
      <c r="D6444" s="4" t="s">
        <v>10</v>
      </c>
    </row>
    <row r="6445" spans="1:6">
      <c r="A6445" t="n">
        <v>50451</v>
      </c>
      <c r="B6445" s="39" t="n">
        <v>58</v>
      </c>
      <c r="C6445" s="7" t="n">
        <v>255</v>
      </c>
      <c r="D6445" s="7" t="n">
        <v>0</v>
      </c>
    </row>
    <row r="6446" spans="1:6">
      <c r="A6446" t="s">
        <v>4</v>
      </c>
      <c r="B6446" s="4" t="s">
        <v>5</v>
      </c>
      <c r="C6446" s="4" t="s">
        <v>13</v>
      </c>
    </row>
    <row r="6447" spans="1:6">
      <c r="A6447" t="n">
        <v>50455</v>
      </c>
      <c r="B6447" s="36" t="n">
        <v>23</v>
      </c>
      <c r="C6447" s="7" t="n">
        <v>0</v>
      </c>
    </row>
    <row r="6448" spans="1:6">
      <c r="A6448" t="s">
        <v>4</v>
      </c>
      <c r="B6448" s="4" t="s">
        <v>5</v>
      </c>
    </row>
    <row r="6449" spans="1:5">
      <c r="A6449" t="n">
        <v>50457</v>
      </c>
      <c r="B6449" s="5" t="n">
        <v>1</v>
      </c>
    </row>
    <row r="6450" spans="1:5" s="3" customFormat="1" customHeight="0">
      <c r="A6450" s="3" t="s">
        <v>2</v>
      </c>
      <c r="B6450" s="3" t="s">
        <v>486</v>
      </c>
    </row>
    <row r="6451" spans="1:5">
      <c r="A6451" t="s">
        <v>4</v>
      </c>
      <c r="B6451" s="4" t="s">
        <v>5</v>
      </c>
      <c r="C6451" s="4" t="s">
        <v>13</v>
      </c>
      <c r="D6451" s="4" t="s">
        <v>13</v>
      </c>
      <c r="E6451" s="4" t="s">
        <v>13</v>
      </c>
      <c r="F6451" s="4" t="s">
        <v>13</v>
      </c>
    </row>
    <row r="6452" spans="1:5">
      <c r="A6452" t="n">
        <v>50460</v>
      </c>
      <c r="B6452" s="8" t="n">
        <v>14</v>
      </c>
      <c r="C6452" s="7" t="n">
        <v>2</v>
      </c>
      <c r="D6452" s="7" t="n">
        <v>0</v>
      </c>
      <c r="E6452" s="7" t="n">
        <v>0</v>
      </c>
      <c r="F6452" s="7" t="n">
        <v>0</v>
      </c>
    </row>
    <row r="6453" spans="1:5">
      <c r="A6453" t="s">
        <v>4</v>
      </c>
      <c r="B6453" s="4" t="s">
        <v>5</v>
      </c>
      <c r="C6453" s="4" t="s">
        <v>13</v>
      </c>
      <c r="D6453" s="20" t="s">
        <v>45</v>
      </c>
      <c r="E6453" s="4" t="s">
        <v>5</v>
      </c>
      <c r="F6453" s="4" t="s">
        <v>13</v>
      </c>
      <c r="G6453" s="4" t="s">
        <v>10</v>
      </c>
      <c r="H6453" s="20" t="s">
        <v>46</v>
      </c>
      <c r="I6453" s="4" t="s">
        <v>13</v>
      </c>
      <c r="J6453" s="4" t="s">
        <v>9</v>
      </c>
      <c r="K6453" s="4" t="s">
        <v>13</v>
      </c>
      <c r="L6453" s="4" t="s">
        <v>13</v>
      </c>
      <c r="M6453" s="20" t="s">
        <v>45</v>
      </c>
      <c r="N6453" s="4" t="s">
        <v>5</v>
      </c>
      <c r="O6453" s="4" t="s">
        <v>13</v>
      </c>
      <c r="P6453" s="4" t="s">
        <v>10</v>
      </c>
      <c r="Q6453" s="20" t="s">
        <v>46</v>
      </c>
      <c r="R6453" s="4" t="s">
        <v>13</v>
      </c>
      <c r="S6453" s="4" t="s">
        <v>9</v>
      </c>
      <c r="T6453" s="4" t="s">
        <v>13</v>
      </c>
      <c r="U6453" s="4" t="s">
        <v>13</v>
      </c>
      <c r="V6453" s="4" t="s">
        <v>13</v>
      </c>
      <c r="W6453" s="4" t="s">
        <v>35</v>
      </c>
    </row>
    <row r="6454" spans="1:5">
      <c r="A6454" t="n">
        <v>50465</v>
      </c>
      <c r="B6454" s="15" t="n">
        <v>5</v>
      </c>
      <c r="C6454" s="7" t="n">
        <v>28</v>
      </c>
      <c r="D6454" s="20" t="s">
        <v>3</v>
      </c>
      <c r="E6454" s="10" t="n">
        <v>162</v>
      </c>
      <c r="F6454" s="7" t="n">
        <v>3</v>
      </c>
      <c r="G6454" s="7" t="n">
        <v>28694</v>
      </c>
      <c r="H6454" s="20" t="s">
        <v>3</v>
      </c>
      <c r="I6454" s="7" t="n">
        <v>0</v>
      </c>
      <c r="J6454" s="7" t="n">
        <v>1</v>
      </c>
      <c r="K6454" s="7" t="n">
        <v>2</v>
      </c>
      <c r="L6454" s="7" t="n">
        <v>28</v>
      </c>
      <c r="M6454" s="20" t="s">
        <v>3</v>
      </c>
      <c r="N6454" s="10" t="n">
        <v>162</v>
      </c>
      <c r="O6454" s="7" t="n">
        <v>3</v>
      </c>
      <c r="P6454" s="7" t="n">
        <v>28694</v>
      </c>
      <c r="Q6454" s="20" t="s">
        <v>3</v>
      </c>
      <c r="R6454" s="7" t="n">
        <v>0</v>
      </c>
      <c r="S6454" s="7" t="n">
        <v>2</v>
      </c>
      <c r="T6454" s="7" t="n">
        <v>2</v>
      </c>
      <c r="U6454" s="7" t="n">
        <v>11</v>
      </c>
      <c r="V6454" s="7" t="n">
        <v>1</v>
      </c>
      <c r="W6454" s="16" t="n">
        <f t="normal" ca="1">A6458</f>
        <v>0</v>
      </c>
    </row>
    <row r="6455" spans="1:5">
      <c r="A6455" t="s">
        <v>4</v>
      </c>
      <c r="B6455" s="4" t="s">
        <v>5</v>
      </c>
      <c r="C6455" s="4" t="s">
        <v>13</v>
      </c>
      <c r="D6455" s="4" t="s">
        <v>10</v>
      </c>
      <c r="E6455" s="4" t="s">
        <v>25</v>
      </c>
    </row>
    <row r="6456" spans="1:5">
      <c r="A6456" t="n">
        <v>50494</v>
      </c>
      <c r="B6456" s="39" t="n">
        <v>58</v>
      </c>
      <c r="C6456" s="7" t="n">
        <v>0</v>
      </c>
      <c r="D6456" s="7" t="n">
        <v>0</v>
      </c>
      <c r="E6456" s="7" t="n">
        <v>1</v>
      </c>
    </row>
    <row r="6457" spans="1:5">
      <c r="A6457" t="s">
        <v>4</v>
      </c>
      <c r="B6457" s="4" t="s">
        <v>5</v>
      </c>
      <c r="C6457" s="4" t="s">
        <v>13</v>
      </c>
      <c r="D6457" s="20" t="s">
        <v>45</v>
      </c>
      <c r="E6457" s="4" t="s">
        <v>5</v>
      </c>
      <c r="F6457" s="4" t="s">
        <v>13</v>
      </c>
      <c r="G6457" s="4" t="s">
        <v>10</v>
      </c>
      <c r="H6457" s="20" t="s">
        <v>46</v>
      </c>
      <c r="I6457" s="4" t="s">
        <v>13</v>
      </c>
      <c r="J6457" s="4" t="s">
        <v>9</v>
      </c>
      <c r="K6457" s="4" t="s">
        <v>13</v>
      </c>
      <c r="L6457" s="4" t="s">
        <v>13</v>
      </c>
      <c r="M6457" s="20" t="s">
        <v>45</v>
      </c>
      <c r="N6457" s="4" t="s">
        <v>5</v>
      </c>
      <c r="O6457" s="4" t="s">
        <v>13</v>
      </c>
      <c r="P6457" s="4" t="s">
        <v>10</v>
      </c>
      <c r="Q6457" s="20" t="s">
        <v>46</v>
      </c>
      <c r="R6457" s="4" t="s">
        <v>13</v>
      </c>
      <c r="S6457" s="4" t="s">
        <v>9</v>
      </c>
      <c r="T6457" s="4" t="s">
        <v>13</v>
      </c>
      <c r="U6457" s="4" t="s">
        <v>13</v>
      </c>
      <c r="V6457" s="4" t="s">
        <v>13</v>
      </c>
      <c r="W6457" s="4" t="s">
        <v>35</v>
      </c>
    </row>
    <row r="6458" spans="1:5">
      <c r="A6458" t="n">
        <v>50502</v>
      </c>
      <c r="B6458" s="15" t="n">
        <v>5</v>
      </c>
      <c r="C6458" s="7" t="n">
        <v>28</v>
      </c>
      <c r="D6458" s="20" t="s">
        <v>3</v>
      </c>
      <c r="E6458" s="10" t="n">
        <v>162</v>
      </c>
      <c r="F6458" s="7" t="n">
        <v>3</v>
      </c>
      <c r="G6458" s="7" t="n">
        <v>28694</v>
      </c>
      <c r="H6458" s="20" t="s">
        <v>3</v>
      </c>
      <c r="I6458" s="7" t="n">
        <v>0</v>
      </c>
      <c r="J6458" s="7" t="n">
        <v>1</v>
      </c>
      <c r="K6458" s="7" t="n">
        <v>3</v>
      </c>
      <c r="L6458" s="7" t="n">
        <v>28</v>
      </c>
      <c r="M6458" s="20" t="s">
        <v>3</v>
      </c>
      <c r="N6458" s="10" t="n">
        <v>162</v>
      </c>
      <c r="O6458" s="7" t="n">
        <v>3</v>
      </c>
      <c r="P6458" s="7" t="n">
        <v>28694</v>
      </c>
      <c r="Q6458" s="20" t="s">
        <v>3</v>
      </c>
      <c r="R6458" s="7" t="n">
        <v>0</v>
      </c>
      <c r="S6458" s="7" t="n">
        <v>2</v>
      </c>
      <c r="T6458" s="7" t="n">
        <v>3</v>
      </c>
      <c r="U6458" s="7" t="n">
        <v>9</v>
      </c>
      <c r="V6458" s="7" t="n">
        <v>1</v>
      </c>
      <c r="W6458" s="16" t="n">
        <f t="normal" ca="1">A6468</f>
        <v>0</v>
      </c>
    </row>
    <row r="6459" spans="1:5">
      <c r="A6459" t="s">
        <v>4</v>
      </c>
      <c r="B6459" s="4" t="s">
        <v>5</v>
      </c>
      <c r="C6459" s="4" t="s">
        <v>13</v>
      </c>
      <c r="D6459" s="20" t="s">
        <v>45</v>
      </c>
      <c r="E6459" s="4" t="s">
        <v>5</v>
      </c>
      <c r="F6459" s="4" t="s">
        <v>10</v>
      </c>
      <c r="G6459" s="4" t="s">
        <v>13</v>
      </c>
      <c r="H6459" s="4" t="s">
        <v>13</v>
      </c>
      <c r="I6459" s="4" t="s">
        <v>6</v>
      </c>
      <c r="J6459" s="20" t="s">
        <v>46</v>
      </c>
      <c r="K6459" s="4" t="s">
        <v>13</v>
      </c>
      <c r="L6459" s="4" t="s">
        <v>13</v>
      </c>
      <c r="M6459" s="20" t="s">
        <v>45</v>
      </c>
      <c r="N6459" s="4" t="s">
        <v>5</v>
      </c>
      <c r="O6459" s="4" t="s">
        <v>13</v>
      </c>
      <c r="P6459" s="20" t="s">
        <v>46</v>
      </c>
      <c r="Q6459" s="4" t="s">
        <v>13</v>
      </c>
      <c r="R6459" s="4" t="s">
        <v>9</v>
      </c>
      <c r="S6459" s="4" t="s">
        <v>13</v>
      </c>
      <c r="T6459" s="4" t="s">
        <v>13</v>
      </c>
      <c r="U6459" s="4" t="s">
        <v>13</v>
      </c>
      <c r="V6459" s="20" t="s">
        <v>45</v>
      </c>
      <c r="W6459" s="4" t="s">
        <v>5</v>
      </c>
      <c r="X6459" s="4" t="s">
        <v>13</v>
      </c>
      <c r="Y6459" s="20" t="s">
        <v>46</v>
      </c>
      <c r="Z6459" s="4" t="s">
        <v>13</v>
      </c>
      <c r="AA6459" s="4" t="s">
        <v>9</v>
      </c>
      <c r="AB6459" s="4" t="s">
        <v>13</v>
      </c>
      <c r="AC6459" s="4" t="s">
        <v>13</v>
      </c>
      <c r="AD6459" s="4" t="s">
        <v>13</v>
      </c>
      <c r="AE6459" s="4" t="s">
        <v>35</v>
      </c>
    </row>
    <row r="6460" spans="1:5">
      <c r="A6460" t="n">
        <v>50531</v>
      </c>
      <c r="B6460" s="15" t="n">
        <v>5</v>
      </c>
      <c r="C6460" s="7" t="n">
        <v>28</v>
      </c>
      <c r="D6460" s="20" t="s">
        <v>3</v>
      </c>
      <c r="E6460" s="55" t="n">
        <v>47</v>
      </c>
      <c r="F6460" s="7" t="n">
        <v>61456</v>
      </c>
      <c r="G6460" s="7" t="n">
        <v>2</v>
      </c>
      <c r="H6460" s="7" t="n">
        <v>0</v>
      </c>
      <c r="I6460" s="7" t="s">
        <v>78</v>
      </c>
      <c r="J6460" s="20" t="s">
        <v>3</v>
      </c>
      <c r="K6460" s="7" t="n">
        <v>8</v>
      </c>
      <c r="L6460" s="7" t="n">
        <v>28</v>
      </c>
      <c r="M6460" s="20" t="s">
        <v>3</v>
      </c>
      <c r="N6460" s="12" t="n">
        <v>74</v>
      </c>
      <c r="O6460" s="7" t="n">
        <v>65</v>
      </c>
      <c r="P6460" s="20" t="s">
        <v>3</v>
      </c>
      <c r="Q6460" s="7" t="n">
        <v>0</v>
      </c>
      <c r="R6460" s="7" t="n">
        <v>1</v>
      </c>
      <c r="S6460" s="7" t="n">
        <v>3</v>
      </c>
      <c r="T6460" s="7" t="n">
        <v>9</v>
      </c>
      <c r="U6460" s="7" t="n">
        <v>28</v>
      </c>
      <c r="V6460" s="20" t="s">
        <v>3</v>
      </c>
      <c r="W6460" s="12" t="n">
        <v>74</v>
      </c>
      <c r="X6460" s="7" t="n">
        <v>65</v>
      </c>
      <c r="Y6460" s="20" t="s">
        <v>3</v>
      </c>
      <c r="Z6460" s="7" t="n">
        <v>0</v>
      </c>
      <c r="AA6460" s="7" t="n">
        <v>2</v>
      </c>
      <c r="AB6460" s="7" t="n">
        <v>3</v>
      </c>
      <c r="AC6460" s="7" t="n">
        <v>9</v>
      </c>
      <c r="AD6460" s="7" t="n">
        <v>1</v>
      </c>
      <c r="AE6460" s="16" t="n">
        <f t="normal" ca="1">A6464</f>
        <v>0</v>
      </c>
    </row>
    <row r="6461" spans="1:5">
      <c r="A6461" t="s">
        <v>4</v>
      </c>
      <c r="B6461" s="4" t="s">
        <v>5</v>
      </c>
      <c r="C6461" s="4" t="s">
        <v>10</v>
      </c>
      <c r="D6461" s="4" t="s">
        <v>13</v>
      </c>
      <c r="E6461" s="4" t="s">
        <v>13</v>
      </c>
      <c r="F6461" s="4" t="s">
        <v>6</v>
      </c>
    </row>
    <row r="6462" spans="1:5">
      <c r="A6462" t="n">
        <v>50579</v>
      </c>
      <c r="B6462" s="55" t="n">
        <v>47</v>
      </c>
      <c r="C6462" s="7" t="n">
        <v>61456</v>
      </c>
      <c r="D6462" s="7" t="n">
        <v>0</v>
      </c>
      <c r="E6462" s="7" t="n">
        <v>0</v>
      </c>
      <c r="F6462" s="7" t="s">
        <v>79</v>
      </c>
    </row>
    <row r="6463" spans="1:5">
      <c r="A6463" t="s">
        <v>4</v>
      </c>
      <c r="B6463" s="4" t="s">
        <v>5</v>
      </c>
      <c r="C6463" s="4" t="s">
        <v>13</v>
      </c>
      <c r="D6463" s="4" t="s">
        <v>10</v>
      </c>
      <c r="E6463" s="4" t="s">
        <v>25</v>
      </c>
    </row>
    <row r="6464" spans="1:5">
      <c r="A6464" t="n">
        <v>50592</v>
      </c>
      <c r="B6464" s="39" t="n">
        <v>58</v>
      </c>
      <c r="C6464" s="7" t="n">
        <v>0</v>
      </c>
      <c r="D6464" s="7" t="n">
        <v>300</v>
      </c>
      <c r="E6464" s="7" t="n">
        <v>1</v>
      </c>
    </row>
    <row r="6465" spans="1:31">
      <c r="A6465" t="s">
        <v>4</v>
      </c>
      <c r="B6465" s="4" t="s">
        <v>5</v>
      </c>
      <c r="C6465" s="4" t="s">
        <v>13</v>
      </c>
      <c r="D6465" s="4" t="s">
        <v>10</v>
      </c>
    </row>
    <row r="6466" spans="1:31">
      <c r="A6466" t="n">
        <v>50600</v>
      </c>
      <c r="B6466" s="39" t="n">
        <v>58</v>
      </c>
      <c r="C6466" s="7" t="n">
        <v>255</v>
      </c>
      <c r="D6466" s="7" t="n">
        <v>0</v>
      </c>
    </row>
    <row r="6467" spans="1:31">
      <c r="A6467" t="s">
        <v>4</v>
      </c>
      <c r="B6467" s="4" t="s">
        <v>5</v>
      </c>
      <c r="C6467" s="4" t="s">
        <v>13</v>
      </c>
      <c r="D6467" s="4" t="s">
        <v>13</v>
      </c>
      <c r="E6467" s="4" t="s">
        <v>13</v>
      </c>
      <c r="F6467" s="4" t="s">
        <v>13</v>
      </c>
    </row>
    <row r="6468" spans="1:31">
      <c r="A6468" t="n">
        <v>50604</v>
      </c>
      <c r="B6468" s="8" t="n">
        <v>14</v>
      </c>
      <c r="C6468" s="7" t="n">
        <v>0</v>
      </c>
      <c r="D6468" s="7" t="n">
        <v>0</v>
      </c>
      <c r="E6468" s="7" t="n">
        <v>0</v>
      </c>
      <c r="F6468" s="7" t="n">
        <v>64</v>
      </c>
    </row>
    <row r="6469" spans="1:31">
      <c r="A6469" t="s">
        <v>4</v>
      </c>
      <c r="B6469" s="4" t="s">
        <v>5</v>
      </c>
      <c r="C6469" s="4" t="s">
        <v>13</v>
      </c>
      <c r="D6469" s="4" t="s">
        <v>10</v>
      </c>
    </row>
    <row r="6470" spans="1:31">
      <c r="A6470" t="n">
        <v>50609</v>
      </c>
      <c r="B6470" s="29" t="n">
        <v>22</v>
      </c>
      <c r="C6470" s="7" t="n">
        <v>0</v>
      </c>
      <c r="D6470" s="7" t="n">
        <v>28694</v>
      </c>
    </row>
    <row r="6471" spans="1:31">
      <c r="A6471" t="s">
        <v>4</v>
      </c>
      <c r="B6471" s="4" t="s">
        <v>5</v>
      </c>
      <c r="C6471" s="4" t="s">
        <v>13</v>
      </c>
      <c r="D6471" s="4" t="s">
        <v>10</v>
      </c>
    </row>
    <row r="6472" spans="1:31">
      <c r="A6472" t="n">
        <v>50613</v>
      </c>
      <c r="B6472" s="39" t="n">
        <v>58</v>
      </c>
      <c r="C6472" s="7" t="n">
        <v>5</v>
      </c>
      <c r="D6472" s="7" t="n">
        <v>300</v>
      </c>
    </row>
    <row r="6473" spans="1:31">
      <c r="A6473" t="s">
        <v>4</v>
      </c>
      <c r="B6473" s="4" t="s">
        <v>5</v>
      </c>
      <c r="C6473" s="4" t="s">
        <v>25</v>
      </c>
      <c r="D6473" s="4" t="s">
        <v>10</v>
      </c>
    </row>
    <row r="6474" spans="1:31">
      <c r="A6474" t="n">
        <v>50617</v>
      </c>
      <c r="B6474" s="56" t="n">
        <v>103</v>
      </c>
      <c r="C6474" s="7" t="n">
        <v>0</v>
      </c>
      <c r="D6474" s="7" t="n">
        <v>300</v>
      </c>
    </row>
    <row r="6475" spans="1:31">
      <c r="A6475" t="s">
        <v>4</v>
      </c>
      <c r="B6475" s="4" t="s">
        <v>5</v>
      </c>
      <c r="C6475" s="4" t="s">
        <v>13</v>
      </c>
    </row>
    <row r="6476" spans="1:31">
      <c r="A6476" t="n">
        <v>50624</v>
      </c>
      <c r="B6476" s="40" t="n">
        <v>64</v>
      </c>
      <c r="C6476" s="7" t="n">
        <v>7</v>
      </c>
    </row>
    <row r="6477" spans="1:31">
      <c r="A6477" t="s">
        <v>4</v>
      </c>
      <c r="B6477" s="4" t="s">
        <v>5</v>
      </c>
      <c r="C6477" s="4" t="s">
        <v>13</v>
      </c>
      <c r="D6477" s="4" t="s">
        <v>10</v>
      </c>
    </row>
    <row r="6478" spans="1:31">
      <c r="A6478" t="n">
        <v>50626</v>
      </c>
      <c r="B6478" s="57" t="n">
        <v>72</v>
      </c>
      <c r="C6478" s="7" t="n">
        <v>5</v>
      </c>
      <c r="D6478" s="7" t="n">
        <v>0</v>
      </c>
    </row>
    <row r="6479" spans="1:31">
      <c r="A6479" t="s">
        <v>4</v>
      </c>
      <c r="B6479" s="4" t="s">
        <v>5</v>
      </c>
      <c r="C6479" s="4" t="s">
        <v>13</v>
      </c>
      <c r="D6479" s="20" t="s">
        <v>45</v>
      </c>
      <c r="E6479" s="4" t="s">
        <v>5</v>
      </c>
      <c r="F6479" s="4" t="s">
        <v>13</v>
      </c>
      <c r="G6479" s="4" t="s">
        <v>10</v>
      </c>
      <c r="H6479" s="20" t="s">
        <v>46</v>
      </c>
      <c r="I6479" s="4" t="s">
        <v>13</v>
      </c>
      <c r="J6479" s="4" t="s">
        <v>9</v>
      </c>
      <c r="K6479" s="4" t="s">
        <v>13</v>
      </c>
      <c r="L6479" s="4" t="s">
        <v>13</v>
      </c>
      <c r="M6479" s="4" t="s">
        <v>35</v>
      </c>
    </row>
    <row r="6480" spans="1:31">
      <c r="A6480" t="n">
        <v>50630</v>
      </c>
      <c r="B6480" s="15" t="n">
        <v>5</v>
      </c>
      <c r="C6480" s="7" t="n">
        <v>28</v>
      </c>
      <c r="D6480" s="20" t="s">
        <v>3</v>
      </c>
      <c r="E6480" s="10" t="n">
        <v>162</v>
      </c>
      <c r="F6480" s="7" t="n">
        <v>4</v>
      </c>
      <c r="G6480" s="7" t="n">
        <v>28694</v>
      </c>
      <c r="H6480" s="20" t="s">
        <v>3</v>
      </c>
      <c r="I6480" s="7" t="n">
        <v>0</v>
      </c>
      <c r="J6480" s="7" t="n">
        <v>1</v>
      </c>
      <c r="K6480" s="7" t="n">
        <v>2</v>
      </c>
      <c r="L6480" s="7" t="n">
        <v>1</v>
      </c>
      <c r="M6480" s="16" t="n">
        <f t="normal" ca="1">A6486</f>
        <v>0</v>
      </c>
    </row>
    <row r="6481" spans="1:13">
      <c r="A6481" t="s">
        <v>4</v>
      </c>
      <c r="B6481" s="4" t="s">
        <v>5</v>
      </c>
      <c r="C6481" s="4" t="s">
        <v>13</v>
      </c>
      <c r="D6481" s="4" t="s">
        <v>6</v>
      </c>
    </row>
    <row r="6482" spans="1:13">
      <c r="A6482" t="n">
        <v>50647</v>
      </c>
      <c r="B6482" s="9" t="n">
        <v>2</v>
      </c>
      <c r="C6482" s="7" t="n">
        <v>10</v>
      </c>
      <c r="D6482" s="7" t="s">
        <v>80</v>
      </c>
    </row>
    <row r="6483" spans="1:13">
      <c r="A6483" t="s">
        <v>4</v>
      </c>
      <c r="B6483" s="4" t="s">
        <v>5</v>
      </c>
      <c r="C6483" s="4" t="s">
        <v>10</v>
      </c>
    </row>
    <row r="6484" spans="1:13">
      <c r="A6484" t="n">
        <v>50664</v>
      </c>
      <c r="B6484" s="31" t="n">
        <v>16</v>
      </c>
      <c r="C6484" s="7" t="n">
        <v>0</v>
      </c>
    </row>
    <row r="6485" spans="1:13">
      <c r="A6485" t="s">
        <v>4</v>
      </c>
      <c r="B6485" s="4" t="s">
        <v>5</v>
      </c>
      <c r="C6485" s="4" t="s">
        <v>13</v>
      </c>
      <c r="D6485" s="4" t="s">
        <v>13</v>
      </c>
      <c r="E6485" s="4" t="s">
        <v>13</v>
      </c>
      <c r="F6485" s="4" t="s">
        <v>9</v>
      </c>
      <c r="G6485" s="4" t="s">
        <v>13</v>
      </c>
      <c r="H6485" s="4" t="s">
        <v>13</v>
      </c>
      <c r="I6485" s="4" t="s">
        <v>35</v>
      </c>
    </row>
    <row r="6486" spans="1:13">
      <c r="A6486" t="n">
        <v>50667</v>
      </c>
      <c r="B6486" s="15" t="n">
        <v>5</v>
      </c>
      <c r="C6486" s="7" t="n">
        <v>32</v>
      </c>
      <c r="D6486" s="7" t="n">
        <v>7</v>
      </c>
      <c r="E6486" s="7" t="n">
        <v>0</v>
      </c>
      <c r="F6486" s="7" t="n">
        <v>1</v>
      </c>
      <c r="G6486" s="7" t="n">
        <v>3</v>
      </c>
      <c r="H6486" s="7" t="n">
        <v>1</v>
      </c>
      <c r="I6486" s="16" t="n">
        <f t="normal" ca="1">A6490</f>
        <v>0</v>
      </c>
    </row>
    <row r="6487" spans="1:13">
      <c r="A6487" t="s">
        <v>4</v>
      </c>
      <c r="B6487" s="4" t="s">
        <v>5</v>
      </c>
      <c r="C6487" s="4" t="s">
        <v>13</v>
      </c>
      <c r="D6487" s="4" t="s">
        <v>6</v>
      </c>
    </row>
    <row r="6488" spans="1:13">
      <c r="A6488" t="n">
        <v>50681</v>
      </c>
      <c r="B6488" s="9" t="n">
        <v>2</v>
      </c>
      <c r="C6488" s="7" t="n">
        <v>10</v>
      </c>
      <c r="D6488" s="7" t="s">
        <v>67</v>
      </c>
    </row>
    <row r="6489" spans="1:13">
      <c r="A6489" t="s">
        <v>4</v>
      </c>
      <c r="B6489" s="4" t="s">
        <v>5</v>
      </c>
      <c r="C6489" s="4" t="s">
        <v>10</v>
      </c>
      <c r="D6489" s="4" t="s">
        <v>13</v>
      </c>
      <c r="E6489" s="4" t="s">
        <v>13</v>
      </c>
      <c r="F6489" s="4" t="s">
        <v>6</v>
      </c>
    </row>
    <row r="6490" spans="1:13">
      <c r="A6490" t="n">
        <v>50702</v>
      </c>
      <c r="B6490" s="13" t="n">
        <v>20</v>
      </c>
      <c r="C6490" s="7" t="n">
        <v>61456</v>
      </c>
      <c r="D6490" s="7" t="n">
        <v>3</v>
      </c>
      <c r="E6490" s="7" t="n">
        <v>10</v>
      </c>
      <c r="F6490" s="7" t="s">
        <v>85</v>
      </c>
    </row>
    <row r="6491" spans="1:13">
      <c r="A6491" t="s">
        <v>4</v>
      </c>
      <c r="B6491" s="4" t="s">
        <v>5</v>
      </c>
      <c r="C6491" s="4" t="s">
        <v>10</v>
      </c>
    </row>
    <row r="6492" spans="1:13">
      <c r="A6492" t="n">
        <v>50720</v>
      </c>
      <c r="B6492" s="31" t="n">
        <v>16</v>
      </c>
      <c r="C6492" s="7" t="n">
        <v>0</v>
      </c>
    </row>
    <row r="6493" spans="1:13">
      <c r="A6493" t="s">
        <v>4</v>
      </c>
      <c r="B6493" s="4" t="s">
        <v>5</v>
      </c>
      <c r="C6493" s="4" t="s">
        <v>10</v>
      </c>
      <c r="D6493" s="4" t="s">
        <v>13</v>
      </c>
      <c r="E6493" s="4" t="s">
        <v>13</v>
      </c>
      <c r="F6493" s="4" t="s">
        <v>6</v>
      </c>
    </row>
    <row r="6494" spans="1:13">
      <c r="A6494" t="n">
        <v>50723</v>
      </c>
      <c r="B6494" s="13" t="n">
        <v>20</v>
      </c>
      <c r="C6494" s="7" t="n">
        <v>61457</v>
      </c>
      <c r="D6494" s="7" t="n">
        <v>3</v>
      </c>
      <c r="E6494" s="7" t="n">
        <v>10</v>
      </c>
      <c r="F6494" s="7" t="s">
        <v>85</v>
      </c>
    </row>
    <row r="6495" spans="1:13">
      <c r="A6495" t="s">
        <v>4</v>
      </c>
      <c r="B6495" s="4" t="s">
        <v>5</v>
      </c>
      <c r="C6495" s="4" t="s">
        <v>10</v>
      </c>
    </row>
    <row r="6496" spans="1:13">
      <c r="A6496" t="n">
        <v>50741</v>
      </c>
      <c r="B6496" s="31" t="n">
        <v>16</v>
      </c>
      <c r="C6496" s="7" t="n">
        <v>0</v>
      </c>
    </row>
    <row r="6497" spans="1:9">
      <c r="A6497" t="s">
        <v>4</v>
      </c>
      <c r="B6497" s="4" t="s">
        <v>5</v>
      </c>
      <c r="C6497" s="4" t="s">
        <v>10</v>
      </c>
      <c r="D6497" s="4" t="s">
        <v>13</v>
      </c>
      <c r="E6497" s="4" t="s">
        <v>13</v>
      </c>
      <c r="F6497" s="4" t="s">
        <v>6</v>
      </c>
    </row>
    <row r="6498" spans="1:9">
      <c r="A6498" t="n">
        <v>50744</v>
      </c>
      <c r="B6498" s="13" t="n">
        <v>20</v>
      </c>
      <c r="C6498" s="7" t="n">
        <v>5340</v>
      </c>
      <c r="D6498" s="7" t="n">
        <v>3</v>
      </c>
      <c r="E6498" s="7" t="n">
        <v>10</v>
      </c>
      <c r="F6498" s="7" t="s">
        <v>85</v>
      </c>
    </row>
    <row r="6499" spans="1:9">
      <c r="A6499" t="s">
        <v>4</v>
      </c>
      <c r="B6499" s="4" t="s">
        <v>5</v>
      </c>
      <c r="C6499" s="4" t="s">
        <v>10</v>
      </c>
    </row>
    <row r="6500" spans="1:9">
      <c r="A6500" t="n">
        <v>50762</v>
      </c>
      <c r="B6500" s="31" t="n">
        <v>16</v>
      </c>
      <c r="C6500" s="7" t="n">
        <v>0</v>
      </c>
    </row>
    <row r="6501" spans="1:9">
      <c r="A6501" t="s">
        <v>4</v>
      </c>
      <c r="B6501" s="4" t="s">
        <v>5</v>
      </c>
      <c r="C6501" s="4" t="s">
        <v>10</v>
      </c>
      <c r="D6501" s="4" t="s">
        <v>25</v>
      </c>
      <c r="E6501" s="4" t="s">
        <v>25</v>
      </c>
      <c r="F6501" s="4" t="s">
        <v>25</v>
      </c>
      <c r="G6501" s="4" t="s">
        <v>25</v>
      </c>
    </row>
    <row r="6502" spans="1:9">
      <c r="A6502" t="n">
        <v>50765</v>
      </c>
      <c r="B6502" s="50" t="n">
        <v>46</v>
      </c>
      <c r="C6502" s="7" t="n">
        <v>5340</v>
      </c>
      <c r="D6502" s="7" t="n">
        <v>58.2599983215332</v>
      </c>
      <c r="E6502" s="7" t="n">
        <v>36.1300010681152</v>
      </c>
      <c r="F6502" s="7" t="n">
        <v>-49.6399993896484</v>
      </c>
      <c r="G6502" s="7" t="n">
        <v>284.299987792969</v>
      </c>
    </row>
    <row r="6503" spans="1:9">
      <c r="A6503" t="s">
        <v>4</v>
      </c>
      <c r="B6503" s="4" t="s">
        <v>5</v>
      </c>
      <c r="C6503" s="4" t="s">
        <v>10</v>
      </c>
      <c r="D6503" s="4" t="s">
        <v>9</v>
      </c>
    </row>
    <row r="6504" spans="1:9">
      <c r="A6504" t="n">
        <v>50784</v>
      </c>
      <c r="B6504" s="53" t="n">
        <v>43</v>
      </c>
      <c r="C6504" s="7" t="n">
        <v>61456</v>
      </c>
      <c r="D6504" s="7" t="n">
        <v>1</v>
      </c>
    </row>
    <row r="6505" spans="1:9">
      <c r="A6505" t="s">
        <v>4</v>
      </c>
      <c r="B6505" s="4" t="s">
        <v>5</v>
      </c>
      <c r="C6505" s="4" t="s">
        <v>10</v>
      </c>
      <c r="D6505" s="4" t="s">
        <v>9</v>
      </c>
    </row>
    <row r="6506" spans="1:9">
      <c r="A6506" t="n">
        <v>50791</v>
      </c>
      <c r="B6506" s="53" t="n">
        <v>43</v>
      </c>
      <c r="C6506" s="7" t="n">
        <v>61457</v>
      </c>
      <c r="D6506" s="7" t="n">
        <v>1</v>
      </c>
    </row>
    <row r="6507" spans="1:9">
      <c r="A6507" t="s">
        <v>4</v>
      </c>
      <c r="B6507" s="4" t="s">
        <v>5</v>
      </c>
      <c r="C6507" s="4" t="s">
        <v>13</v>
      </c>
      <c r="D6507" s="4" t="s">
        <v>13</v>
      </c>
      <c r="E6507" s="4" t="s">
        <v>25</v>
      </c>
      <c r="F6507" s="4" t="s">
        <v>25</v>
      </c>
      <c r="G6507" s="4" t="s">
        <v>25</v>
      </c>
      <c r="H6507" s="4" t="s">
        <v>10</v>
      </c>
    </row>
    <row r="6508" spans="1:9">
      <c r="A6508" t="n">
        <v>50798</v>
      </c>
      <c r="B6508" s="45" t="n">
        <v>45</v>
      </c>
      <c r="C6508" s="7" t="n">
        <v>2</v>
      </c>
      <c r="D6508" s="7" t="n">
        <v>3</v>
      </c>
      <c r="E6508" s="7" t="n">
        <v>60.7799987792969</v>
      </c>
      <c r="F6508" s="7" t="n">
        <v>37.2299995422363</v>
      </c>
      <c r="G6508" s="7" t="n">
        <v>-47.7000007629395</v>
      </c>
      <c r="H6508" s="7" t="n">
        <v>0</v>
      </c>
    </row>
    <row r="6509" spans="1:9">
      <c r="A6509" t="s">
        <v>4</v>
      </c>
      <c r="B6509" s="4" t="s">
        <v>5</v>
      </c>
      <c r="C6509" s="4" t="s">
        <v>13</v>
      </c>
      <c r="D6509" s="4" t="s">
        <v>13</v>
      </c>
      <c r="E6509" s="4" t="s">
        <v>25</v>
      </c>
      <c r="F6509" s="4" t="s">
        <v>25</v>
      </c>
      <c r="G6509" s="4" t="s">
        <v>25</v>
      </c>
      <c r="H6509" s="4" t="s">
        <v>10</v>
      </c>
      <c r="I6509" s="4" t="s">
        <v>13</v>
      </c>
    </row>
    <row r="6510" spans="1:9">
      <c r="A6510" t="n">
        <v>50815</v>
      </c>
      <c r="B6510" s="45" t="n">
        <v>45</v>
      </c>
      <c r="C6510" s="7" t="n">
        <v>4</v>
      </c>
      <c r="D6510" s="7" t="n">
        <v>3</v>
      </c>
      <c r="E6510" s="7" t="n">
        <v>1.11000001430511</v>
      </c>
      <c r="F6510" s="7" t="n">
        <v>50.6699981689453</v>
      </c>
      <c r="G6510" s="7" t="n">
        <v>0</v>
      </c>
      <c r="H6510" s="7" t="n">
        <v>0</v>
      </c>
      <c r="I6510" s="7" t="n">
        <v>0</v>
      </c>
    </row>
    <row r="6511" spans="1:9">
      <c r="A6511" t="s">
        <v>4</v>
      </c>
      <c r="B6511" s="4" t="s">
        <v>5</v>
      </c>
      <c r="C6511" s="4" t="s">
        <v>13</v>
      </c>
      <c r="D6511" s="4" t="s">
        <v>13</v>
      </c>
      <c r="E6511" s="4" t="s">
        <v>25</v>
      </c>
      <c r="F6511" s="4" t="s">
        <v>10</v>
      </c>
    </row>
    <row r="6512" spans="1:9">
      <c r="A6512" t="n">
        <v>50833</v>
      </c>
      <c r="B6512" s="45" t="n">
        <v>45</v>
      </c>
      <c r="C6512" s="7" t="n">
        <v>5</v>
      </c>
      <c r="D6512" s="7" t="n">
        <v>3</v>
      </c>
      <c r="E6512" s="7" t="n">
        <v>3</v>
      </c>
      <c r="F6512" s="7" t="n">
        <v>0</v>
      </c>
    </row>
    <row r="6513" spans="1:9">
      <c r="A6513" t="s">
        <v>4</v>
      </c>
      <c r="B6513" s="4" t="s">
        <v>5</v>
      </c>
      <c r="C6513" s="4" t="s">
        <v>13</v>
      </c>
      <c r="D6513" s="4" t="s">
        <v>13</v>
      </c>
      <c r="E6513" s="4" t="s">
        <v>25</v>
      </c>
      <c r="F6513" s="4" t="s">
        <v>10</v>
      </c>
    </row>
    <row r="6514" spans="1:9">
      <c r="A6514" t="n">
        <v>50842</v>
      </c>
      <c r="B6514" s="45" t="n">
        <v>45</v>
      </c>
      <c r="C6514" s="7" t="n">
        <v>11</v>
      </c>
      <c r="D6514" s="7" t="n">
        <v>3</v>
      </c>
      <c r="E6514" s="7" t="n">
        <v>43</v>
      </c>
      <c r="F6514" s="7" t="n">
        <v>0</v>
      </c>
    </row>
    <row r="6515" spans="1:9">
      <c r="A6515" t="s">
        <v>4</v>
      </c>
      <c r="B6515" s="4" t="s">
        <v>5</v>
      </c>
      <c r="C6515" s="4" t="s">
        <v>13</v>
      </c>
      <c r="D6515" s="4" t="s">
        <v>13</v>
      </c>
      <c r="E6515" s="4" t="s">
        <v>25</v>
      </c>
      <c r="F6515" s="4" t="s">
        <v>10</v>
      </c>
    </row>
    <row r="6516" spans="1:9">
      <c r="A6516" t="n">
        <v>50851</v>
      </c>
      <c r="B6516" s="45" t="n">
        <v>45</v>
      </c>
      <c r="C6516" s="7" t="n">
        <v>5</v>
      </c>
      <c r="D6516" s="7" t="n">
        <v>3</v>
      </c>
      <c r="E6516" s="7" t="n">
        <v>2.5</v>
      </c>
      <c r="F6516" s="7" t="n">
        <v>2000</v>
      </c>
    </row>
    <row r="6517" spans="1:9">
      <c r="A6517" t="s">
        <v>4</v>
      </c>
      <c r="B6517" s="4" t="s">
        <v>5</v>
      </c>
      <c r="C6517" s="4" t="s">
        <v>13</v>
      </c>
      <c r="D6517" s="4" t="s">
        <v>10</v>
      </c>
      <c r="E6517" s="4" t="s">
        <v>25</v>
      </c>
    </row>
    <row r="6518" spans="1:9">
      <c r="A6518" t="n">
        <v>50860</v>
      </c>
      <c r="B6518" s="39" t="n">
        <v>58</v>
      </c>
      <c r="C6518" s="7" t="n">
        <v>100</v>
      </c>
      <c r="D6518" s="7" t="n">
        <v>1000</v>
      </c>
      <c r="E6518" s="7" t="n">
        <v>1</v>
      </c>
    </row>
    <row r="6519" spans="1:9">
      <c r="A6519" t="s">
        <v>4</v>
      </c>
      <c r="B6519" s="4" t="s">
        <v>5</v>
      </c>
      <c r="C6519" s="4" t="s">
        <v>13</v>
      </c>
      <c r="D6519" s="4" t="s">
        <v>10</v>
      </c>
    </row>
    <row r="6520" spans="1:9">
      <c r="A6520" t="n">
        <v>50868</v>
      </c>
      <c r="B6520" s="39" t="n">
        <v>58</v>
      </c>
      <c r="C6520" s="7" t="n">
        <v>255</v>
      </c>
      <c r="D6520" s="7" t="n">
        <v>0</v>
      </c>
    </row>
    <row r="6521" spans="1:9">
      <c r="A6521" t="s">
        <v>4</v>
      </c>
      <c r="B6521" s="4" t="s">
        <v>5</v>
      </c>
      <c r="C6521" s="4" t="s">
        <v>13</v>
      </c>
      <c r="D6521" s="4" t="s">
        <v>10</v>
      </c>
    </row>
    <row r="6522" spans="1:9">
      <c r="A6522" t="n">
        <v>50872</v>
      </c>
      <c r="B6522" s="45" t="n">
        <v>45</v>
      </c>
      <c r="C6522" s="7" t="n">
        <v>7</v>
      </c>
      <c r="D6522" s="7" t="n">
        <v>255</v>
      </c>
    </row>
    <row r="6523" spans="1:9">
      <c r="A6523" t="s">
        <v>4</v>
      </c>
      <c r="B6523" s="4" t="s">
        <v>5</v>
      </c>
      <c r="C6523" s="4" t="s">
        <v>13</v>
      </c>
      <c r="D6523" s="4" t="s">
        <v>10</v>
      </c>
      <c r="E6523" s="4" t="s">
        <v>10</v>
      </c>
      <c r="F6523" s="4" t="s">
        <v>13</v>
      </c>
    </row>
    <row r="6524" spans="1:9">
      <c r="A6524" t="n">
        <v>50876</v>
      </c>
      <c r="B6524" s="32" t="n">
        <v>25</v>
      </c>
      <c r="C6524" s="7" t="n">
        <v>1</v>
      </c>
      <c r="D6524" s="7" t="n">
        <v>260</v>
      </c>
      <c r="E6524" s="7" t="n">
        <v>640</v>
      </c>
      <c r="F6524" s="7" t="n">
        <v>1</v>
      </c>
    </row>
    <row r="6525" spans="1:9">
      <c r="A6525" t="s">
        <v>4</v>
      </c>
      <c r="B6525" s="4" t="s">
        <v>5</v>
      </c>
      <c r="C6525" s="4" t="s">
        <v>13</v>
      </c>
      <c r="D6525" s="4" t="s">
        <v>10</v>
      </c>
      <c r="E6525" s="4" t="s">
        <v>6</v>
      </c>
    </row>
    <row r="6526" spans="1:9">
      <c r="A6526" t="n">
        <v>50883</v>
      </c>
      <c r="B6526" s="61" t="n">
        <v>51</v>
      </c>
      <c r="C6526" s="7" t="n">
        <v>4</v>
      </c>
      <c r="D6526" s="7" t="n">
        <v>0</v>
      </c>
      <c r="E6526" s="7" t="s">
        <v>463</v>
      </c>
    </row>
    <row r="6527" spans="1:9">
      <c r="A6527" t="s">
        <v>4</v>
      </c>
      <c r="B6527" s="4" t="s">
        <v>5</v>
      </c>
      <c r="C6527" s="4" t="s">
        <v>10</v>
      </c>
    </row>
    <row r="6528" spans="1:9">
      <c r="A6528" t="n">
        <v>50896</v>
      </c>
      <c r="B6528" s="31" t="n">
        <v>16</v>
      </c>
      <c r="C6528" s="7" t="n">
        <v>0</v>
      </c>
    </row>
    <row r="6529" spans="1:6">
      <c r="A6529" t="s">
        <v>4</v>
      </c>
      <c r="B6529" s="4" t="s">
        <v>5</v>
      </c>
      <c r="C6529" s="4" t="s">
        <v>10</v>
      </c>
      <c r="D6529" s="4" t="s">
        <v>55</v>
      </c>
      <c r="E6529" s="4" t="s">
        <v>13</v>
      </c>
      <c r="F6529" s="4" t="s">
        <v>13</v>
      </c>
    </row>
    <row r="6530" spans="1:6">
      <c r="A6530" t="n">
        <v>50899</v>
      </c>
      <c r="B6530" s="62" t="n">
        <v>26</v>
      </c>
      <c r="C6530" s="7" t="n">
        <v>0</v>
      </c>
      <c r="D6530" s="7" t="s">
        <v>487</v>
      </c>
      <c r="E6530" s="7" t="n">
        <v>2</v>
      </c>
      <c r="F6530" s="7" t="n">
        <v>0</v>
      </c>
    </row>
    <row r="6531" spans="1:6">
      <c r="A6531" t="s">
        <v>4</v>
      </c>
      <c r="B6531" s="4" t="s">
        <v>5</v>
      </c>
    </row>
    <row r="6532" spans="1:6">
      <c r="A6532" t="n">
        <v>50921</v>
      </c>
      <c r="B6532" s="34" t="n">
        <v>28</v>
      </c>
    </row>
    <row r="6533" spans="1:6">
      <c r="A6533" t="s">
        <v>4</v>
      </c>
      <c r="B6533" s="4" t="s">
        <v>5</v>
      </c>
      <c r="C6533" s="4" t="s">
        <v>13</v>
      </c>
      <c r="D6533" s="20" t="s">
        <v>45</v>
      </c>
      <c r="E6533" s="4" t="s">
        <v>5</v>
      </c>
      <c r="F6533" s="4" t="s">
        <v>13</v>
      </c>
      <c r="G6533" s="4" t="s">
        <v>10</v>
      </c>
      <c r="H6533" s="20" t="s">
        <v>46</v>
      </c>
      <c r="I6533" s="4" t="s">
        <v>13</v>
      </c>
      <c r="J6533" s="4" t="s">
        <v>35</v>
      </c>
    </row>
    <row r="6534" spans="1:6">
      <c r="A6534" t="n">
        <v>50922</v>
      </c>
      <c r="B6534" s="15" t="n">
        <v>5</v>
      </c>
      <c r="C6534" s="7" t="n">
        <v>28</v>
      </c>
      <c r="D6534" s="20" t="s">
        <v>3</v>
      </c>
      <c r="E6534" s="40" t="n">
        <v>64</v>
      </c>
      <c r="F6534" s="7" t="n">
        <v>5</v>
      </c>
      <c r="G6534" s="7" t="n">
        <v>2</v>
      </c>
      <c r="H6534" s="20" t="s">
        <v>3</v>
      </c>
      <c r="I6534" s="7" t="n">
        <v>1</v>
      </c>
      <c r="J6534" s="16" t="n">
        <f t="normal" ca="1">A6548</f>
        <v>0</v>
      </c>
    </row>
    <row r="6535" spans="1:6">
      <c r="A6535" t="s">
        <v>4</v>
      </c>
      <c r="B6535" s="4" t="s">
        <v>5</v>
      </c>
      <c r="C6535" s="4" t="s">
        <v>13</v>
      </c>
      <c r="D6535" s="4" t="s">
        <v>10</v>
      </c>
      <c r="E6535" s="4" t="s">
        <v>10</v>
      </c>
      <c r="F6535" s="4" t="s">
        <v>13</v>
      </c>
    </row>
    <row r="6536" spans="1:6">
      <c r="A6536" t="n">
        <v>50933</v>
      </c>
      <c r="B6536" s="32" t="n">
        <v>25</v>
      </c>
      <c r="C6536" s="7" t="n">
        <v>1</v>
      </c>
      <c r="D6536" s="7" t="n">
        <v>260</v>
      </c>
      <c r="E6536" s="7" t="n">
        <v>640</v>
      </c>
      <c r="F6536" s="7" t="n">
        <v>2</v>
      </c>
    </row>
    <row r="6537" spans="1:6">
      <c r="A6537" t="s">
        <v>4</v>
      </c>
      <c r="B6537" s="4" t="s">
        <v>5</v>
      </c>
      <c r="C6537" s="4" t="s">
        <v>13</v>
      </c>
      <c r="D6537" s="4" t="s">
        <v>10</v>
      </c>
      <c r="E6537" s="4" t="s">
        <v>6</v>
      </c>
    </row>
    <row r="6538" spans="1:6">
      <c r="A6538" t="n">
        <v>50940</v>
      </c>
      <c r="B6538" s="61" t="n">
        <v>51</v>
      </c>
      <c r="C6538" s="7" t="n">
        <v>4</v>
      </c>
      <c r="D6538" s="7" t="n">
        <v>2</v>
      </c>
      <c r="E6538" s="7" t="s">
        <v>92</v>
      </c>
    </row>
    <row r="6539" spans="1:6">
      <c r="A6539" t="s">
        <v>4</v>
      </c>
      <c r="B6539" s="4" t="s">
        <v>5</v>
      </c>
      <c r="C6539" s="4" t="s">
        <v>10</v>
      </c>
    </row>
    <row r="6540" spans="1:6">
      <c r="A6540" t="n">
        <v>50953</v>
      </c>
      <c r="B6540" s="31" t="n">
        <v>16</v>
      </c>
      <c r="C6540" s="7" t="n">
        <v>0</v>
      </c>
    </row>
    <row r="6541" spans="1:6">
      <c r="A6541" t="s">
        <v>4</v>
      </c>
      <c r="B6541" s="4" t="s">
        <v>5</v>
      </c>
      <c r="C6541" s="4" t="s">
        <v>10</v>
      </c>
      <c r="D6541" s="4" t="s">
        <v>55</v>
      </c>
      <c r="E6541" s="4" t="s">
        <v>13</v>
      </c>
      <c r="F6541" s="4" t="s">
        <v>13</v>
      </c>
    </row>
    <row r="6542" spans="1:6">
      <c r="A6542" t="n">
        <v>50956</v>
      </c>
      <c r="B6542" s="62" t="n">
        <v>26</v>
      </c>
      <c r="C6542" s="7" t="n">
        <v>2</v>
      </c>
      <c r="D6542" s="7" t="s">
        <v>488</v>
      </c>
      <c r="E6542" s="7" t="n">
        <v>2</v>
      </c>
      <c r="F6542" s="7" t="n">
        <v>0</v>
      </c>
    </row>
    <row r="6543" spans="1:6">
      <c r="A6543" t="s">
        <v>4</v>
      </c>
      <c r="B6543" s="4" t="s">
        <v>5</v>
      </c>
    </row>
    <row r="6544" spans="1:6">
      <c r="A6544" t="n">
        <v>51018</v>
      </c>
      <c r="B6544" s="34" t="n">
        <v>28</v>
      </c>
    </row>
    <row r="6545" spans="1:10">
      <c r="A6545" t="s">
        <v>4</v>
      </c>
      <c r="B6545" s="4" t="s">
        <v>5</v>
      </c>
      <c r="C6545" s="4" t="s">
        <v>35</v>
      </c>
    </row>
    <row r="6546" spans="1:10">
      <c r="A6546" t="n">
        <v>51019</v>
      </c>
      <c r="B6546" s="26" t="n">
        <v>3</v>
      </c>
      <c r="C6546" s="16" t="n">
        <f t="normal" ca="1">A6560</f>
        <v>0</v>
      </c>
    </row>
    <row r="6547" spans="1:10">
      <c r="A6547" t="s">
        <v>4</v>
      </c>
      <c r="B6547" s="4" t="s">
        <v>5</v>
      </c>
      <c r="C6547" s="4" t="s">
        <v>13</v>
      </c>
      <c r="D6547" s="20" t="s">
        <v>45</v>
      </c>
      <c r="E6547" s="4" t="s">
        <v>5</v>
      </c>
      <c r="F6547" s="4" t="s">
        <v>13</v>
      </c>
      <c r="G6547" s="4" t="s">
        <v>10</v>
      </c>
      <c r="H6547" s="20" t="s">
        <v>46</v>
      </c>
      <c r="I6547" s="4" t="s">
        <v>13</v>
      </c>
      <c r="J6547" s="4" t="s">
        <v>35</v>
      </c>
    </row>
    <row r="6548" spans="1:10">
      <c r="A6548" t="n">
        <v>51024</v>
      </c>
      <c r="B6548" s="15" t="n">
        <v>5</v>
      </c>
      <c r="C6548" s="7" t="n">
        <v>28</v>
      </c>
      <c r="D6548" s="20" t="s">
        <v>3</v>
      </c>
      <c r="E6548" s="40" t="n">
        <v>64</v>
      </c>
      <c r="F6548" s="7" t="n">
        <v>5</v>
      </c>
      <c r="G6548" s="7" t="n">
        <v>4</v>
      </c>
      <c r="H6548" s="20" t="s">
        <v>3</v>
      </c>
      <c r="I6548" s="7" t="n">
        <v>1</v>
      </c>
      <c r="J6548" s="16" t="n">
        <f t="normal" ca="1">A6560</f>
        <v>0</v>
      </c>
    </row>
    <row r="6549" spans="1:10">
      <c r="A6549" t="s">
        <v>4</v>
      </c>
      <c r="B6549" s="4" t="s">
        <v>5</v>
      </c>
      <c r="C6549" s="4" t="s">
        <v>13</v>
      </c>
      <c r="D6549" s="4" t="s">
        <v>10</v>
      </c>
      <c r="E6549" s="4" t="s">
        <v>10</v>
      </c>
      <c r="F6549" s="4" t="s">
        <v>13</v>
      </c>
    </row>
    <row r="6550" spans="1:10">
      <c r="A6550" t="n">
        <v>51035</v>
      </c>
      <c r="B6550" s="32" t="n">
        <v>25</v>
      </c>
      <c r="C6550" s="7" t="n">
        <v>1</v>
      </c>
      <c r="D6550" s="7" t="n">
        <v>260</v>
      </c>
      <c r="E6550" s="7" t="n">
        <v>640</v>
      </c>
      <c r="F6550" s="7" t="n">
        <v>2</v>
      </c>
    </row>
    <row r="6551" spans="1:10">
      <c r="A6551" t="s">
        <v>4</v>
      </c>
      <c r="B6551" s="4" t="s">
        <v>5</v>
      </c>
      <c r="C6551" s="4" t="s">
        <v>13</v>
      </c>
      <c r="D6551" s="4" t="s">
        <v>10</v>
      </c>
      <c r="E6551" s="4" t="s">
        <v>6</v>
      </c>
    </row>
    <row r="6552" spans="1:10">
      <c r="A6552" t="n">
        <v>51042</v>
      </c>
      <c r="B6552" s="61" t="n">
        <v>51</v>
      </c>
      <c r="C6552" s="7" t="n">
        <v>4</v>
      </c>
      <c r="D6552" s="7" t="n">
        <v>4</v>
      </c>
      <c r="E6552" s="7" t="s">
        <v>97</v>
      </c>
    </row>
    <row r="6553" spans="1:10">
      <c r="A6553" t="s">
        <v>4</v>
      </c>
      <c r="B6553" s="4" t="s">
        <v>5</v>
      </c>
      <c r="C6553" s="4" t="s">
        <v>10</v>
      </c>
    </row>
    <row r="6554" spans="1:10">
      <c r="A6554" t="n">
        <v>51055</v>
      </c>
      <c r="B6554" s="31" t="n">
        <v>16</v>
      </c>
      <c r="C6554" s="7" t="n">
        <v>0</v>
      </c>
    </row>
    <row r="6555" spans="1:10">
      <c r="A6555" t="s">
        <v>4</v>
      </c>
      <c r="B6555" s="4" t="s">
        <v>5</v>
      </c>
      <c r="C6555" s="4" t="s">
        <v>10</v>
      </c>
      <c r="D6555" s="4" t="s">
        <v>55</v>
      </c>
      <c r="E6555" s="4" t="s">
        <v>13</v>
      </c>
      <c r="F6555" s="4" t="s">
        <v>13</v>
      </c>
    </row>
    <row r="6556" spans="1:10">
      <c r="A6556" t="n">
        <v>51058</v>
      </c>
      <c r="B6556" s="62" t="n">
        <v>26</v>
      </c>
      <c r="C6556" s="7" t="n">
        <v>4</v>
      </c>
      <c r="D6556" s="7" t="s">
        <v>488</v>
      </c>
      <c r="E6556" s="7" t="n">
        <v>2</v>
      </c>
      <c r="F6556" s="7" t="n">
        <v>0</v>
      </c>
    </row>
    <row r="6557" spans="1:10">
      <c r="A6557" t="s">
        <v>4</v>
      </c>
      <c r="B6557" s="4" t="s">
        <v>5</v>
      </c>
    </row>
    <row r="6558" spans="1:10">
      <c r="A6558" t="n">
        <v>51120</v>
      </c>
      <c r="B6558" s="34" t="n">
        <v>28</v>
      </c>
    </row>
    <row r="6559" spans="1:10">
      <c r="A6559" t="s">
        <v>4</v>
      </c>
      <c r="B6559" s="4" t="s">
        <v>5</v>
      </c>
      <c r="C6559" s="4" t="s">
        <v>10</v>
      </c>
      <c r="D6559" s="4" t="s">
        <v>13</v>
      </c>
      <c r="E6559" s="4" t="s">
        <v>6</v>
      </c>
      <c r="F6559" s="4" t="s">
        <v>25</v>
      </c>
      <c r="G6559" s="4" t="s">
        <v>25</v>
      </c>
      <c r="H6559" s="4" t="s">
        <v>25</v>
      </c>
    </row>
    <row r="6560" spans="1:10">
      <c r="A6560" t="n">
        <v>51121</v>
      </c>
      <c r="B6560" s="52" t="n">
        <v>48</v>
      </c>
      <c r="C6560" s="7" t="n">
        <v>5340</v>
      </c>
      <c r="D6560" s="7" t="n">
        <v>0</v>
      </c>
      <c r="E6560" s="7" t="s">
        <v>79</v>
      </c>
      <c r="F6560" s="7" t="n">
        <v>0.5</v>
      </c>
      <c r="G6560" s="7" t="n">
        <v>1</v>
      </c>
      <c r="H6560" s="7" t="n">
        <v>0</v>
      </c>
    </row>
    <row r="6561" spans="1:10">
      <c r="A6561" t="s">
        <v>4</v>
      </c>
      <c r="B6561" s="4" t="s">
        <v>5</v>
      </c>
      <c r="C6561" s="4" t="s">
        <v>10</v>
      </c>
    </row>
    <row r="6562" spans="1:10">
      <c r="A6562" t="n">
        <v>51145</v>
      </c>
      <c r="B6562" s="31" t="n">
        <v>16</v>
      </c>
      <c r="C6562" s="7" t="n">
        <v>1200</v>
      </c>
    </row>
    <row r="6563" spans="1:10">
      <c r="A6563" t="s">
        <v>4</v>
      </c>
      <c r="B6563" s="4" t="s">
        <v>5</v>
      </c>
      <c r="C6563" s="4" t="s">
        <v>10</v>
      </c>
      <c r="D6563" s="4" t="s">
        <v>13</v>
      </c>
      <c r="E6563" s="4" t="s">
        <v>25</v>
      </c>
      <c r="F6563" s="4" t="s">
        <v>10</v>
      </c>
    </row>
    <row r="6564" spans="1:10">
      <c r="A6564" t="n">
        <v>51148</v>
      </c>
      <c r="B6564" s="74" t="n">
        <v>59</v>
      </c>
      <c r="C6564" s="7" t="n">
        <v>5340</v>
      </c>
      <c r="D6564" s="7" t="n">
        <v>9</v>
      </c>
      <c r="E6564" s="7" t="n">
        <v>0.150000005960464</v>
      </c>
      <c r="F6564" s="7" t="n">
        <v>0</v>
      </c>
    </row>
    <row r="6565" spans="1:10">
      <c r="A6565" t="s">
        <v>4</v>
      </c>
      <c r="B6565" s="4" t="s">
        <v>5</v>
      </c>
      <c r="C6565" s="4" t="s">
        <v>10</v>
      </c>
    </row>
    <row r="6566" spans="1:10">
      <c r="A6566" t="n">
        <v>51158</v>
      </c>
      <c r="B6566" s="31" t="n">
        <v>16</v>
      </c>
      <c r="C6566" s="7" t="n">
        <v>2000</v>
      </c>
    </row>
    <row r="6567" spans="1:10">
      <c r="A6567" t="s">
        <v>4</v>
      </c>
      <c r="B6567" s="4" t="s">
        <v>5</v>
      </c>
      <c r="C6567" s="4" t="s">
        <v>10</v>
      </c>
      <c r="D6567" s="4" t="s">
        <v>10</v>
      </c>
      <c r="E6567" s="4" t="s">
        <v>25</v>
      </c>
      <c r="F6567" s="4" t="s">
        <v>25</v>
      </c>
      <c r="G6567" s="4" t="s">
        <v>25</v>
      </c>
      <c r="H6567" s="4" t="s">
        <v>25</v>
      </c>
      <c r="I6567" s="4" t="s">
        <v>13</v>
      </c>
      <c r="J6567" s="4" t="s">
        <v>10</v>
      </c>
    </row>
    <row r="6568" spans="1:10">
      <c r="A6568" t="n">
        <v>51161</v>
      </c>
      <c r="B6568" s="59" t="n">
        <v>55</v>
      </c>
      <c r="C6568" s="7" t="n">
        <v>5340</v>
      </c>
      <c r="D6568" s="7" t="n">
        <v>65533</v>
      </c>
      <c r="E6568" s="7" t="n">
        <v>58.4799995422363</v>
      </c>
      <c r="F6568" s="7" t="n">
        <v>36.0099983215332</v>
      </c>
      <c r="G6568" s="7" t="n">
        <v>-41.8899993896484</v>
      </c>
      <c r="H6568" s="7" t="n">
        <v>5</v>
      </c>
      <c r="I6568" s="7" t="n">
        <v>2</v>
      </c>
      <c r="J6568" s="7" t="n">
        <v>0</v>
      </c>
    </row>
    <row r="6569" spans="1:10">
      <c r="A6569" t="s">
        <v>4</v>
      </c>
      <c r="B6569" s="4" t="s">
        <v>5</v>
      </c>
      <c r="C6569" s="4" t="s">
        <v>10</v>
      </c>
    </row>
    <row r="6570" spans="1:10">
      <c r="A6570" t="n">
        <v>51185</v>
      </c>
      <c r="B6570" s="31" t="n">
        <v>16</v>
      </c>
      <c r="C6570" s="7" t="n">
        <v>400</v>
      </c>
    </row>
    <row r="6571" spans="1:10">
      <c r="A6571" t="s">
        <v>4</v>
      </c>
      <c r="B6571" s="4" t="s">
        <v>5</v>
      </c>
      <c r="C6571" s="4" t="s">
        <v>13</v>
      </c>
      <c r="D6571" s="4" t="s">
        <v>25</v>
      </c>
      <c r="E6571" s="4" t="s">
        <v>25</v>
      </c>
      <c r="F6571" s="4" t="s">
        <v>25</v>
      </c>
    </row>
    <row r="6572" spans="1:10">
      <c r="A6572" t="n">
        <v>51188</v>
      </c>
      <c r="B6572" s="45" t="n">
        <v>45</v>
      </c>
      <c r="C6572" s="7" t="n">
        <v>9</v>
      </c>
      <c r="D6572" s="7" t="n">
        <v>0.0199999995529652</v>
      </c>
      <c r="E6572" s="7" t="n">
        <v>0.0199999995529652</v>
      </c>
      <c r="F6572" s="7" t="n">
        <v>0.5</v>
      </c>
    </row>
    <row r="6573" spans="1:10">
      <c r="A6573" t="s">
        <v>4</v>
      </c>
      <c r="B6573" s="4" t="s">
        <v>5</v>
      </c>
      <c r="C6573" s="4" t="s">
        <v>13</v>
      </c>
      <c r="D6573" s="20" t="s">
        <v>45</v>
      </c>
      <c r="E6573" s="4" t="s">
        <v>5</v>
      </c>
      <c r="F6573" s="4" t="s">
        <v>13</v>
      </c>
      <c r="G6573" s="4" t="s">
        <v>10</v>
      </c>
      <c r="H6573" s="20" t="s">
        <v>46</v>
      </c>
      <c r="I6573" s="4" t="s">
        <v>13</v>
      </c>
      <c r="J6573" s="4" t="s">
        <v>35</v>
      </c>
    </row>
    <row r="6574" spans="1:10">
      <c r="A6574" t="n">
        <v>51202</v>
      </c>
      <c r="B6574" s="15" t="n">
        <v>5</v>
      </c>
      <c r="C6574" s="7" t="n">
        <v>28</v>
      </c>
      <c r="D6574" s="20" t="s">
        <v>3</v>
      </c>
      <c r="E6574" s="40" t="n">
        <v>64</v>
      </c>
      <c r="F6574" s="7" t="n">
        <v>5</v>
      </c>
      <c r="G6574" s="7" t="n">
        <v>4</v>
      </c>
      <c r="H6574" s="20" t="s">
        <v>3</v>
      </c>
      <c r="I6574" s="7" t="n">
        <v>1</v>
      </c>
      <c r="J6574" s="16" t="n">
        <f t="normal" ca="1">A6588</f>
        <v>0</v>
      </c>
    </row>
    <row r="6575" spans="1:10">
      <c r="A6575" t="s">
        <v>4</v>
      </c>
      <c r="B6575" s="4" t="s">
        <v>5</v>
      </c>
      <c r="C6575" s="4" t="s">
        <v>13</v>
      </c>
      <c r="D6575" s="4" t="s">
        <v>10</v>
      </c>
      <c r="E6575" s="4" t="s">
        <v>10</v>
      </c>
      <c r="F6575" s="4" t="s">
        <v>13</v>
      </c>
    </row>
    <row r="6576" spans="1:10">
      <c r="A6576" t="n">
        <v>51213</v>
      </c>
      <c r="B6576" s="32" t="n">
        <v>25</v>
      </c>
      <c r="C6576" s="7" t="n">
        <v>1</v>
      </c>
      <c r="D6576" s="7" t="n">
        <v>260</v>
      </c>
      <c r="E6576" s="7" t="n">
        <v>640</v>
      </c>
      <c r="F6576" s="7" t="n">
        <v>2</v>
      </c>
    </row>
    <row r="6577" spans="1:10">
      <c r="A6577" t="s">
        <v>4</v>
      </c>
      <c r="B6577" s="4" t="s">
        <v>5</v>
      </c>
      <c r="C6577" s="4" t="s">
        <v>13</v>
      </c>
      <c r="D6577" s="4" t="s">
        <v>10</v>
      </c>
      <c r="E6577" s="4" t="s">
        <v>6</v>
      </c>
    </row>
    <row r="6578" spans="1:10">
      <c r="A6578" t="n">
        <v>51220</v>
      </c>
      <c r="B6578" s="61" t="n">
        <v>51</v>
      </c>
      <c r="C6578" s="7" t="n">
        <v>4</v>
      </c>
      <c r="D6578" s="7" t="n">
        <v>4</v>
      </c>
      <c r="E6578" s="7" t="s">
        <v>99</v>
      </c>
    </row>
    <row r="6579" spans="1:10">
      <c r="A6579" t="s">
        <v>4</v>
      </c>
      <c r="B6579" s="4" t="s">
        <v>5</v>
      </c>
      <c r="C6579" s="4" t="s">
        <v>10</v>
      </c>
    </row>
    <row r="6580" spans="1:10">
      <c r="A6580" t="n">
        <v>51233</v>
      </c>
      <c r="B6580" s="31" t="n">
        <v>16</v>
      </c>
      <c r="C6580" s="7" t="n">
        <v>0</v>
      </c>
    </row>
    <row r="6581" spans="1:10">
      <c r="A6581" t="s">
        <v>4</v>
      </c>
      <c r="B6581" s="4" t="s">
        <v>5</v>
      </c>
      <c r="C6581" s="4" t="s">
        <v>10</v>
      </c>
      <c r="D6581" s="4" t="s">
        <v>55</v>
      </c>
      <c r="E6581" s="4" t="s">
        <v>13</v>
      </c>
      <c r="F6581" s="4" t="s">
        <v>13</v>
      </c>
    </row>
    <row r="6582" spans="1:10">
      <c r="A6582" t="n">
        <v>51236</v>
      </c>
      <c r="B6582" s="62" t="n">
        <v>26</v>
      </c>
      <c r="C6582" s="7" t="n">
        <v>4</v>
      </c>
      <c r="D6582" s="7" t="s">
        <v>489</v>
      </c>
      <c r="E6582" s="7" t="n">
        <v>2</v>
      </c>
      <c r="F6582" s="7" t="n">
        <v>0</v>
      </c>
    </row>
    <row r="6583" spans="1:10">
      <c r="A6583" t="s">
        <v>4</v>
      </c>
      <c r="B6583" s="4" t="s">
        <v>5</v>
      </c>
    </row>
    <row r="6584" spans="1:10">
      <c r="A6584" t="n">
        <v>51259</v>
      </c>
      <c r="B6584" s="34" t="n">
        <v>28</v>
      </c>
    </row>
    <row r="6585" spans="1:10">
      <c r="A6585" t="s">
        <v>4</v>
      </c>
      <c r="B6585" s="4" t="s">
        <v>5</v>
      </c>
      <c r="C6585" s="4" t="s">
        <v>35</v>
      </c>
    </row>
    <row r="6586" spans="1:10">
      <c r="A6586" t="n">
        <v>51260</v>
      </c>
      <c r="B6586" s="26" t="n">
        <v>3</v>
      </c>
      <c r="C6586" s="16" t="n">
        <f t="normal" ca="1">A6600</f>
        <v>0</v>
      </c>
    </row>
    <row r="6587" spans="1:10">
      <c r="A6587" t="s">
        <v>4</v>
      </c>
      <c r="B6587" s="4" t="s">
        <v>5</v>
      </c>
      <c r="C6587" s="4" t="s">
        <v>13</v>
      </c>
      <c r="D6587" s="20" t="s">
        <v>45</v>
      </c>
      <c r="E6587" s="4" t="s">
        <v>5</v>
      </c>
      <c r="F6587" s="4" t="s">
        <v>13</v>
      </c>
      <c r="G6587" s="4" t="s">
        <v>10</v>
      </c>
      <c r="H6587" s="20" t="s">
        <v>46</v>
      </c>
      <c r="I6587" s="4" t="s">
        <v>13</v>
      </c>
      <c r="J6587" s="4" t="s">
        <v>35</v>
      </c>
    </row>
    <row r="6588" spans="1:10">
      <c r="A6588" t="n">
        <v>51265</v>
      </c>
      <c r="B6588" s="15" t="n">
        <v>5</v>
      </c>
      <c r="C6588" s="7" t="n">
        <v>28</v>
      </c>
      <c r="D6588" s="20" t="s">
        <v>3</v>
      </c>
      <c r="E6588" s="40" t="n">
        <v>64</v>
      </c>
      <c r="F6588" s="7" t="n">
        <v>5</v>
      </c>
      <c r="G6588" s="7" t="n">
        <v>2</v>
      </c>
      <c r="H6588" s="20" t="s">
        <v>3</v>
      </c>
      <c r="I6588" s="7" t="n">
        <v>1</v>
      </c>
      <c r="J6588" s="16" t="n">
        <f t="normal" ca="1">A6600</f>
        <v>0</v>
      </c>
    </row>
    <row r="6589" spans="1:10">
      <c r="A6589" t="s">
        <v>4</v>
      </c>
      <c r="B6589" s="4" t="s">
        <v>5</v>
      </c>
      <c r="C6589" s="4" t="s">
        <v>13</v>
      </c>
      <c r="D6589" s="4" t="s">
        <v>10</v>
      </c>
      <c r="E6589" s="4" t="s">
        <v>10</v>
      </c>
      <c r="F6589" s="4" t="s">
        <v>13</v>
      </c>
    </row>
    <row r="6590" spans="1:10">
      <c r="A6590" t="n">
        <v>51276</v>
      </c>
      <c r="B6590" s="32" t="n">
        <v>25</v>
      </c>
      <c r="C6590" s="7" t="n">
        <v>1</v>
      </c>
      <c r="D6590" s="7" t="n">
        <v>260</v>
      </c>
      <c r="E6590" s="7" t="n">
        <v>640</v>
      </c>
      <c r="F6590" s="7" t="n">
        <v>2</v>
      </c>
    </row>
    <row r="6591" spans="1:10">
      <c r="A6591" t="s">
        <v>4</v>
      </c>
      <c r="B6591" s="4" t="s">
        <v>5</v>
      </c>
      <c r="C6591" s="4" t="s">
        <v>13</v>
      </c>
      <c r="D6591" s="4" t="s">
        <v>10</v>
      </c>
      <c r="E6591" s="4" t="s">
        <v>6</v>
      </c>
    </row>
    <row r="6592" spans="1:10">
      <c r="A6592" t="n">
        <v>51283</v>
      </c>
      <c r="B6592" s="61" t="n">
        <v>51</v>
      </c>
      <c r="C6592" s="7" t="n">
        <v>4</v>
      </c>
      <c r="D6592" s="7" t="n">
        <v>2</v>
      </c>
      <c r="E6592" s="7" t="s">
        <v>99</v>
      </c>
    </row>
    <row r="6593" spans="1:10">
      <c r="A6593" t="s">
        <v>4</v>
      </c>
      <c r="B6593" s="4" t="s">
        <v>5</v>
      </c>
      <c r="C6593" s="4" t="s">
        <v>10</v>
      </c>
    </row>
    <row r="6594" spans="1:10">
      <c r="A6594" t="n">
        <v>51296</v>
      </c>
      <c r="B6594" s="31" t="n">
        <v>16</v>
      </c>
      <c r="C6594" s="7" t="n">
        <v>0</v>
      </c>
    </row>
    <row r="6595" spans="1:10">
      <c r="A6595" t="s">
        <v>4</v>
      </c>
      <c r="B6595" s="4" t="s">
        <v>5</v>
      </c>
      <c r="C6595" s="4" t="s">
        <v>10</v>
      </c>
      <c r="D6595" s="4" t="s">
        <v>55</v>
      </c>
      <c r="E6595" s="4" t="s">
        <v>13</v>
      </c>
      <c r="F6595" s="4" t="s">
        <v>13</v>
      </c>
    </row>
    <row r="6596" spans="1:10">
      <c r="A6596" t="n">
        <v>51299</v>
      </c>
      <c r="B6596" s="62" t="n">
        <v>26</v>
      </c>
      <c r="C6596" s="7" t="n">
        <v>2</v>
      </c>
      <c r="D6596" s="7" t="s">
        <v>489</v>
      </c>
      <c r="E6596" s="7" t="n">
        <v>2</v>
      </c>
      <c r="F6596" s="7" t="n">
        <v>0</v>
      </c>
    </row>
    <row r="6597" spans="1:10">
      <c r="A6597" t="s">
        <v>4</v>
      </c>
      <c r="B6597" s="4" t="s">
        <v>5</v>
      </c>
    </row>
    <row r="6598" spans="1:10">
      <c r="A6598" t="n">
        <v>51322</v>
      </c>
      <c r="B6598" s="34" t="n">
        <v>28</v>
      </c>
    </row>
    <row r="6599" spans="1:10">
      <c r="A6599" t="s">
        <v>4</v>
      </c>
      <c r="B6599" s="4" t="s">
        <v>5</v>
      </c>
      <c r="C6599" s="4" t="s">
        <v>10</v>
      </c>
      <c r="D6599" s="4" t="s">
        <v>13</v>
      </c>
    </row>
    <row r="6600" spans="1:10">
      <c r="A6600" t="n">
        <v>51323</v>
      </c>
      <c r="B6600" s="60" t="n">
        <v>56</v>
      </c>
      <c r="C6600" s="7" t="n">
        <v>5340</v>
      </c>
      <c r="D6600" s="7" t="n">
        <v>0</v>
      </c>
    </row>
    <row r="6601" spans="1:10">
      <c r="A6601" t="s">
        <v>4</v>
      </c>
      <c r="B6601" s="4" t="s">
        <v>5</v>
      </c>
      <c r="C6601" s="4" t="s">
        <v>10</v>
      </c>
    </row>
    <row r="6602" spans="1:10">
      <c r="A6602" t="n">
        <v>51327</v>
      </c>
      <c r="B6602" s="31" t="n">
        <v>16</v>
      </c>
      <c r="C6602" s="7" t="n">
        <v>300</v>
      </c>
    </row>
    <row r="6603" spans="1:10">
      <c r="A6603" t="s">
        <v>4</v>
      </c>
      <c r="B6603" s="4" t="s">
        <v>5</v>
      </c>
      <c r="C6603" s="4" t="s">
        <v>13</v>
      </c>
      <c r="D6603" s="4" t="s">
        <v>10</v>
      </c>
      <c r="E6603" s="4" t="s">
        <v>25</v>
      </c>
    </row>
    <row r="6604" spans="1:10">
      <c r="A6604" t="n">
        <v>51330</v>
      </c>
      <c r="B6604" s="39" t="n">
        <v>58</v>
      </c>
      <c r="C6604" s="7" t="n">
        <v>101</v>
      </c>
      <c r="D6604" s="7" t="n">
        <v>500</v>
      </c>
      <c r="E6604" s="7" t="n">
        <v>1</v>
      </c>
    </row>
    <row r="6605" spans="1:10">
      <c r="A6605" t="s">
        <v>4</v>
      </c>
      <c r="B6605" s="4" t="s">
        <v>5</v>
      </c>
      <c r="C6605" s="4" t="s">
        <v>13</v>
      </c>
      <c r="D6605" s="4" t="s">
        <v>10</v>
      </c>
    </row>
    <row r="6606" spans="1:10">
      <c r="A6606" t="n">
        <v>51338</v>
      </c>
      <c r="B6606" s="39" t="n">
        <v>58</v>
      </c>
      <c r="C6606" s="7" t="n">
        <v>254</v>
      </c>
      <c r="D6606" s="7" t="n">
        <v>0</v>
      </c>
    </row>
    <row r="6607" spans="1:10">
      <c r="A6607" t="s">
        <v>4</v>
      </c>
      <c r="B6607" s="4" t="s">
        <v>5</v>
      </c>
      <c r="C6607" s="4" t="s">
        <v>13</v>
      </c>
      <c r="D6607" s="4" t="s">
        <v>13</v>
      </c>
      <c r="E6607" s="4" t="s">
        <v>13</v>
      </c>
      <c r="F6607" s="4" t="s">
        <v>9</v>
      </c>
      <c r="G6607" s="4" t="s">
        <v>13</v>
      </c>
      <c r="H6607" s="4" t="s">
        <v>13</v>
      </c>
      <c r="I6607" s="4" t="s">
        <v>35</v>
      </c>
    </row>
    <row r="6608" spans="1:10">
      <c r="A6608" t="n">
        <v>51342</v>
      </c>
      <c r="B6608" s="15" t="n">
        <v>5</v>
      </c>
      <c r="C6608" s="7" t="n">
        <v>32</v>
      </c>
      <c r="D6608" s="7" t="n">
        <v>7</v>
      </c>
      <c r="E6608" s="7" t="n">
        <v>0</v>
      </c>
      <c r="F6608" s="7" t="n">
        <v>1</v>
      </c>
      <c r="G6608" s="7" t="n">
        <v>2</v>
      </c>
      <c r="H6608" s="7" t="n">
        <v>1</v>
      </c>
      <c r="I6608" s="16" t="n">
        <f t="normal" ca="1">A6620</f>
        <v>0</v>
      </c>
    </row>
    <row r="6609" spans="1:9">
      <c r="A6609" t="s">
        <v>4</v>
      </c>
      <c r="B6609" s="4" t="s">
        <v>5</v>
      </c>
      <c r="C6609" s="4" t="s">
        <v>13</v>
      </c>
      <c r="D6609" s="4" t="s">
        <v>13</v>
      </c>
      <c r="E6609" s="4" t="s">
        <v>25</v>
      </c>
      <c r="F6609" s="4" t="s">
        <v>25</v>
      </c>
      <c r="G6609" s="4" t="s">
        <v>25</v>
      </c>
      <c r="H6609" s="4" t="s">
        <v>10</v>
      </c>
    </row>
    <row r="6610" spans="1:9">
      <c r="A6610" t="n">
        <v>51356</v>
      </c>
      <c r="B6610" s="45" t="n">
        <v>45</v>
      </c>
      <c r="C6610" s="7" t="n">
        <v>2</v>
      </c>
      <c r="D6610" s="7" t="n">
        <v>3</v>
      </c>
      <c r="E6610" s="7" t="n">
        <v>60.6599998474121</v>
      </c>
      <c r="F6610" s="7" t="n">
        <v>37.1599998474121</v>
      </c>
      <c r="G6610" s="7" t="n">
        <v>-46.1399993896484</v>
      </c>
      <c r="H6610" s="7" t="n">
        <v>0</v>
      </c>
    </row>
    <row r="6611" spans="1:9">
      <c r="A6611" t="s">
        <v>4</v>
      </c>
      <c r="B6611" s="4" t="s">
        <v>5</v>
      </c>
      <c r="C6611" s="4" t="s">
        <v>13</v>
      </c>
      <c r="D6611" s="4" t="s">
        <v>13</v>
      </c>
      <c r="E6611" s="4" t="s">
        <v>25</v>
      </c>
      <c r="F6611" s="4" t="s">
        <v>25</v>
      </c>
      <c r="G6611" s="4" t="s">
        <v>25</v>
      </c>
      <c r="H6611" s="4" t="s">
        <v>10</v>
      </c>
      <c r="I6611" s="4" t="s">
        <v>13</v>
      </c>
    </row>
    <row r="6612" spans="1:9">
      <c r="A6612" t="n">
        <v>51373</v>
      </c>
      <c r="B6612" s="45" t="n">
        <v>45</v>
      </c>
      <c r="C6612" s="7" t="n">
        <v>4</v>
      </c>
      <c r="D6612" s="7" t="n">
        <v>3</v>
      </c>
      <c r="E6612" s="7" t="n">
        <v>6.53999996185303</v>
      </c>
      <c r="F6612" s="7" t="n">
        <v>182.190002441406</v>
      </c>
      <c r="G6612" s="7" t="n">
        <v>0</v>
      </c>
      <c r="H6612" s="7" t="n">
        <v>0</v>
      </c>
      <c r="I6612" s="7" t="n">
        <v>0</v>
      </c>
    </row>
    <row r="6613" spans="1:9">
      <c r="A6613" t="s">
        <v>4</v>
      </c>
      <c r="B6613" s="4" t="s">
        <v>5</v>
      </c>
      <c r="C6613" s="4" t="s">
        <v>13</v>
      </c>
      <c r="D6613" s="4" t="s">
        <v>13</v>
      </c>
      <c r="E6613" s="4" t="s">
        <v>25</v>
      </c>
      <c r="F6613" s="4" t="s">
        <v>10</v>
      </c>
    </row>
    <row r="6614" spans="1:9">
      <c r="A6614" t="n">
        <v>51391</v>
      </c>
      <c r="B6614" s="45" t="n">
        <v>45</v>
      </c>
      <c r="C6614" s="7" t="n">
        <v>5</v>
      </c>
      <c r="D6614" s="7" t="n">
        <v>3</v>
      </c>
      <c r="E6614" s="7" t="n">
        <v>4.69999980926514</v>
      </c>
      <c r="F6614" s="7" t="n">
        <v>0</v>
      </c>
    </row>
    <row r="6615" spans="1:9">
      <c r="A6615" t="s">
        <v>4</v>
      </c>
      <c r="B6615" s="4" t="s">
        <v>5</v>
      </c>
      <c r="C6615" s="4" t="s">
        <v>13</v>
      </c>
      <c r="D6615" s="4" t="s">
        <v>13</v>
      </c>
      <c r="E6615" s="4" t="s">
        <v>25</v>
      </c>
      <c r="F6615" s="4" t="s">
        <v>10</v>
      </c>
    </row>
    <row r="6616" spans="1:9">
      <c r="A6616" t="n">
        <v>51400</v>
      </c>
      <c r="B6616" s="45" t="n">
        <v>45</v>
      </c>
      <c r="C6616" s="7" t="n">
        <v>11</v>
      </c>
      <c r="D6616" s="7" t="n">
        <v>3</v>
      </c>
      <c r="E6616" s="7" t="n">
        <v>42.4000015258789</v>
      </c>
      <c r="F6616" s="7" t="n">
        <v>0</v>
      </c>
    </row>
    <row r="6617" spans="1:9">
      <c r="A6617" t="s">
        <v>4</v>
      </c>
      <c r="B6617" s="4" t="s">
        <v>5</v>
      </c>
      <c r="C6617" s="4" t="s">
        <v>35</v>
      </c>
    </row>
    <row r="6618" spans="1:9">
      <c r="A6618" t="n">
        <v>51409</v>
      </c>
      <c r="B6618" s="26" t="n">
        <v>3</v>
      </c>
      <c r="C6618" s="16" t="n">
        <f t="normal" ca="1">A6628</f>
        <v>0</v>
      </c>
    </row>
    <row r="6619" spans="1:9">
      <c r="A6619" t="s">
        <v>4</v>
      </c>
      <c r="B6619" s="4" t="s">
        <v>5</v>
      </c>
      <c r="C6619" s="4" t="s">
        <v>13</v>
      </c>
      <c r="D6619" s="4" t="s">
        <v>13</v>
      </c>
      <c r="E6619" s="4" t="s">
        <v>25</v>
      </c>
      <c r="F6619" s="4" t="s">
        <v>25</v>
      </c>
      <c r="G6619" s="4" t="s">
        <v>25</v>
      </c>
      <c r="H6619" s="4" t="s">
        <v>10</v>
      </c>
    </row>
    <row r="6620" spans="1:9">
      <c r="A6620" t="n">
        <v>51414</v>
      </c>
      <c r="B6620" s="45" t="n">
        <v>45</v>
      </c>
      <c r="C6620" s="7" t="n">
        <v>2</v>
      </c>
      <c r="D6620" s="7" t="n">
        <v>3</v>
      </c>
      <c r="E6620" s="7" t="n">
        <v>60.6800003051758</v>
      </c>
      <c r="F6620" s="7" t="n">
        <v>36.7799987792969</v>
      </c>
      <c r="G6620" s="7" t="n">
        <v>-45.6699981689453</v>
      </c>
      <c r="H6620" s="7" t="n">
        <v>0</v>
      </c>
    </row>
    <row r="6621" spans="1:9">
      <c r="A6621" t="s">
        <v>4</v>
      </c>
      <c r="B6621" s="4" t="s">
        <v>5</v>
      </c>
      <c r="C6621" s="4" t="s">
        <v>13</v>
      </c>
      <c r="D6621" s="4" t="s">
        <v>13</v>
      </c>
      <c r="E6621" s="4" t="s">
        <v>25</v>
      </c>
      <c r="F6621" s="4" t="s">
        <v>25</v>
      </c>
      <c r="G6621" s="4" t="s">
        <v>25</v>
      </c>
      <c r="H6621" s="4" t="s">
        <v>10</v>
      </c>
      <c r="I6621" s="4" t="s">
        <v>13</v>
      </c>
    </row>
    <row r="6622" spans="1:9">
      <c r="A6622" t="n">
        <v>51431</v>
      </c>
      <c r="B6622" s="45" t="n">
        <v>45</v>
      </c>
      <c r="C6622" s="7" t="n">
        <v>4</v>
      </c>
      <c r="D6622" s="7" t="n">
        <v>3</v>
      </c>
      <c r="E6622" s="7" t="n">
        <v>6.53999996185303</v>
      </c>
      <c r="F6622" s="7" t="n">
        <v>182.190002441406</v>
      </c>
      <c r="G6622" s="7" t="n">
        <v>0</v>
      </c>
      <c r="H6622" s="7" t="n">
        <v>0</v>
      </c>
      <c r="I6622" s="7" t="n">
        <v>0</v>
      </c>
    </row>
    <row r="6623" spans="1:9">
      <c r="A6623" t="s">
        <v>4</v>
      </c>
      <c r="B6623" s="4" t="s">
        <v>5</v>
      </c>
      <c r="C6623" s="4" t="s">
        <v>13</v>
      </c>
      <c r="D6623" s="4" t="s">
        <v>13</v>
      </c>
      <c r="E6623" s="4" t="s">
        <v>25</v>
      </c>
      <c r="F6623" s="4" t="s">
        <v>10</v>
      </c>
    </row>
    <row r="6624" spans="1:9">
      <c r="A6624" t="n">
        <v>51449</v>
      </c>
      <c r="B6624" s="45" t="n">
        <v>45</v>
      </c>
      <c r="C6624" s="7" t="n">
        <v>5</v>
      </c>
      <c r="D6624" s="7" t="n">
        <v>3</v>
      </c>
      <c r="E6624" s="7" t="n">
        <v>4.69999980926514</v>
      </c>
      <c r="F6624" s="7" t="n">
        <v>0</v>
      </c>
    </row>
    <row r="6625" spans="1:9">
      <c r="A6625" t="s">
        <v>4</v>
      </c>
      <c r="B6625" s="4" t="s">
        <v>5</v>
      </c>
      <c r="C6625" s="4" t="s">
        <v>13</v>
      </c>
      <c r="D6625" s="4" t="s">
        <v>13</v>
      </c>
      <c r="E6625" s="4" t="s">
        <v>25</v>
      </c>
      <c r="F6625" s="4" t="s">
        <v>10</v>
      </c>
    </row>
    <row r="6626" spans="1:9">
      <c r="A6626" t="n">
        <v>51458</v>
      </c>
      <c r="B6626" s="45" t="n">
        <v>45</v>
      </c>
      <c r="C6626" s="7" t="n">
        <v>11</v>
      </c>
      <c r="D6626" s="7" t="n">
        <v>3</v>
      </c>
      <c r="E6626" s="7" t="n">
        <v>42.4000015258789</v>
      </c>
      <c r="F6626" s="7" t="n">
        <v>0</v>
      </c>
    </row>
    <row r="6627" spans="1:9">
      <c r="A6627" t="s">
        <v>4</v>
      </c>
      <c r="B6627" s="4" t="s">
        <v>5</v>
      </c>
      <c r="C6627" s="4" t="s">
        <v>10</v>
      </c>
      <c r="D6627" s="4" t="s">
        <v>9</v>
      </c>
    </row>
    <row r="6628" spans="1:9">
      <c r="A6628" t="n">
        <v>51467</v>
      </c>
      <c r="B6628" s="75" t="n">
        <v>44</v>
      </c>
      <c r="C6628" s="7" t="n">
        <v>61456</v>
      </c>
      <c r="D6628" s="7" t="n">
        <v>1</v>
      </c>
    </row>
    <row r="6629" spans="1:9">
      <c r="A6629" t="s">
        <v>4</v>
      </c>
      <c r="B6629" s="4" t="s">
        <v>5</v>
      </c>
      <c r="C6629" s="4" t="s">
        <v>10</v>
      </c>
      <c r="D6629" s="4" t="s">
        <v>9</v>
      </c>
    </row>
    <row r="6630" spans="1:9">
      <c r="A6630" t="n">
        <v>51474</v>
      </c>
      <c r="B6630" s="75" t="n">
        <v>44</v>
      </c>
      <c r="C6630" s="7" t="n">
        <v>61457</v>
      </c>
      <c r="D6630" s="7" t="n">
        <v>1</v>
      </c>
    </row>
    <row r="6631" spans="1:9">
      <c r="A6631" t="s">
        <v>4</v>
      </c>
      <c r="B6631" s="4" t="s">
        <v>5</v>
      </c>
      <c r="C6631" s="4" t="s">
        <v>10</v>
      </c>
      <c r="D6631" s="4" t="s">
        <v>25</v>
      </c>
      <c r="E6631" s="4" t="s">
        <v>25</v>
      </c>
      <c r="F6631" s="4" t="s">
        <v>25</v>
      </c>
      <c r="G6631" s="4" t="s">
        <v>25</v>
      </c>
    </row>
    <row r="6632" spans="1:9">
      <c r="A6632" t="n">
        <v>51481</v>
      </c>
      <c r="B6632" s="50" t="n">
        <v>46</v>
      </c>
      <c r="C6632" s="7" t="n">
        <v>5340</v>
      </c>
      <c r="D6632" s="7" t="n">
        <v>57.9500007629395</v>
      </c>
      <c r="E6632" s="7" t="n">
        <v>36.0699996948242</v>
      </c>
      <c r="F6632" s="7" t="n">
        <v>-41.1599998474121</v>
      </c>
      <c r="G6632" s="7" t="n">
        <v>82</v>
      </c>
    </row>
    <row r="6633" spans="1:9">
      <c r="A6633" t="s">
        <v>4</v>
      </c>
      <c r="B6633" s="4" t="s">
        <v>5</v>
      </c>
      <c r="C6633" s="4" t="s">
        <v>10</v>
      </c>
      <c r="D6633" s="4" t="s">
        <v>25</v>
      </c>
      <c r="E6633" s="4" t="s">
        <v>25</v>
      </c>
      <c r="F6633" s="4" t="s">
        <v>25</v>
      </c>
      <c r="G6633" s="4" t="s">
        <v>25</v>
      </c>
    </row>
    <row r="6634" spans="1:9">
      <c r="A6634" t="n">
        <v>51500</v>
      </c>
      <c r="B6634" s="50" t="n">
        <v>46</v>
      </c>
      <c r="C6634" s="7" t="n">
        <v>61456</v>
      </c>
      <c r="D6634" s="7" t="n">
        <v>61.5</v>
      </c>
      <c r="E6634" s="7" t="n">
        <v>35.7700004577637</v>
      </c>
      <c r="F6634" s="7" t="n">
        <v>-47.7000007629395</v>
      </c>
      <c r="G6634" s="7" t="n">
        <v>8</v>
      </c>
    </row>
    <row r="6635" spans="1:9">
      <c r="A6635" t="s">
        <v>4</v>
      </c>
      <c r="B6635" s="4" t="s">
        <v>5</v>
      </c>
      <c r="C6635" s="4" t="s">
        <v>10</v>
      </c>
      <c r="D6635" s="4" t="s">
        <v>25</v>
      </c>
      <c r="E6635" s="4" t="s">
        <v>25</v>
      </c>
      <c r="F6635" s="4" t="s">
        <v>25</v>
      </c>
      <c r="G6635" s="4" t="s">
        <v>25</v>
      </c>
    </row>
    <row r="6636" spans="1:9">
      <c r="A6636" t="n">
        <v>51519</v>
      </c>
      <c r="B6636" s="50" t="n">
        <v>46</v>
      </c>
      <c r="C6636" s="7" t="n">
        <v>61457</v>
      </c>
      <c r="D6636" s="7" t="n">
        <v>61.5</v>
      </c>
      <c r="E6636" s="7" t="n">
        <v>35.7700004577637</v>
      </c>
      <c r="F6636" s="7" t="n">
        <v>-47.7000007629395</v>
      </c>
      <c r="G6636" s="7" t="n">
        <v>8</v>
      </c>
    </row>
    <row r="6637" spans="1:9">
      <c r="A6637" t="s">
        <v>4</v>
      </c>
      <c r="B6637" s="4" t="s">
        <v>5</v>
      </c>
      <c r="C6637" s="4" t="s">
        <v>10</v>
      </c>
      <c r="D6637" s="4" t="s">
        <v>10</v>
      </c>
      <c r="E6637" s="4" t="s">
        <v>25</v>
      </c>
      <c r="F6637" s="4" t="s">
        <v>25</v>
      </c>
      <c r="G6637" s="4" t="s">
        <v>25</v>
      </c>
      <c r="H6637" s="4" t="s">
        <v>25</v>
      </c>
      <c r="I6637" s="4" t="s">
        <v>13</v>
      </c>
      <c r="J6637" s="4" t="s">
        <v>10</v>
      </c>
    </row>
    <row r="6638" spans="1:9">
      <c r="A6638" t="n">
        <v>51538</v>
      </c>
      <c r="B6638" s="59" t="n">
        <v>55</v>
      </c>
      <c r="C6638" s="7" t="n">
        <v>5340</v>
      </c>
      <c r="D6638" s="7" t="n">
        <v>65533</v>
      </c>
      <c r="E6638" s="7" t="n">
        <v>60.9599990844727</v>
      </c>
      <c r="F6638" s="7" t="n">
        <v>35.810001373291</v>
      </c>
      <c r="G6638" s="7" t="n">
        <v>-40.7400016784668</v>
      </c>
      <c r="H6638" s="7" t="n">
        <v>5</v>
      </c>
      <c r="I6638" s="7" t="n">
        <v>2</v>
      </c>
      <c r="J6638" s="7" t="n">
        <v>0</v>
      </c>
    </row>
    <row r="6639" spans="1:9">
      <c r="A6639" t="s">
        <v>4</v>
      </c>
      <c r="B6639" s="4" t="s">
        <v>5</v>
      </c>
      <c r="C6639" s="4" t="s">
        <v>10</v>
      </c>
    </row>
    <row r="6640" spans="1:9">
      <c r="A6640" t="n">
        <v>51562</v>
      </c>
      <c r="B6640" s="31" t="n">
        <v>16</v>
      </c>
      <c r="C6640" s="7" t="n">
        <v>2000</v>
      </c>
    </row>
    <row r="6641" spans="1:10">
      <c r="A6641" t="s">
        <v>4</v>
      </c>
      <c r="B6641" s="4" t="s">
        <v>5</v>
      </c>
      <c r="C6641" s="4" t="s">
        <v>13</v>
      </c>
      <c r="D6641" s="4" t="s">
        <v>10</v>
      </c>
    </row>
    <row r="6642" spans="1:10">
      <c r="A6642" t="n">
        <v>51565</v>
      </c>
      <c r="B6642" s="39" t="n">
        <v>58</v>
      </c>
      <c r="C6642" s="7" t="n">
        <v>255</v>
      </c>
      <c r="D6642" s="7" t="n">
        <v>0</v>
      </c>
    </row>
    <row r="6643" spans="1:10">
      <c r="A6643" t="s">
        <v>4</v>
      </c>
      <c r="B6643" s="4" t="s">
        <v>5</v>
      </c>
      <c r="C6643" s="4" t="s">
        <v>10</v>
      </c>
      <c r="D6643" s="4" t="s">
        <v>13</v>
      </c>
    </row>
    <row r="6644" spans="1:10">
      <c r="A6644" t="n">
        <v>51569</v>
      </c>
      <c r="B6644" s="60" t="n">
        <v>56</v>
      </c>
      <c r="C6644" s="7" t="n">
        <v>5340</v>
      </c>
      <c r="D6644" s="7" t="n">
        <v>0</v>
      </c>
    </row>
    <row r="6645" spans="1:10">
      <c r="A6645" t="s">
        <v>4</v>
      </c>
      <c r="B6645" s="4" t="s">
        <v>5</v>
      </c>
      <c r="C6645" s="4" t="s">
        <v>13</v>
      </c>
      <c r="D6645" s="4" t="s">
        <v>10</v>
      </c>
      <c r="E6645" s="4" t="s">
        <v>25</v>
      </c>
    </row>
    <row r="6646" spans="1:10">
      <c r="A6646" t="n">
        <v>51573</v>
      </c>
      <c r="B6646" s="39" t="n">
        <v>58</v>
      </c>
      <c r="C6646" s="7" t="n">
        <v>101</v>
      </c>
      <c r="D6646" s="7" t="n">
        <v>500</v>
      </c>
      <c r="E6646" s="7" t="n">
        <v>1</v>
      </c>
    </row>
    <row r="6647" spans="1:10">
      <c r="A6647" t="s">
        <v>4</v>
      </c>
      <c r="B6647" s="4" t="s">
        <v>5</v>
      </c>
      <c r="C6647" s="4" t="s">
        <v>13</v>
      </c>
      <c r="D6647" s="4" t="s">
        <v>10</v>
      </c>
    </row>
    <row r="6648" spans="1:10">
      <c r="A6648" t="n">
        <v>51581</v>
      </c>
      <c r="B6648" s="39" t="n">
        <v>58</v>
      </c>
      <c r="C6648" s="7" t="n">
        <v>254</v>
      </c>
      <c r="D6648" s="7" t="n">
        <v>0</v>
      </c>
    </row>
    <row r="6649" spans="1:10">
      <c r="A6649" t="s">
        <v>4</v>
      </c>
      <c r="B6649" s="4" t="s">
        <v>5</v>
      </c>
      <c r="C6649" s="4" t="s">
        <v>13</v>
      </c>
      <c r="D6649" s="4" t="s">
        <v>13</v>
      </c>
      <c r="E6649" s="4" t="s">
        <v>25</v>
      </c>
      <c r="F6649" s="4" t="s">
        <v>25</v>
      </c>
      <c r="G6649" s="4" t="s">
        <v>25</v>
      </c>
      <c r="H6649" s="4" t="s">
        <v>10</v>
      </c>
    </row>
    <row r="6650" spans="1:10">
      <c r="A6650" t="n">
        <v>51585</v>
      </c>
      <c r="B6650" s="45" t="n">
        <v>45</v>
      </c>
      <c r="C6650" s="7" t="n">
        <v>2</v>
      </c>
      <c r="D6650" s="7" t="n">
        <v>3</v>
      </c>
      <c r="E6650" s="7" t="n">
        <v>61.1800003051758</v>
      </c>
      <c r="F6650" s="7" t="n">
        <v>36.5800018310547</v>
      </c>
      <c r="G6650" s="7" t="n">
        <v>-40.4300003051758</v>
      </c>
      <c r="H6650" s="7" t="n">
        <v>0</v>
      </c>
    </row>
    <row r="6651" spans="1:10">
      <c r="A6651" t="s">
        <v>4</v>
      </c>
      <c r="B6651" s="4" t="s">
        <v>5</v>
      </c>
      <c r="C6651" s="4" t="s">
        <v>13</v>
      </c>
      <c r="D6651" s="4" t="s">
        <v>13</v>
      </c>
      <c r="E6651" s="4" t="s">
        <v>25</v>
      </c>
      <c r="F6651" s="4" t="s">
        <v>25</v>
      </c>
      <c r="G6651" s="4" t="s">
        <v>25</v>
      </c>
      <c r="H6651" s="4" t="s">
        <v>10</v>
      </c>
      <c r="I6651" s="4" t="s">
        <v>13</v>
      </c>
    </row>
    <row r="6652" spans="1:10">
      <c r="A6652" t="n">
        <v>51602</v>
      </c>
      <c r="B6652" s="45" t="n">
        <v>45</v>
      </c>
      <c r="C6652" s="7" t="n">
        <v>4</v>
      </c>
      <c r="D6652" s="7" t="n">
        <v>3</v>
      </c>
      <c r="E6652" s="7" t="n">
        <v>5.78999996185303</v>
      </c>
      <c r="F6652" s="7" t="n">
        <v>185.990005493164</v>
      </c>
      <c r="G6652" s="7" t="n">
        <v>0</v>
      </c>
      <c r="H6652" s="7" t="n">
        <v>0</v>
      </c>
      <c r="I6652" s="7" t="n">
        <v>0</v>
      </c>
    </row>
    <row r="6653" spans="1:10">
      <c r="A6653" t="s">
        <v>4</v>
      </c>
      <c r="B6653" s="4" t="s">
        <v>5</v>
      </c>
      <c r="C6653" s="4" t="s">
        <v>13</v>
      </c>
      <c r="D6653" s="4" t="s">
        <v>13</v>
      </c>
      <c r="E6653" s="4" t="s">
        <v>25</v>
      </c>
      <c r="F6653" s="4" t="s">
        <v>10</v>
      </c>
    </row>
    <row r="6654" spans="1:10">
      <c r="A6654" t="n">
        <v>51620</v>
      </c>
      <c r="B6654" s="45" t="n">
        <v>45</v>
      </c>
      <c r="C6654" s="7" t="n">
        <v>5</v>
      </c>
      <c r="D6654" s="7" t="n">
        <v>3</v>
      </c>
      <c r="E6654" s="7" t="n">
        <v>6.5</v>
      </c>
      <c r="F6654" s="7" t="n">
        <v>0</v>
      </c>
    </row>
    <row r="6655" spans="1:10">
      <c r="A6655" t="s">
        <v>4</v>
      </c>
      <c r="B6655" s="4" t="s">
        <v>5</v>
      </c>
      <c r="C6655" s="4" t="s">
        <v>13</v>
      </c>
      <c r="D6655" s="4" t="s">
        <v>13</v>
      </c>
      <c r="E6655" s="4" t="s">
        <v>25</v>
      </c>
      <c r="F6655" s="4" t="s">
        <v>10</v>
      </c>
    </row>
    <row r="6656" spans="1:10">
      <c r="A6656" t="n">
        <v>51629</v>
      </c>
      <c r="B6656" s="45" t="n">
        <v>45</v>
      </c>
      <c r="C6656" s="7" t="n">
        <v>11</v>
      </c>
      <c r="D6656" s="7" t="n">
        <v>3</v>
      </c>
      <c r="E6656" s="7" t="n">
        <v>42.4000015258789</v>
      </c>
      <c r="F6656" s="7" t="n">
        <v>0</v>
      </c>
    </row>
    <row r="6657" spans="1:9">
      <c r="A6657" t="s">
        <v>4</v>
      </c>
      <c r="B6657" s="4" t="s">
        <v>5</v>
      </c>
      <c r="C6657" s="4" t="s">
        <v>13</v>
      </c>
      <c r="D6657" s="4" t="s">
        <v>13</v>
      </c>
      <c r="E6657" s="4" t="s">
        <v>25</v>
      </c>
      <c r="F6657" s="4" t="s">
        <v>10</v>
      </c>
    </row>
    <row r="6658" spans="1:9">
      <c r="A6658" t="n">
        <v>51638</v>
      </c>
      <c r="B6658" s="45" t="n">
        <v>45</v>
      </c>
      <c r="C6658" s="7" t="n">
        <v>5</v>
      </c>
      <c r="D6658" s="7" t="n">
        <v>3</v>
      </c>
      <c r="E6658" s="7" t="n">
        <v>5</v>
      </c>
      <c r="F6658" s="7" t="n">
        <v>2500</v>
      </c>
    </row>
    <row r="6659" spans="1:9">
      <c r="A6659" t="s">
        <v>4</v>
      </c>
      <c r="B6659" s="4" t="s">
        <v>5</v>
      </c>
      <c r="C6659" s="4" t="s">
        <v>13</v>
      </c>
      <c r="D6659" s="4" t="s">
        <v>10</v>
      </c>
    </row>
    <row r="6660" spans="1:9">
      <c r="A6660" t="n">
        <v>51647</v>
      </c>
      <c r="B6660" s="39" t="n">
        <v>58</v>
      </c>
      <c r="C6660" s="7" t="n">
        <v>255</v>
      </c>
      <c r="D6660" s="7" t="n">
        <v>0</v>
      </c>
    </row>
    <row r="6661" spans="1:9">
      <c r="A6661" t="s">
        <v>4</v>
      </c>
      <c r="B6661" s="4" t="s">
        <v>5</v>
      </c>
      <c r="C6661" s="4" t="s">
        <v>10</v>
      </c>
    </row>
    <row r="6662" spans="1:9">
      <c r="A6662" t="n">
        <v>51651</v>
      </c>
      <c r="B6662" s="31" t="n">
        <v>16</v>
      </c>
      <c r="C6662" s="7" t="n">
        <v>300</v>
      </c>
    </row>
    <row r="6663" spans="1:9">
      <c r="A6663" t="s">
        <v>4</v>
      </c>
      <c r="B6663" s="4" t="s">
        <v>5</v>
      </c>
      <c r="C6663" s="4" t="s">
        <v>10</v>
      </c>
      <c r="D6663" s="4" t="s">
        <v>25</v>
      </c>
      <c r="E6663" s="4" t="s">
        <v>25</v>
      </c>
      <c r="F6663" s="4" t="s">
        <v>25</v>
      </c>
      <c r="G6663" s="4" t="s">
        <v>10</v>
      </c>
      <c r="H6663" s="4" t="s">
        <v>10</v>
      </c>
    </row>
    <row r="6664" spans="1:9">
      <c r="A6664" t="n">
        <v>51654</v>
      </c>
      <c r="B6664" s="41" t="n">
        <v>60</v>
      </c>
      <c r="C6664" s="7" t="n">
        <v>5340</v>
      </c>
      <c r="D6664" s="7" t="n">
        <v>40</v>
      </c>
      <c r="E6664" s="7" t="n">
        <v>0</v>
      </c>
      <c r="F6664" s="7" t="n">
        <v>0</v>
      </c>
      <c r="G6664" s="7" t="n">
        <v>700</v>
      </c>
      <c r="H6664" s="7" t="n">
        <v>0</v>
      </c>
    </row>
    <row r="6665" spans="1:9">
      <c r="A6665" t="s">
        <v>4</v>
      </c>
      <c r="B6665" s="4" t="s">
        <v>5</v>
      </c>
      <c r="C6665" s="4" t="s">
        <v>10</v>
      </c>
    </row>
    <row r="6666" spans="1:9">
      <c r="A6666" t="n">
        <v>51673</v>
      </c>
      <c r="B6666" s="31" t="n">
        <v>16</v>
      </c>
      <c r="C6666" s="7" t="n">
        <v>1500</v>
      </c>
    </row>
    <row r="6667" spans="1:9">
      <c r="A6667" t="s">
        <v>4</v>
      </c>
      <c r="B6667" s="4" t="s">
        <v>5</v>
      </c>
      <c r="C6667" s="4" t="s">
        <v>13</v>
      </c>
      <c r="D6667" s="4" t="s">
        <v>10</v>
      </c>
      <c r="E6667" s="4" t="s">
        <v>25</v>
      </c>
      <c r="F6667" s="4" t="s">
        <v>10</v>
      </c>
      <c r="G6667" s="4" t="s">
        <v>9</v>
      </c>
      <c r="H6667" s="4" t="s">
        <v>9</v>
      </c>
      <c r="I6667" s="4" t="s">
        <v>10</v>
      </c>
      <c r="J6667" s="4" t="s">
        <v>10</v>
      </c>
      <c r="K6667" s="4" t="s">
        <v>9</v>
      </c>
      <c r="L6667" s="4" t="s">
        <v>9</v>
      </c>
      <c r="M6667" s="4" t="s">
        <v>9</v>
      </c>
      <c r="N6667" s="4" t="s">
        <v>9</v>
      </c>
      <c r="O6667" s="4" t="s">
        <v>6</v>
      </c>
    </row>
    <row r="6668" spans="1:9">
      <c r="A6668" t="n">
        <v>51676</v>
      </c>
      <c r="B6668" s="14" t="n">
        <v>50</v>
      </c>
      <c r="C6668" s="7" t="n">
        <v>0</v>
      </c>
      <c r="D6668" s="7" t="n">
        <v>2260</v>
      </c>
      <c r="E6668" s="7" t="n">
        <v>1</v>
      </c>
      <c r="F6668" s="7" t="n">
        <v>0</v>
      </c>
      <c r="G6668" s="7" t="n">
        <v>0</v>
      </c>
      <c r="H6668" s="7" t="n">
        <v>0</v>
      </c>
      <c r="I6668" s="7" t="n">
        <v>0</v>
      </c>
      <c r="J6668" s="7" t="n">
        <v>65533</v>
      </c>
      <c r="K6668" s="7" t="n">
        <v>0</v>
      </c>
      <c r="L6668" s="7" t="n">
        <v>0</v>
      </c>
      <c r="M6668" s="7" t="n">
        <v>0</v>
      </c>
      <c r="N6668" s="7" t="n">
        <v>0</v>
      </c>
      <c r="O6668" s="7" t="s">
        <v>12</v>
      </c>
    </row>
    <row r="6669" spans="1:9">
      <c r="A6669" t="s">
        <v>4</v>
      </c>
      <c r="B6669" s="4" t="s">
        <v>5</v>
      </c>
      <c r="C6669" s="4" t="s">
        <v>10</v>
      </c>
    </row>
    <row r="6670" spans="1:9">
      <c r="A6670" t="n">
        <v>51715</v>
      </c>
      <c r="B6670" s="31" t="n">
        <v>16</v>
      </c>
      <c r="C6670" s="7" t="n">
        <v>1200</v>
      </c>
    </row>
    <row r="6671" spans="1:9">
      <c r="A6671" t="s">
        <v>4</v>
      </c>
      <c r="B6671" s="4" t="s">
        <v>5</v>
      </c>
      <c r="C6671" s="4" t="s">
        <v>10</v>
      </c>
      <c r="D6671" s="4" t="s">
        <v>25</v>
      </c>
      <c r="E6671" s="4" t="s">
        <v>25</v>
      </c>
      <c r="F6671" s="4" t="s">
        <v>25</v>
      </c>
      <c r="G6671" s="4" t="s">
        <v>10</v>
      </c>
      <c r="H6671" s="4" t="s">
        <v>10</v>
      </c>
    </row>
    <row r="6672" spans="1:9">
      <c r="A6672" t="n">
        <v>51718</v>
      </c>
      <c r="B6672" s="41" t="n">
        <v>60</v>
      </c>
      <c r="C6672" s="7" t="n">
        <v>5340</v>
      </c>
      <c r="D6672" s="7" t="n">
        <v>0</v>
      </c>
      <c r="E6672" s="7" t="n">
        <v>0</v>
      </c>
      <c r="F6672" s="7" t="n">
        <v>0</v>
      </c>
      <c r="G6672" s="7" t="n">
        <v>300</v>
      </c>
      <c r="H6672" s="7" t="n">
        <v>0</v>
      </c>
    </row>
    <row r="6673" spans="1:15">
      <c r="A6673" t="s">
        <v>4</v>
      </c>
      <c r="B6673" s="4" t="s">
        <v>5</v>
      </c>
      <c r="C6673" s="4" t="s">
        <v>10</v>
      </c>
      <c r="D6673" s="4" t="s">
        <v>13</v>
      </c>
    </row>
    <row r="6674" spans="1:15">
      <c r="A6674" t="n">
        <v>51737</v>
      </c>
      <c r="B6674" s="87" t="n">
        <v>96</v>
      </c>
      <c r="C6674" s="7" t="n">
        <v>5340</v>
      </c>
      <c r="D6674" s="7" t="n">
        <v>1</v>
      </c>
    </row>
    <row r="6675" spans="1:15">
      <c r="A6675" t="s">
        <v>4</v>
      </c>
      <c r="B6675" s="4" t="s">
        <v>5</v>
      </c>
      <c r="C6675" s="4" t="s">
        <v>10</v>
      </c>
      <c r="D6675" s="4" t="s">
        <v>13</v>
      </c>
      <c r="E6675" s="4" t="s">
        <v>25</v>
      </c>
      <c r="F6675" s="4" t="s">
        <v>25</v>
      </c>
      <c r="G6675" s="4" t="s">
        <v>25</v>
      </c>
    </row>
    <row r="6676" spans="1:15">
      <c r="A6676" t="n">
        <v>51741</v>
      </c>
      <c r="B6676" s="87" t="n">
        <v>96</v>
      </c>
      <c r="C6676" s="7" t="n">
        <v>5340</v>
      </c>
      <c r="D6676" s="7" t="n">
        <v>2</v>
      </c>
      <c r="E6676" s="7" t="n">
        <v>76.6500015258789</v>
      </c>
      <c r="F6676" s="7" t="n">
        <v>30.7399997711182</v>
      </c>
      <c r="G6676" s="7" t="n">
        <v>14.25</v>
      </c>
    </row>
    <row r="6677" spans="1:15">
      <c r="A6677" t="s">
        <v>4</v>
      </c>
      <c r="B6677" s="4" t="s">
        <v>5</v>
      </c>
      <c r="C6677" s="4" t="s">
        <v>10</v>
      </c>
      <c r="D6677" s="4" t="s">
        <v>25</v>
      </c>
      <c r="E6677" s="4" t="s">
        <v>25</v>
      </c>
      <c r="F6677" s="4" t="s">
        <v>25</v>
      </c>
      <c r="G6677" s="4" t="s">
        <v>25</v>
      </c>
    </row>
    <row r="6678" spans="1:15">
      <c r="A6678" t="n">
        <v>51757</v>
      </c>
      <c r="B6678" s="95" t="n">
        <v>131</v>
      </c>
      <c r="C6678" s="7" t="n">
        <v>5340</v>
      </c>
      <c r="D6678" s="7" t="n">
        <v>0.25</v>
      </c>
      <c r="E6678" s="7" t="n">
        <v>0</v>
      </c>
      <c r="F6678" s="7" t="n">
        <v>0</v>
      </c>
      <c r="G6678" s="7" t="n">
        <v>0.100000001490116</v>
      </c>
    </row>
    <row r="6679" spans="1:15">
      <c r="A6679" t="s">
        <v>4</v>
      </c>
      <c r="B6679" s="4" t="s">
        <v>5</v>
      </c>
      <c r="C6679" s="4" t="s">
        <v>10</v>
      </c>
      <c r="D6679" s="4" t="s">
        <v>13</v>
      </c>
      <c r="E6679" s="4" t="s">
        <v>9</v>
      </c>
      <c r="F6679" s="4" t="s">
        <v>13</v>
      </c>
      <c r="G6679" s="4" t="s">
        <v>10</v>
      </c>
    </row>
    <row r="6680" spans="1:15">
      <c r="A6680" t="n">
        <v>51776</v>
      </c>
      <c r="B6680" s="87" t="n">
        <v>96</v>
      </c>
      <c r="C6680" s="7" t="n">
        <v>5340</v>
      </c>
      <c r="D6680" s="7" t="n">
        <v>0</v>
      </c>
      <c r="E6680" s="7" t="n">
        <v>1090519040</v>
      </c>
      <c r="F6680" s="7" t="n">
        <v>2</v>
      </c>
      <c r="G6680" s="7" t="n">
        <v>0</v>
      </c>
    </row>
    <row r="6681" spans="1:15">
      <c r="A6681" t="s">
        <v>4</v>
      </c>
      <c r="B6681" s="4" t="s">
        <v>5</v>
      </c>
      <c r="C6681" s="4" t="s">
        <v>13</v>
      </c>
      <c r="D6681" s="4" t="s">
        <v>13</v>
      </c>
      <c r="E6681" s="4" t="s">
        <v>25</v>
      </c>
      <c r="F6681" s="4" t="s">
        <v>10</v>
      </c>
    </row>
    <row r="6682" spans="1:15">
      <c r="A6682" t="n">
        <v>51787</v>
      </c>
      <c r="B6682" s="45" t="n">
        <v>45</v>
      </c>
      <c r="C6682" s="7" t="n">
        <v>5</v>
      </c>
      <c r="D6682" s="7" t="n">
        <v>3</v>
      </c>
      <c r="E6682" s="7" t="n">
        <v>10.5</v>
      </c>
      <c r="F6682" s="7" t="n">
        <v>4000</v>
      </c>
    </row>
    <row r="6683" spans="1:15">
      <c r="A6683" t="s">
        <v>4</v>
      </c>
      <c r="B6683" s="4" t="s">
        <v>5</v>
      </c>
      <c r="C6683" s="4" t="s">
        <v>10</v>
      </c>
    </row>
    <row r="6684" spans="1:15">
      <c r="A6684" t="n">
        <v>51796</v>
      </c>
      <c r="B6684" s="31" t="n">
        <v>16</v>
      </c>
      <c r="C6684" s="7" t="n">
        <v>3000</v>
      </c>
    </row>
    <row r="6685" spans="1:15">
      <c r="A6685" t="s">
        <v>4</v>
      </c>
      <c r="B6685" s="4" t="s">
        <v>5</v>
      </c>
      <c r="C6685" s="4" t="s">
        <v>10</v>
      </c>
      <c r="D6685" s="4" t="s">
        <v>9</v>
      </c>
      <c r="E6685" s="4" t="s">
        <v>9</v>
      </c>
      <c r="F6685" s="4" t="s">
        <v>9</v>
      </c>
      <c r="G6685" s="4" t="s">
        <v>9</v>
      </c>
      <c r="H6685" s="4" t="s">
        <v>10</v>
      </c>
      <c r="I6685" s="4" t="s">
        <v>13</v>
      </c>
    </row>
    <row r="6686" spans="1:15">
      <c r="A6686" t="n">
        <v>51799</v>
      </c>
      <c r="B6686" s="71" t="n">
        <v>66</v>
      </c>
      <c r="C6686" s="7" t="n">
        <v>5340</v>
      </c>
      <c r="D6686" s="7" t="n">
        <v>1065353216</v>
      </c>
      <c r="E6686" s="7" t="n">
        <v>1065353216</v>
      </c>
      <c r="F6686" s="7" t="n">
        <v>1065353216</v>
      </c>
      <c r="G6686" s="7" t="n">
        <v>0</v>
      </c>
      <c r="H6686" s="7" t="n">
        <v>1000</v>
      </c>
      <c r="I6686" s="7" t="n">
        <v>3</v>
      </c>
    </row>
    <row r="6687" spans="1:15">
      <c r="A6687" t="s">
        <v>4</v>
      </c>
      <c r="B6687" s="4" t="s">
        <v>5</v>
      </c>
      <c r="C6687" s="4" t="s">
        <v>13</v>
      </c>
      <c r="D6687" s="4" t="s">
        <v>10</v>
      </c>
    </row>
    <row r="6688" spans="1:15">
      <c r="A6688" t="n">
        <v>51821</v>
      </c>
      <c r="B6688" s="45" t="n">
        <v>45</v>
      </c>
      <c r="C6688" s="7" t="n">
        <v>7</v>
      </c>
      <c r="D6688" s="7" t="n">
        <v>255</v>
      </c>
    </row>
    <row r="6689" spans="1:9">
      <c r="A6689" t="s">
        <v>4</v>
      </c>
      <c r="B6689" s="4" t="s">
        <v>5</v>
      </c>
      <c r="C6689" s="4" t="s">
        <v>10</v>
      </c>
    </row>
    <row r="6690" spans="1:9">
      <c r="A6690" t="n">
        <v>51825</v>
      </c>
      <c r="B6690" s="31" t="n">
        <v>16</v>
      </c>
      <c r="C6690" s="7" t="n">
        <v>200</v>
      </c>
    </row>
    <row r="6691" spans="1:9">
      <c r="A6691" t="s">
        <v>4</v>
      </c>
      <c r="B6691" s="4" t="s">
        <v>5</v>
      </c>
      <c r="C6691" s="4" t="s">
        <v>13</v>
      </c>
      <c r="D6691" s="4" t="s">
        <v>25</v>
      </c>
      <c r="E6691" s="4" t="s">
        <v>10</v>
      </c>
      <c r="F6691" s="4" t="s">
        <v>13</v>
      </c>
    </row>
    <row r="6692" spans="1:9">
      <c r="A6692" t="n">
        <v>51828</v>
      </c>
      <c r="B6692" s="17" t="n">
        <v>49</v>
      </c>
      <c r="C6692" s="7" t="n">
        <v>3</v>
      </c>
      <c r="D6692" s="7" t="n">
        <v>0.699999988079071</v>
      </c>
      <c r="E6692" s="7" t="n">
        <v>500</v>
      </c>
      <c r="F6692" s="7" t="n">
        <v>0</v>
      </c>
    </row>
    <row r="6693" spans="1:9">
      <c r="A6693" t="s">
        <v>4</v>
      </c>
      <c r="B6693" s="4" t="s">
        <v>5</v>
      </c>
      <c r="C6693" s="4" t="s">
        <v>13</v>
      </c>
      <c r="D6693" s="4" t="s">
        <v>10</v>
      </c>
    </row>
    <row r="6694" spans="1:9">
      <c r="A6694" t="n">
        <v>51837</v>
      </c>
      <c r="B6694" s="39" t="n">
        <v>58</v>
      </c>
      <c r="C6694" s="7" t="n">
        <v>10</v>
      </c>
      <c r="D6694" s="7" t="n">
        <v>300</v>
      </c>
    </row>
    <row r="6695" spans="1:9">
      <c r="A6695" t="s">
        <v>4</v>
      </c>
      <c r="B6695" s="4" t="s">
        <v>5</v>
      </c>
      <c r="C6695" s="4" t="s">
        <v>13</v>
      </c>
      <c r="D6695" s="4" t="s">
        <v>10</v>
      </c>
    </row>
    <row r="6696" spans="1:9">
      <c r="A6696" t="n">
        <v>51841</v>
      </c>
      <c r="B6696" s="39" t="n">
        <v>58</v>
      </c>
      <c r="C6696" s="7" t="n">
        <v>12</v>
      </c>
      <c r="D6696" s="7" t="n">
        <v>0</v>
      </c>
    </row>
    <row r="6697" spans="1:9">
      <c r="A6697" t="s">
        <v>4</v>
      </c>
      <c r="B6697" s="4" t="s">
        <v>5</v>
      </c>
      <c r="C6697" s="4" t="s">
        <v>13</v>
      </c>
      <c r="D6697" s="4" t="s">
        <v>10</v>
      </c>
      <c r="E6697" s="4" t="s">
        <v>10</v>
      </c>
      <c r="F6697" s="4" t="s">
        <v>13</v>
      </c>
    </row>
    <row r="6698" spans="1:9">
      <c r="A6698" t="n">
        <v>51845</v>
      </c>
      <c r="B6698" s="32" t="n">
        <v>25</v>
      </c>
      <c r="C6698" s="7" t="n">
        <v>1</v>
      </c>
      <c r="D6698" s="7" t="n">
        <v>160</v>
      </c>
      <c r="E6698" s="7" t="n">
        <v>570</v>
      </c>
      <c r="F6698" s="7" t="n">
        <v>1</v>
      </c>
    </row>
    <row r="6699" spans="1:9">
      <c r="A6699" t="s">
        <v>4</v>
      </c>
      <c r="B6699" s="4" t="s">
        <v>5</v>
      </c>
      <c r="C6699" s="4" t="s">
        <v>13</v>
      </c>
      <c r="D6699" s="4" t="s">
        <v>10</v>
      </c>
      <c r="E6699" s="4" t="s">
        <v>6</v>
      </c>
    </row>
    <row r="6700" spans="1:9">
      <c r="A6700" t="n">
        <v>51852</v>
      </c>
      <c r="B6700" s="61" t="n">
        <v>51</v>
      </c>
      <c r="C6700" s="7" t="n">
        <v>4</v>
      </c>
      <c r="D6700" s="7" t="n">
        <v>9</v>
      </c>
      <c r="E6700" s="7" t="s">
        <v>336</v>
      </c>
    </row>
    <row r="6701" spans="1:9">
      <c r="A6701" t="s">
        <v>4</v>
      </c>
      <c r="B6701" s="4" t="s">
        <v>5</v>
      </c>
      <c r="C6701" s="4" t="s">
        <v>10</v>
      </c>
    </row>
    <row r="6702" spans="1:9">
      <c r="A6702" t="n">
        <v>51866</v>
      </c>
      <c r="B6702" s="31" t="n">
        <v>16</v>
      </c>
      <c r="C6702" s="7" t="n">
        <v>0</v>
      </c>
    </row>
    <row r="6703" spans="1:9">
      <c r="A6703" t="s">
        <v>4</v>
      </c>
      <c r="B6703" s="4" t="s">
        <v>5</v>
      </c>
      <c r="C6703" s="4" t="s">
        <v>10</v>
      </c>
      <c r="D6703" s="4" t="s">
        <v>55</v>
      </c>
      <c r="E6703" s="4" t="s">
        <v>13</v>
      </c>
      <c r="F6703" s="4" t="s">
        <v>13</v>
      </c>
    </row>
    <row r="6704" spans="1:9">
      <c r="A6704" t="n">
        <v>51869</v>
      </c>
      <c r="B6704" s="62" t="n">
        <v>26</v>
      </c>
      <c r="C6704" s="7" t="n">
        <v>9</v>
      </c>
      <c r="D6704" s="7" t="s">
        <v>490</v>
      </c>
      <c r="E6704" s="7" t="n">
        <v>2</v>
      </c>
      <c r="F6704" s="7" t="n">
        <v>0</v>
      </c>
    </row>
    <row r="6705" spans="1:6">
      <c r="A6705" t="s">
        <v>4</v>
      </c>
      <c r="B6705" s="4" t="s">
        <v>5</v>
      </c>
    </row>
    <row r="6706" spans="1:6">
      <c r="A6706" t="n">
        <v>51906</v>
      </c>
      <c r="B6706" s="34" t="n">
        <v>28</v>
      </c>
    </row>
    <row r="6707" spans="1:6">
      <c r="A6707" t="s">
        <v>4</v>
      </c>
      <c r="B6707" s="4" t="s">
        <v>5</v>
      </c>
      <c r="C6707" s="4" t="s">
        <v>13</v>
      </c>
      <c r="D6707" s="4" t="s">
        <v>10</v>
      </c>
      <c r="E6707" s="4" t="s">
        <v>10</v>
      </c>
      <c r="F6707" s="4" t="s">
        <v>13</v>
      </c>
    </row>
    <row r="6708" spans="1:6">
      <c r="A6708" t="n">
        <v>51907</v>
      </c>
      <c r="B6708" s="32" t="n">
        <v>25</v>
      </c>
      <c r="C6708" s="7" t="n">
        <v>1</v>
      </c>
      <c r="D6708" s="7" t="n">
        <v>160</v>
      </c>
      <c r="E6708" s="7" t="n">
        <v>570</v>
      </c>
      <c r="F6708" s="7" t="n">
        <v>2</v>
      </c>
    </row>
    <row r="6709" spans="1:6">
      <c r="A6709" t="s">
        <v>4</v>
      </c>
      <c r="B6709" s="4" t="s">
        <v>5</v>
      </c>
      <c r="C6709" s="4" t="s">
        <v>13</v>
      </c>
      <c r="D6709" s="4" t="s">
        <v>10</v>
      </c>
      <c r="E6709" s="4" t="s">
        <v>6</v>
      </c>
    </row>
    <row r="6710" spans="1:6">
      <c r="A6710" t="n">
        <v>51914</v>
      </c>
      <c r="B6710" s="61" t="n">
        <v>51</v>
      </c>
      <c r="C6710" s="7" t="n">
        <v>4</v>
      </c>
      <c r="D6710" s="7" t="n">
        <v>8</v>
      </c>
      <c r="E6710" s="7" t="s">
        <v>89</v>
      </c>
    </row>
    <row r="6711" spans="1:6">
      <c r="A6711" t="s">
        <v>4</v>
      </c>
      <c r="B6711" s="4" t="s">
        <v>5</v>
      </c>
      <c r="C6711" s="4" t="s">
        <v>10</v>
      </c>
    </row>
    <row r="6712" spans="1:6">
      <c r="A6712" t="n">
        <v>51928</v>
      </c>
      <c r="B6712" s="31" t="n">
        <v>16</v>
      </c>
      <c r="C6712" s="7" t="n">
        <v>0</v>
      </c>
    </row>
    <row r="6713" spans="1:6">
      <c r="A6713" t="s">
        <v>4</v>
      </c>
      <c r="B6713" s="4" t="s">
        <v>5</v>
      </c>
      <c r="C6713" s="4" t="s">
        <v>10</v>
      </c>
      <c r="D6713" s="4" t="s">
        <v>55</v>
      </c>
      <c r="E6713" s="4" t="s">
        <v>13</v>
      </c>
      <c r="F6713" s="4" t="s">
        <v>13</v>
      </c>
    </row>
    <row r="6714" spans="1:6">
      <c r="A6714" t="n">
        <v>51931</v>
      </c>
      <c r="B6714" s="62" t="n">
        <v>26</v>
      </c>
      <c r="C6714" s="7" t="n">
        <v>8</v>
      </c>
      <c r="D6714" s="7" t="s">
        <v>491</v>
      </c>
      <c r="E6714" s="7" t="n">
        <v>2</v>
      </c>
      <c r="F6714" s="7" t="n">
        <v>0</v>
      </c>
    </row>
    <row r="6715" spans="1:6">
      <c r="A6715" t="s">
        <v>4</v>
      </c>
      <c r="B6715" s="4" t="s">
        <v>5</v>
      </c>
    </row>
    <row r="6716" spans="1:6">
      <c r="A6716" t="n">
        <v>52051</v>
      </c>
      <c r="B6716" s="34" t="n">
        <v>28</v>
      </c>
    </row>
    <row r="6717" spans="1:6">
      <c r="A6717" t="s">
        <v>4</v>
      </c>
      <c r="B6717" s="4" t="s">
        <v>5</v>
      </c>
      <c r="C6717" s="4" t="s">
        <v>13</v>
      </c>
      <c r="D6717" s="4" t="s">
        <v>10</v>
      </c>
      <c r="E6717" s="4" t="s">
        <v>10</v>
      </c>
      <c r="F6717" s="4" t="s">
        <v>13</v>
      </c>
    </row>
    <row r="6718" spans="1:6">
      <c r="A6718" t="n">
        <v>52052</v>
      </c>
      <c r="B6718" s="32" t="n">
        <v>25</v>
      </c>
      <c r="C6718" s="7" t="n">
        <v>1</v>
      </c>
      <c r="D6718" s="7" t="n">
        <v>65535</v>
      </c>
      <c r="E6718" s="7" t="n">
        <v>500</v>
      </c>
      <c r="F6718" s="7" t="n">
        <v>5</v>
      </c>
    </row>
    <row r="6719" spans="1:6">
      <c r="A6719" t="s">
        <v>4</v>
      </c>
      <c r="B6719" s="4" t="s">
        <v>5</v>
      </c>
      <c r="C6719" s="4" t="s">
        <v>13</v>
      </c>
      <c r="D6719" s="4" t="s">
        <v>10</v>
      </c>
      <c r="E6719" s="4" t="s">
        <v>6</v>
      </c>
    </row>
    <row r="6720" spans="1:6">
      <c r="A6720" t="n">
        <v>52059</v>
      </c>
      <c r="B6720" s="61" t="n">
        <v>51</v>
      </c>
      <c r="C6720" s="7" t="n">
        <v>4</v>
      </c>
      <c r="D6720" s="7" t="n">
        <v>1</v>
      </c>
      <c r="E6720" s="7" t="s">
        <v>492</v>
      </c>
    </row>
    <row r="6721" spans="1:6">
      <c r="A6721" t="s">
        <v>4</v>
      </c>
      <c r="B6721" s="4" t="s">
        <v>5</v>
      </c>
      <c r="C6721" s="4" t="s">
        <v>10</v>
      </c>
    </row>
    <row r="6722" spans="1:6">
      <c r="A6722" t="n">
        <v>52073</v>
      </c>
      <c r="B6722" s="31" t="n">
        <v>16</v>
      </c>
      <c r="C6722" s="7" t="n">
        <v>0</v>
      </c>
    </row>
    <row r="6723" spans="1:6">
      <c r="A6723" t="s">
        <v>4</v>
      </c>
      <c r="B6723" s="4" t="s">
        <v>5</v>
      </c>
      <c r="C6723" s="4" t="s">
        <v>10</v>
      </c>
      <c r="D6723" s="4" t="s">
        <v>55</v>
      </c>
      <c r="E6723" s="4" t="s">
        <v>13</v>
      </c>
      <c r="F6723" s="4" t="s">
        <v>13</v>
      </c>
    </row>
    <row r="6724" spans="1:6">
      <c r="A6724" t="n">
        <v>52076</v>
      </c>
      <c r="B6724" s="62" t="n">
        <v>26</v>
      </c>
      <c r="C6724" s="7" t="n">
        <v>1</v>
      </c>
      <c r="D6724" s="7" t="s">
        <v>493</v>
      </c>
      <c r="E6724" s="7" t="n">
        <v>2</v>
      </c>
      <c r="F6724" s="7" t="n">
        <v>0</v>
      </c>
    </row>
    <row r="6725" spans="1:6">
      <c r="A6725" t="s">
        <v>4</v>
      </c>
      <c r="B6725" s="4" t="s">
        <v>5</v>
      </c>
    </row>
    <row r="6726" spans="1:6">
      <c r="A6726" t="n">
        <v>52103</v>
      </c>
      <c r="B6726" s="34" t="n">
        <v>28</v>
      </c>
    </row>
    <row r="6727" spans="1:6">
      <c r="A6727" t="s">
        <v>4</v>
      </c>
      <c r="B6727" s="4" t="s">
        <v>5</v>
      </c>
      <c r="C6727" s="4" t="s">
        <v>13</v>
      </c>
      <c r="D6727" s="20" t="s">
        <v>45</v>
      </c>
      <c r="E6727" s="4" t="s">
        <v>5</v>
      </c>
      <c r="F6727" s="4" t="s">
        <v>13</v>
      </c>
      <c r="G6727" s="4" t="s">
        <v>10</v>
      </c>
      <c r="H6727" s="20" t="s">
        <v>46</v>
      </c>
      <c r="I6727" s="4" t="s">
        <v>13</v>
      </c>
      <c r="J6727" s="4" t="s">
        <v>35</v>
      </c>
    </row>
    <row r="6728" spans="1:6">
      <c r="A6728" t="n">
        <v>52104</v>
      </c>
      <c r="B6728" s="15" t="n">
        <v>5</v>
      </c>
      <c r="C6728" s="7" t="n">
        <v>28</v>
      </c>
      <c r="D6728" s="20" t="s">
        <v>3</v>
      </c>
      <c r="E6728" s="40" t="n">
        <v>64</v>
      </c>
      <c r="F6728" s="7" t="n">
        <v>5</v>
      </c>
      <c r="G6728" s="7" t="n">
        <v>16</v>
      </c>
      <c r="H6728" s="20" t="s">
        <v>3</v>
      </c>
      <c r="I6728" s="7" t="n">
        <v>1</v>
      </c>
      <c r="J6728" s="16" t="n">
        <f t="normal" ca="1">A6742</f>
        <v>0</v>
      </c>
    </row>
    <row r="6729" spans="1:6">
      <c r="A6729" t="s">
        <v>4</v>
      </c>
      <c r="B6729" s="4" t="s">
        <v>5</v>
      </c>
      <c r="C6729" s="4" t="s">
        <v>13</v>
      </c>
      <c r="D6729" s="4" t="s">
        <v>10</v>
      </c>
      <c r="E6729" s="4" t="s">
        <v>10</v>
      </c>
      <c r="F6729" s="4" t="s">
        <v>13</v>
      </c>
    </row>
    <row r="6730" spans="1:6">
      <c r="A6730" t="n">
        <v>52115</v>
      </c>
      <c r="B6730" s="32" t="n">
        <v>25</v>
      </c>
      <c r="C6730" s="7" t="n">
        <v>1</v>
      </c>
      <c r="D6730" s="7" t="n">
        <v>160</v>
      </c>
      <c r="E6730" s="7" t="n">
        <v>570</v>
      </c>
      <c r="F6730" s="7" t="n">
        <v>2</v>
      </c>
    </row>
    <row r="6731" spans="1:6">
      <c r="A6731" t="s">
        <v>4</v>
      </c>
      <c r="B6731" s="4" t="s">
        <v>5</v>
      </c>
      <c r="C6731" s="4" t="s">
        <v>13</v>
      </c>
      <c r="D6731" s="4" t="s">
        <v>10</v>
      </c>
      <c r="E6731" s="4" t="s">
        <v>6</v>
      </c>
    </row>
    <row r="6732" spans="1:6">
      <c r="A6732" t="n">
        <v>52122</v>
      </c>
      <c r="B6732" s="61" t="n">
        <v>51</v>
      </c>
      <c r="C6732" s="7" t="n">
        <v>4</v>
      </c>
      <c r="D6732" s="7" t="n">
        <v>16</v>
      </c>
      <c r="E6732" s="7" t="s">
        <v>494</v>
      </c>
    </row>
    <row r="6733" spans="1:6">
      <c r="A6733" t="s">
        <v>4</v>
      </c>
      <c r="B6733" s="4" t="s">
        <v>5</v>
      </c>
      <c r="C6733" s="4" t="s">
        <v>10</v>
      </c>
    </row>
    <row r="6734" spans="1:6">
      <c r="A6734" t="n">
        <v>52136</v>
      </c>
      <c r="B6734" s="31" t="n">
        <v>16</v>
      </c>
      <c r="C6734" s="7" t="n">
        <v>0</v>
      </c>
    </row>
    <row r="6735" spans="1:6">
      <c r="A6735" t="s">
        <v>4</v>
      </c>
      <c r="B6735" s="4" t="s">
        <v>5</v>
      </c>
      <c r="C6735" s="4" t="s">
        <v>10</v>
      </c>
      <c r="D6735" s="4" t="s">
        <v>55</v>
      </c>
      <c r="E6735" s="4" t="s">
        <v>13</v>
      </c>
      <c r="F6735" s="4" t="s">
        <v>13</v>
      </c>
      <c r="G6735" s="4" t="s">
        <v>55</v>
      </c>
      <c r="H6735" s="4" t="s">
        <v>13</v>
      </c>
      <c r="I6735" s="4" t="s">
        <v>13</v>
      </c>
    </row>
    <row r="6736" spans="1:6">
      <c r="A6736" t="n">
        <v>52139</v>
      </c>
      <c r="B6736" s="62" t="n">
        <v>26</v>
      </c>
      <c r="C6736" s="7" t="n">
        <v>16</v>
      </c>
      <c r="D6736" s="7" t="s">
        <v>495</v>
      </c>
      <c r="E6736" s="7" t="n">
        <v>2</v>
      </c>
      <c r="F6736" s="7" t="n">
        <v>3</v>
      </c>
      <c r="G6736" s="7" t="s">
        <v>496</v>
      </c>
      <c r="H6736" s="7" t="n">
        <v>2</v>
      </c>
      <c r="I6736" s="7" t="n">
        <v>0</v>
      </c>
    </row>
    <row r="6737" spans="1:10">
      <c r="A6737" t="s">
        <v>4</v>
      </c>
      <c r="B6737" s="4" t="s">
        <v>5</v>
      </c>
    </row>
    <row r="6738" spans="1:10">
      <c r="A6738" t="n">
        <v>52333</v>
      </c>
      <c r="B6738" s="34" t="n">
        <v>28</v>
      </c>
    </row>
    <row r="6739" spans="1:10">
      <c r="A6739" t="s">
        <v>4</v>
      </c>
      <c r="B6739" s="4" t="s">
        <v>5</v>
      </c>
      <c r="C6739" s="4" t="s">
        <v>35</v>
      </c>
    </row>
    <row r="6740" spans="1:10">
      <c r="A6740" t="n">
        <v>52334</v>
      </c>
      <c r="B6740" s="26" t="n">
        <v>3</v>
      </c>
      <c r="C6740" s="16" t="n">
        <f t="normal" ca="1">A6754</f>
        <v>0</v>
      </c>
    </row>
    <row r="6741" spans="1:10">
      <c r="A6741" t="s">
        <v>4</v>
      </c>
      <c r="B6741" s="4" t="s">
        <v>5</v>
      </c>
      <c r="C6741" s="4" t="s">
        <v>13</v>
      </c>
      <c r="D6741" s="20" t="s">
        <v>45</v>
      </c>
      <c r="E6741" s="4" t="s">
        <v>5</v>
      </c>
      <c r="F6741" s="4" t="s">
        <v>13</v>
      </c>
      <c r="G6741" s="4" t="s">
        <v>10</v>
      </c>
      <c r="H6741" s="20" t="s">
        <v>46</v>
      </c>
      <c r="I6741" s="4" t="s">
        <v>13</v>
      </c>
      <c r="J6741" s="4" t="s">
        <v>35</v>
      </c>
    </row>
    <row r="6742" spans="1:10">
      <c r="A6742" t="n">
        <v>52339</v>
      </c>
      <c r="B6742" s="15" t="n">
        <v>5</v>
      </c>
      <c r="C6742" s="7" t="n">
        <v>28</v>
      </c>
      <c r="D6742" s="20" t="s">
        <v>3</v>
      </c>
      <c r="E6742" s="40" t="n">
        <v>64</v>
      </c>
      <c r="F6742" s="7" t="n">
        <v>5</v>
      </c>
      <c r="G6742" s="7" t="n">
        <v>15</v>
      </c>
      <c r="H6742" s="20" t="s">
        <v>3</v>
      </c>
      <c r="I6742" s="7" t="n">
        <v>1</v>
      </c>
      <c r="J6742" s="16" t="n">
        <f t="normal" ca="1">A6754</f>
        <v>0</v>
      </c>
    </row>
    <row r="6743" spans="1:10">
      <c r="A6743" t="s">
        <v>4</v>
      </c>
      <c r="B6743" s="4" t="s">
        <v>5</v>
      </c>
      <c r="C6743" s="4" t="s">
        <v>13</v>
      </c>
      <c r="D6743" s="4" t="s">
        <v>10</v>
      </c>
      <c r="E6743" s="4" t="s">
        <v>10</v>
      </c>
      <c r="F6743" s="4" t="s">
        <v>13</v>
      </c>
    </row>
    <row r="6744" spans="1:10">
      <c r="A6744" t="n">
        <v>52350</v>
      </c>
      <c r="B6744" s="32" t="n">
        <v>25</v>
      </c>
      <c r="C6744" s="7" t="n">
        <v>1</v>
      </c>
      <c r="D6744" s="7" t="n">
        <v>160</v>
      </c>
      <c r="E6744" s="7" t="n">
        <v>570</v>
      </c>
      <c r="F6744" s="7" t="n">
        <v>2</v>
      </c>
    </row>
    <row r="6745" spans="1:10">
      <c r="A6745" t="s">
        <v>4</v>
      </c>
      <c r="B6745" s="4" t="s">
        <v>5</v>
      </c>
      <c r="C6745" s="4" t="s">
        <v>13</v>
      </c>
      <c r="D6745" s="4" t="s">
        <v>10</v>
      </c>
      <c r="E6745" s="4" t="s">
        <v>6</v>
      </c>
    </row>
    <row r="6746" spans="1:10">
      <c r="A6746" t="n">
        <v>52357</v>
      </c>
      <c r="B6746" s="61" t="n">
        <v>51</v>
      </c>
      <c r="C6746" s="7" t="n">
        <v>4</v>
      </c>
      <c r="D6746" s="7" t="n">
        <v>15</v>
      </c>
      <c r="E6746" s="7" t="s">
        <v>89</v>
      </c>
    </row>
    <row r="6747" spans="1:10">
      <c r="A6747" t="s">
        <v>4</v>
      </c>
      <c r="B6747" s="4" t="s">
        <v>5</v>
      </c>
      <c r="C6747" s="4" t="s">
        <v>10</v>
      </c>
    </row>
    <row r="6748" spans="1:10">
      <c r="A6748" t="n">
        <v>52371</v>
      </c>
      <c r="B6748" s="31" t="n">
        <v>16</v>
      </c>
      <c r="C6748" s="7" t="n">
        <v>0</v>
      </c>
    </row>
    <row r="6749" spans="1:10">
      <c r="A6749" t="s">
        <v>4</v>
      </c>
      <c r="B6749" s="4" t="s">
        <v>5</v>
      </c>
      <c r="C6749" s="4" t="s">
        <v>10</v>
      </c>
      <c r="D6749" s="4" t="s">
        <v>55</v>
      </c>
      <c r="E6749" s="4" t="s">
        <v>13</v>
      </c>
      <c r="F6749" s="4" t="s">
        <v>13</v>
      </c>
      <c r="G6749" s="4" t="s">
        <v>55</v>
      </c>
      <c r="H6749" s="4" t="s">
        <v>13</v>
      </c>
      <c r="I6749" s="4" t="s">
        <v>13</v>
      </c>
    </row>
    <row r="6750" spans="1:10">
      <c r="A6750" t="n">
        <v>52374</v>
      </c>
      <c r="B6750" s="62" t="n">
        <v>26</v>
      </c>
      <c r="C6750" s="7" t="n">
        <v>15</v>
      </c>
      <c r="D6750" s="7" t="s">
        <v>497</v>
      </c>
      <c r="E6750" s="7" t="n">
        <v>2</v>
      </c>
      <c r="F6750" s="7" t="n">
        <v>3</v>
      </c>
      <c r="G6750" s="7" t="s">
        <v>498</v>
      </c>
      <c r="H6750" s="7" t="n">
        <v>2</v>
      </c>
      <c r="I6750" s="7" t="n">
        <v>0</v>
      </c>
    </row>
    <row r="6751" spans="1:10">
      <c r="A6751" t="s">
        <v>4</v>
      </c>
      <c r="B6751" s="4" t="s">
        <v>5</v>
      </c>
    </row>
    <row r="6752" spans="1:10">
      <c r="A6752" t="n">
        <v>52576</v>
      </c>
      <c r="B6752" s="34" t="n">
        <v>28</v>
      </c>
    </row>
    <row r="6753" spans="1:10">
      <c r="A6753" t="s">
        <v>4</v>
      </c>
      <c r="B6753" s="4" t="s">
        <v>5</v>
      </c>
      <c r="C6753" s="4" t="s">
        <v>13</v>
      </c>
      <c r="D6753" s="4" t="s">
        <v>10</v>
      </c>
      <c r="E6753" s="4" t="s">
        <v>10</v>
      </c>
      <c r="F6753" s="4" t="s">
        <v>13</v>
      </c>
    </row>
    <row r="6754" spans="1:10">
      <c r="A6754" t="n">
        <v>52577</v>
      </c>
      <c r="B6754" s="32" t="n">
        <v>25</v>
      </c>
      <c r="C6754" s="7" t="n">
        <v>1</v>
      </c>
      <c r="D6754" s="7" t="n">
        <v>160</v>
      </c>
      <c r="E6754" s="7" t="n">
        <v>570</v>
      </c>
      <c r="F6754" s="7" t="n">
        <v>1</v>
      </c>
    </row>
    <row r="6755" spans="1:10">
      <c r="A6755" t="s">
        <v>4</v>
      </c>
      <c r="B6755" s="4" t="s">
        <v>5</v>
      </c>
      <c r="C6755" s="4" t="s">
        <v>13</v>
      </c>
      <c r="D6755" s="4" t="s">
        <v>10</v>
      </c>
      <c r="E6755" s="4" t="s">
        <v>6</v>
      </c>
    </row>
    <row r="6756" spans="1:10">
      <c r="A6756" t="n">
        <v>52584</v>
      </c>
      <c r="B6756" s="61" t="n">
        <v>51</v>
      </c>
      <c r="C6756" s="7" t="n">
        <v>4</v>
      </c>
      <c r="D6756" s="7" t="n">
        <v>0</v>
      </c>
      <c r="E6756" s="7" t="s">
        <v>494</v>
      </c>
    </row>
    <row r="6757" spans="1:10">
      <c r="A6757" t="s">
        <v>4</v>
      </c>
      <c r="B6757" s="4" t="s">
        <v>5</v>
      </c>
      <c r="C6757" s="4" t="s">
        <v>10</v>
      </c>
    </row>
    <row r="6758" spans="1:10">
      <c r="A6758" t="n">
        <v>52598</v>
      </c>
      <c r="B6758" s="31" t="n">
        <v>16</v>
      </c>
      <c r="C6758" s="7" t="n">
        <v>0</v>
      </c>
    </row>
    <row r="6759" spans="1:10">
      <c r="A6759" t="s">
        <v>4</v>
      </c>
      <c r="B6759" s="4" t="s">
        <v>5</v>
      </c>
      <c r="C6759" s="4" t="s">
        <v>10</v>
      </c>
      <c r="D6759" s="4" t="s">
        <v>55</v>
      </c>
      <c r="E6759" s="4" t="s">
        <v>13</v>
      </c>
      <c r="F6759" s="4" t="s">
        <v>13</v>
      </c>
      <c r="G6759" s="4" t="s">
        <v>55</v>
      </c>
      <c r="H6759" s="4" t="s">
        <v>13</v>
      </c>
      <c r="I6759" s="4" t="s">
        <v>13</v>
      </c>
    </row>
    <row r="6760" spans="1:10">
      <c r="A6760" t="n">
        <v>52601</v>
      </c>
      <c r="B6760" s="62" t="n">
        <v>26</v>
      </c>
      <c r="C6760" s="7" t="n">
        <v>0</v>
      </c>
      <c r="D6760" s="7" t="s">
        <v>499</v>
      </c>
      <c r="E6760" s="7" t="n">
        <v>2</v>
      </c>
      <c r="F6760" s="7" t="n">
        <v>3</v>
      </c>
      <c r="G6760" s="7" t="s">
        <v>500</v>
      </c>
      <c r="H6760" s="7" t="n">
        <v>2</v>
      </c>
      <c r="I6760" s="7" t="n">
        <v>0</v>
      </c>
    </row>
    <row r="6761" spans="1:10">
      <c r="A6761" t="s">
        <v>4</v>
      </c>
      <c r="B6761" s="4" t="s">
        <v>5</v>
      </c>
    </row>
    <row r="6762" spans="1:10">
      <c r="A6762" t="n">
        <v>52699</v>
      </c>
      <c r="B6762" s="34" t="n">
        <v>28</v>
      </c>
    </row>
    <row r="6763" spans="1:10">
      <c r="A6763" t="s">
        <v>4</v>
      </c>
      <c r="B6763" s="4" t="s">
        <v>5</v>
      </c>
      <c r="C6763" s="4" t="s">
        <v>13</v>
      </c>
      <c r="D6763" s="20" t="s">
        <v>45</v>
      </c>
      <c r="E6763" s="4" t="s">
        <v>5</v>
      </c>
      <c r="F6763" s="4" t="s">
        <v>13</v>
      </c>
      <c r="G6763" s="4" t="s">
        <v>10</v>
      </c>
      <c r="H6763" s="20" t="s">
        <v>46</v>
      </c>
      <c r="I6763" s="4" t="s">
        <v>13</v>
      </c>
      <c r="J6763" s="4" t="s">
        <v>35</v>
      </c>
    </row>
    <row r="6764" spans="1:10">
      <c r="A6764" t="n">
        <v>52700</v>
      </c>
      <c r="B6764" s="15" t="n">
        <v>5</v>
      </c>
      <c r="C6764" s="7" t="n">
        <v>28</v>
      </c>
      <c r="D6764" s="20" t="s">
        <v>3</v>
      </c>
      <c r="E6764" s="40" t="n">
        <v>64</v>
      </c>
      <c r="F6764" s="7" t="n">
        <v>5</v>
      </c>
      <c r="G6764" s="7" t="n">
        <v>7</v>
      </c>
      <c r="H6764" s="20" t="s">
        <v>3</v>
      </c>
      <c r="I6764" s="7" t="n">
        <v>1</v>
      </c>
      <c r="J6764" s="16" t="n">
        <f t="normal" ca="1">A6778</f>
        <v>0</v>
      </c>
    </row>
    <row r="6765" spans="1:10">
      <c r="A6765" t="s">
        <v>4</v>
      </c>
      <c r="B6765" s="4" t="s">
        <v>5</v>
      </c>
      <c r="C6765" s="4" t="s">
        <v>13</v>
      </c>
      <c r="D6765" s="4" t="s">
        <v>10</v>
      </c>
      <c r="E6765" s="4" t="s">
        <v>10</v>
      </c>
      <c r="F6765" s="4" t="s">
        <v>13</v>
      </c>
    </row>
    <row r="6766" spans="1:10">
      <c r="A6766" t="n">
        <v>52711</v>
      </c>
      <c r="B6766" s="32" t="n">
        <v>25</v>
      </c>
      <c r="C6766" s="7" t="n">
        <v>1</v>
      </c>
      <c r="D6766" s="7" t="n">
        <v>60</v>
      </c>
      <c r="E6766" s="7" t="n">
        <v>640</v>
      </c>
      <c r="F6766" s="7" t="n">
        <v>1</v>
      </c>
    </row>
    <row r="6767" spans="1:10">
      <c r="A6767" t="s">
        <v>4</v>
      </c>
      <c r="B6767" s="4" t="s">
        <v>5</v>
      </c>
      <c r="C6767" s="4" t="s">
        <v>13</v>
      </c>
      <c r="D6767" s="4" t="s">
        <v>10</v>
      </c>
      <c r="E6767" s="4" t="s">
        <v>6</v>
      </c>
    </row>
    <row r="6768" spans="1:10">
      <c r="A6768" t="n">
        <v>52718</v>
      </c>
      <c r="B6768" s="61" t="n">
        <v>51</v>
      </c>
      <c r="C6768" s="7" t="n">
        <v>4</v>
      </c>
      <c r="D6768" s="7" t="n">
        <v>7</v>
      </c>
      <c r="E6768" s="7" t="s">
        <v>501</v>
      </c>
    </row>
    <row r="6769" spans="1:10">
      <c r="A6769" t="s">
        <v>4</v>
      </c>
      <c r="B6769" s="4" t="s">
        <v>5</v>
      </c>
      <c r="C6769" s="4" t="s">
        <v>10</v>
      </c>
    </row>
    <row r="6770" spans="1:10">
      <c r="A6770" t="n">
        <v>52731</v>
      </c>
      <c r="B6770" s="31" t="n">
        <v>16</v>
      </c>
      <c r="C6770" s="7" t="n">
        <v>0</v>
      </c>
    </row>
    <row r="6771" spans="1:10">
      <c r="A6771" t="s">
        <v>4</v>
      </c>
      <c r="B6771" s="4" t="s">
        <v>5</v>
      </c>
      <c r="C6771" s="4" t="s">
        <v>10</v>
      </c>
      <c r="D6771" s="4" t="s">
        <v>55</v>
      </c>
      <c r="E6771" s="4" t="s">
        <v>13</v>
      </c>
      <c r="F6771" s="4" t="s">
        <v>13</v>
      </c>
    </row>
    <row r="6772" spans="1:10">
      <c r="A6772" t="n">
        <v>52734</v>
      </c>
      <c r="B6772" s="62" t="n">
        <v>26</v>
      </c>
      <c r="C6772" s="7" t="n">
        <v>7</v>
      </c>
      <c r="D6772" s="7" t="s">
        <v>502</v>
      </c>
      <c r="E6772" s="7" t="n">
        <v>2</v>
      </c>
      <c r="F6772" s="7" t="n">
        <v>0</v>
      </c>
    </row>
    <row r="6773" spans="1:10">
      <c r="A6773" t="s">
        <v>4</v>
      </c>
      <c r="B6773" s="4" t="s">
        <v>5</v>
      </c>
    </row>
    <row r="6774" spans="1:10">
      <c r="A6774" t="n">
        <v>52779</v>
      </c>
      <c r="B6774" s="34" t="n">
        <v>28</v>
      </c>
    </row>
    <row r="6775" spans="1:10">
      <c r="A6775" t="s">
        <v>4</v>
      </c>
      <c r="B6775" s="4" t="s">
        <v>5</v>
      </c>
      <c r="C6775" s="4" t="s">
        <v>35</v>
      </c>
    </row>
    <row r="6776" spans="1:10">
      <c r="A6776" t="n">
        <v>52780</v>
      </c>
      <c r="B6776" s="26" t="n">
        <v>3</v>
      </c>
      <c r="C6776" s="16" t="n">
        <f t="normal" ca="1">A6790</f>
        <v>0</v>
      </c>
    </row>
    <row r="6777" spans="1:10">
      <c r="A6777" t="s">
        <v>4</v>
      </c>
      <c r="B6777" s="4" t="s">
        <v>5</v>
      </c>
      <c r="C6777" s="4" t="s">
        <v>13</v>
      </c>
      <c r="D6777" s="20" t="s">
        <v>45</v>
      </c>
      <c r="E6777" s="4" t="s">
        <v>5</v>
      </c>
      <c r="F6777" s="4" t="s">
        <v>13</v>
      </c>
      <c r="G6777" s="4" t="s">
        <v>10</v>
      </c>
      <c r="H6777" s="20" t="s">
        <v>46</v>
      </c>
      <c r="I6777" s="4" t="s">
        <v>13</v>
      </c>
      <c r="J6777" s="4" t="s">
        <v>35</v>
      </c>
    </row>
    <row r="6778" spans="1:10">
      <c r="A6778" t="n">
        <v>52785</v>
      </c>
      <c r="B6778" s="15" t="n">
        <v>5</v>
      </c>
      <c r="C6778" s="7" t="n">
        <v>28</v>
      </c>
      <c r="D6778" s="20" t="s">
        <v>3</v>
      </c>
      <c r="E6778" s="40" t="n">
        <v>64</v>
      </c>
      <c r="F6778" s="7" t="n">
        <v>5</v>
      </c>
      <c r="G6778" s="7" t="n">
        <v>4</v>
      </c>
      <c r="H6778" s="20" t="s">
        <v>3</v>
      </c>
      <c r="I6778" s="7" t="n">
        <v>1</v>
      </c>
      <c r="J6778" s="16" t="n">
        <f t="normal" ca="1">A6790</f>
        <v>0</v>
      </c>
    </row>
    <row r="6779" spans="1:10">
      <c r="A6779" t="s">
        <v>4</v>
      </c>
      <c r="B6779" s="4" t="s">
        <v>5</v>
      </c>
      <c r="C6779" s="4" t="s">
        <v>13</v>
      </c>
      <c r="D6779" s="4" t="s">
        <v>10</v>
      </c>
      <c r="E6779" s="4" t="s">
        <v>10</v>
      </c>
      <c r="F6779" s="4" t="s">
        <v>13</v>
      </c>
    </row>
    <row r="6780" spans="1:10">
      <c r="A6780" t="n">
        <v>52796</v>
      </c>
      <c r="B6780" s="32" t="n">
        <v>25</v>
      </c>
      <c r="C6780" s="7" t="n">
        <v>1</v>
      </c>
      <c r="D6780" s="7" t="n">
        <v>60</v>
      </c>
      <c r="E6780" s="7" t="n">
        <v>640</v>
      </c>
      <c r="F6780" s="7" t="n">
        <v>1</v>
      </c>
    </row>
    <row r="6781" spans="1:10">
      <c r="A6781" t="s">
        <v>4</v>
      </c>
      <c r="B6781" s="4" t="s">
        <v>5</v>
      </c>
      <c r="C6781" s="4" t="s">
        <v>13</v>
      </c>
      <c r="D6781" s="4" t="s">
        <v>10</v>
      </c>
      <c r="E6781" s="4" t="s">
        <v>6</v>
      </c>
    </row>
    <row r="6782" spans="1:10">
      <c r="A6782" t="n">
        <v>52803</v>
      </c>
      <c r="B6782" s="61" t="n">
        <v>51</v>
      </c>
      <c r="C6782" s="7" t="n">
        <v>4</v>
      </c>
      <c r="D6782" s="7" t="n">
        <v>4</v>
      </c>
      <c r="E6782" s="7" t="s">
        <v>189</v>
      </c>
    </row>
    <row r="6783" spans="1:10">
      <c r="A6783" t="s">
        <v>4</v>
      </c>
      <c r="B6783" s="4" t="s">
        <v>5</v>
      </c>
      <c r="C6783" s="4" t="s">
        <v>10</v>
      </c>
    </row>
    <row r="6784" spans="1:10">
      <c r="A6784" t="n">
        <v>52817</v>
      </c>
      <c r="B6784" s="31" t="n">
        <v>16</v>
      </c>
      <c r="C6784" s="7" t="n">
        <v>0</v>
      </c>
    </row>
    <row r="6785" spans="1:10">
      <c r="A6785" t="s">
        <v>4</v>
      </c>
      <c r="B6785" s="4" t="s">
        <v>5</v>
      </c>
      <c r="C6785" s="4" t="s">
        <v>10</v>
      </c>
      <c r="D6785" s="4" t="s">
        <v>55</v>
      </c>
      <c r="E6785" s="4" t="s">
        <v>13</v>
      </c>
      <c r="F6785" s="4" t="s">
        <v>13</v>
      </c>
    </row>
    <row r="6786" spans="1:10">
      <c r="A6786" t="n">
        <v>52820</v>
      </c>
      <c r="B6786" s="62" t="n">
        <v>26</v>
      </c>
      <c r="C6786" s="7" t="n">
        <v>4</v>
      </c>
      <c r="D6786" s="7" t="s">
        <v>503</v>
      </c>
      <c r="E6786" s="7" t="n">
        <v>2</v>
      </c>
      <c r="F6786" s="7" t="n">
        <v>0</v>
      </c>
    </row>
    <row r="6787" spans="1:10">
      <c r="A6787" t="s">
        <v>4</v>
      </c>
      <c r="B6787" s="4" t="s">
        <v>5</v>
      </c>
    </row>
    <row r="6788" spans="1:10">
      <c r="A6788" t="n">
        <v>52888</v>
      </c>
      <c r="B6788" s="34" t="n">
        <v>28</v>
      </c>
    </row>
    <row r="6789" spans="1:10">
      <c r="A6789" t="s">
        <v>4</v>
      </c>
      <c r="B6789" s="4" t="s">
        <v>5</v>
      </c>
      <c r="C6789" s="4" t="s">
        <v>13</v>
      </c>
      <c r="D6789" s="4" t="s">
        <v>10</v>
      </c>
      <c r="E6789" s="4" t="s">
        <v>25</v>
      </c>
    </row>
    <row r="6790" spans="1:10">
      <c r="A6790" t="n">
        <v>52889</v>
      </c>
      <c r="B6790" s="39" t="n">
        <v>58</v>
      </c>
      <c r="C6790" s="7" t="n">
        <v>0</v>
      </c>
      <c r="D6790" s="7" t="n">
        <v>1000</v>
      </c>
      <c r="E6790" s="7" t="n">
        <v>1</v>
      </c>
    </row>
    <row r="6791" spans="1:10">
      <c r="A6791" t="s">
        <v>4</v>
      </c>
      <c r="B6791" s="4" t="s">
        <v>5</v>
      </c>
      <c r="C6791" s="4" t="s">
        <v>13</v>
      </c>
      <c r="D6791" s="4" t="s">
        <v>10</v>
      </c>
    </row>
    <row r="6792" spans="1:10">
      <c r="A6792" t="n">
        <v>52897</v>
      </c>
      <c r="B6792" s="39" t="n">
        <v>58</v>
      </c>
      <c r="C6792" s="7" t="n">
        <v>255</v>
      </c>
      <c r="D6792" s="7" t="n">
        <v>0</v>
      </c>
    </row>
    <row r="6793" spans="1:10">
      <c r="A6793" t="s">
        <v>4</v>
      </c>
      <c r="B6793" s="4" t="s">
        <v>5</v>
      </c>
      <c r="C6793" s="4" t="s">
        <v>13</v>
      </c>
      <c r="D6793" s="4" t="s">
        <v>25</v>
      </c>
      <c r="E6793" s="4" t="s">
        <v>10</v>
      </c>
      <c r="F6793" s="4" t="s">
        <v>13</v>
      </c>
    </row>
    <row r="6794" spans="1:10">
      <c r="A6794" t="n">
        <v>52901</v>
      </c>
      <c r="B6794" s="17" t="n">
        <v>49</v>
      </c>
      <c r="C6794" s="7" t="n">
        <v>3</v>
      </c>
      <c r="D6794" s="7" t="n">
        <v>1</v>
      </c>
      <c r="E6794" s="7" t="n">
        <v>500</v>
      </c>
      <c r="F6794" s="7" t="n">
        <v>0</v>
      </c>
    </row>
    <row r="6795" spans="1:10">
      <c r="A6795" t="s">
        <v>4</v>
      </c>
      <c r="B6795" s="4" t="s">
        <v>5</v>
      </c>
      <c r="C6795" s="4" t="s">
        <v>13</v>
      </c>
      <c r="D6795" s="4" t="s">
        <v>10</v>
      </c>
    </row>
    <row r="6796" spans="1:10">
      <c r="A6796" t="n">
        <v>52910</v>
      </c>
      <c r="B6796" s="39" t="n">
        <v>58</v>
      </c>
      <c r="C6796" s="7" t="n">
        <v>11</v>
      </c>
      <c r="D6796" s="7" t="n">
        <v>300</v>
      </c>
    </row>
    <row r="6797" spans="1:10">
      <c r="A6797" t="s">
        <v>4</v>
      </c>
      <c r="B6797" s="4" t="s">
        <v>5</v>
      </c>
      <c r="C6797" s="4" t="s">
        <v>13</v>
      </c>
      <c r="D6797" s="4" t="s">
        <v>10</v>
      </c>
    </row>
    <row r="6798" spans="1:10">
      <c r="A6798" t="n">
        <v>52914</v>
      </c>
      <c r="B6798" s="39" t="n">
        <v>58</v>
      </c>
      <c r="C6798" s="7" t="n">
        <v>12</v>
      </c>
      <c r="D6798" s="7" t="n">
        <v>0</v>
      </c>
    </row>
    <row r="6799" spans="1:10">
      <c r="A6799" t="s">
        <v>4</v>
      </c>
      <c r="B6799" s="4" t="s">
        <v>5</v>
      </c>
      <c r="C6799" s="4" t="s">
        <v>13</v>
      </c>
      <c r="D6799" s="4" t="s">
        <v>10</v>
      </c>
      <c r="E6799" s="4" t="s">
        <v>13</v>
      </c>
    </row>
    <row r="6800" spans="1:10">
      <c r="A6800" t="n">
        <v>52918</v>
      </c>
      <c r="B6800" s="51" t="n">
        <v>36</v>
      </c>
      <c r="C6800" s="7" t="n">
        <v>9</v>
      </c>
      <c r="D6800" s="7" t="n">
        <v>5340</v>
      </c>
      <c r="E6800" s="7" t="n">
        <v>0</v>
      </c>
    </row>
    <row r="6801" spans="1:6">
      <c r="A6801" t="s">
        <v>4</v>
      </c>
      <c r="B6801" s="4" t="s">
        <v>5</v>
      </c>
      <c r="C6801" s="4" t="s">
        <v>10</v>
      </c>
    </row>
    <row r="6802" spans="1:6">
      <c r="A6802" t="n">
        <v>52923</v>
      </c>
      <c r="B6802" s="23" t="n">
        <v>12</v>
      </c>
      <c r="C6802" s="7" t="n">
        <v>8736</v>
      </c>
    </row>
    <row r="6803" spans="1:6">
      <c r="A6803" t="s">
        <v>4</v>
      </c>
      <c r="B6803" s="4" t="s">
        <v>5</v>
      </c>
      <c r="C6803" s="4" t="s">
        <v>10</v>
      </c>
      <c r="D6803" s="4" t="s">
        <v>13</v>
      </c>
      <c r="E6803" s="4" t="s">
        <v>10</v>
      </c>
    </row>
    <row r="6804" spans="1:6">
      <c r="A6804" t="n">
        <v>52926</v>
      </c>
      <c r="B6804" s="64" t="n">
        <v>104</v>
      </c>
      <c r="C6804" s="7" t="n">
        <v>6</v>
      </c>
      <c r="D6804" s="7" t="n">
        <v>1</v>
      </c>
      <c r="E6804" s="7" t="n">
        <v>3</v>
      </c>
    </row>
    <row r="6805" spans="1:6">
      <c r="A6805" t="s">
        <v>4</v>
      </c>
      <c r="B6805" s="4" t="s">
        <v>5</v>
      </c>
    </row>
    <row r="6806" spans="1:6">
      <c r="A6806" t="n">
        <v>52932</v>
      </c>
      <c r="B6806" s="5" t="n">
        <v>1</v>
      </c>
    </row>
    <row r="6807" spans="1:6">
      <c r="A6807" t="s">
        <v>4</v>
      </c>
      <c r="B6807" s="4" t="s">
        <v>5</v>
      </c>
      <c r="C6807" s="4" t="s">
        <v>10</v>
      </c>
      <c r="D6807" s="4" t="s">
        <v>9</v>
      </c>
    </row>
    <row r="6808" spans="1:6">
      <c r="A6808" t="n">
        <v>52933</v>
      </c>
      <c r="B6808" s="53" t="n">
        <v>43</v>
      </c>
      <c r="C6808" s="7" t="n">
        <v>5340</v>
      </c>
      <c r="D6808" s="7" t="n">
        <v>1</v>
      </c>
    </row>
    <row r="6809" spans="1:6">
      <c r="A6809" t="s">
        <v>4</v>
      </c>
      <c r="B6809" s="4" t="s">
        <v>5</v>
      </c>
      <c r="C6809" s="4" t="s">
        <v>10</v>
      </c>
      <c r="D6809" s="4" t="s">
        <v>13</v>
      </c>
    </row>
    <row r="6810" spans="1:6">
      <c r="A6810" t="n">
        <v>52940</v>
      </c>
      <c r="B6810" s="63" t="n">
        <v>89</v>
      </c>
      <c r="C6810" s="7" t="n">
        <v>65533</v>
      </c>
      <c r="D6810" s="7" t="n">
        <v>1</v>
      </c>
    </row>
    <row r="6811" spans="1:6">
      <c r="A6811" t="s">
        <v>4</v>
      </c>
      <c r="B6811" s="4" t="s">
        <v>5</v>
      </c>
      <c r="C6811" s="4" t="s">
        <v>13</v>
      </c>
      <c r="D6811" s="4" t="s">
        <v>10</v>
      </c>
      <c r="E6811" s="4" t="s">
        <v>10</v>
      </c>
      <c r="F6811" s="4" t="s">
        <v>13</v>
      </c>
    </row>
    <row r="6812" spans="1:6">
      <c r="A6812" t="n">
        <v>52944</v>
      </c>
      <c r="B6812" s="32" t="n">
        <v>25</v>
      </c>
      <c r="C6812" s="7" t="n">
        <v>1</v>
      </c>
      <c r="D6812" s="7" t="n">
        <v>65535</v>
      </c>
      <c r="E6812" s="7" t="n">
        <v>65535</v>
      </c>
      <c r="F6812" s="7" t="n">
        <v>0</v>
      </c>
    </row>
    <row r="6813" spans="1:6">
      <c r="A6813" t="s">
        <v>4</v>
      </c>
      <c r="B6813" s="4" t="s">
        <v>5</v>
      </c>
      <c r="C6813" s="4" t="s">
        <v>10</v>
      </c>
      <c r="D6813" s="4" t="s">
        <v>25</v>
      </c>
      <c r="E6813" s="4" t="s">
        <v>25</v>
      </c>
      <c r="F6813" s="4" t="s">
        <v>25</v>
      </c>
      <c r="G6813" s="4" t="s">
        <v>25</v>
      </c>
    </row>
    <row r="6814" spans="1:6">
      <c r="A6814" t="n">
        <v>52951</v>
      </c>
      <c r="B6814" s="50" t="n">
        <v>46</v>
      </c>
      <c r="C6814" s="7" t="n">
        <v>61456</v>
      </c>
      <c r="D6814" s="7" t="n">
        <v>61.6399993896484</v>
      </c>
      <c r="E6814" s="7" t="n">
        <v>35.75</v>
      </c>
      <c r="F6814" s="7" t="n">
        <v>-47.2000007629395</v>
      </c>
      <c r="G6814" s="7" t="n">
        <v>13.6999998092651</v>
      </c>
    </row>
    <row r="6815" spans="1:6">
      <c r="A6815" t="s">
        <v>4</v>
      </c>
      <c r="B6815" s="4" t="s">
        <v>5</v>
      </c>
      <c r="C6815" s="4" t="s">
        <v>10</v>
      </c>
      <c r="D6815" s="4" t="s">
        <v>25</v>
      </c>
      <c r="E6815" s="4" t="s">
        <v>25</v>
      </c>
      <c r="F6815" s="4" t="s">
        <v>25</v>
      </c>
      <c r="G6815" s="4" t="s">
        <v>25</v>
      </c>
    </row>
    <row r="6816" spans="1:6">
      <c r="A6816" t="n">
        <v>52970</v>
      </c>
      <c r="B6816" s="50" t="n">
        <v>46</v>
      </c>
      <c r="C6816" s="7" t="n">
        <v>61457</v>
      </c>
      <c r="D6816" s="7" t="n">
        <v>61.6399993896484</v>
      </c>
      <c r="E6816" s="7" t="n">
        <v>35.75</v>
      </c>
      <c r="F6816" s="7" t="n">
        <v>-47.2000007629395</v>
      </c>
      <c r="G6816" s="7" t="n">
        <v>13.6999998092651</v>
      </c>
    </row>
    <row r="6817" spans="1:7">
      <c r="A6817" t="s">
        <v>4</v>
      </c>
      <c r="B6817" s="4" t="s">
        <v>5</v>
      </c>
      <c r="C6817" s="4" t="s">
        <v>13</v>
      </c>
      <c r="D6817" s="4" t="s">
        <v>13</v>
      </c>
      <c r="E6817" s="4" t="s">
        <v>25</v>
      </c>
      <c r="F6817" s="4" t="s">
        <v>25</v>
      </c>
      <c r="G6817" s="4" t="s">
        <v>25</v>
      </c>
      <c r="H6817" s="4" t="s">
        <v>10</v>
      </c>
      <c r="I6817" s="4" t="s">
        <v>13</v>
      </c>
    </row>
    <row r="6818" spans="1:7">
      <c r="A6818" t="n">
        <v>52989</v>
      </c>
      <c r="B6818" s="45" t="n">
        <v>45</v>
      </c>
      <c r="C6818" s="7" t="n">
        <v>4</v>
      </c>
      <c r="D6818" s="7" t="n">
        <v>3</v>
      </c>
      <c r="E6818" s="7" t="n">
        <v>1.96000003814697</v>
      </c>
      <c r="F6818" s="7" t="n">
        <v>204.940002441406</v>
      </c>
      <c r="G6818" s="7" t="n">
        <v>0</v>
      </c>
      <c r="H6818" s="7" t="n">
        <v>0</v>
      </c>
      <c r="I6818" s="7" t="n">
        <v>0</v>
      </c>
    </row>
    <row r="6819" spans="1:7">
      <c r="A6819" t="s">
        <v>4</v>
      </c>
      <c r="B6819" s="4" t="s">
        <v>5</v>
      </c>
      <c r="C6819" s="4" t="s">
        <v>13</v>
      </c>
      <c r="D6819" s="4" t="s">
        <v>6</v>
      </c>
    </row>
    <row r="6820" spans="1:7">
      <c r="A6820" t="n">
        <v>53007</v>
      </c>
      <c r="B6820" s="9" t="n">
        <v>2</v>
      </c>
      <c r="C6820" s="7" t="n">
        <v>10</v>
      </c>
      <c r="D6820" s="7" t="s">
        <v>105</v>
      </c>
    </row>
    <row r="6821" spans="1:7">
      <c r="A6821" t="s">
        <v>4</v>
      </c>
      <c r="B6821" s="4" t="s">
        <v>5</v>
      </c>
      <c r="C6821" s="4" t="s">
        <v>10</v>
      </c>
    </row>
    <row r="6822" spans="1:7">
      <c r="A6822" t="n">
        <v>53022</v>
      </c>
      <c r="B6822" s="31" t="n">
        <v>16</v>
      </c>
      <c r="C6822" s="7" t="n">
        <v>0</v>
      </c>
    </row>
    <row r="6823" spans="1:7">
      <c r="A6823" t="s">
        <v>4</v>
      </c>
      <c r="B6823" s="4" t="s">
        <v>5</v>
      </c>
      <c r="C6823" s="4" t="s">
        <v>13</v>
      </c>
      <c r="D6823" s="4" t="s">
        <v>10</v>
      </c>
    </row>
    <row r="6824" spans="1:7">
      <c r="A6824" t="n">
        <v>53025</v>
      </c>
      <c r="B6824" s="39" t="n">
        <v>58</v>
      </c>
      <c r="C6824" s="7" t="n">
        <v>105</v>
      </c>
      <c r="D6824" s="7" t="n">
        <v>300</v>
      </c>
    </row>
    <row r="6825" spans="1:7">
      <c r="A6825" t="s">
        <v>4</v>
      </c>
      <c r="B6825" s="4" t="s">
        <v>5</v>
      </c>
      <c r="C6825" s="4" t="s">
        <v>25</v>
      </c>
      <c r="D6825" s="4" t="s">
        <v>10</v>
      </c>
    </row>
    <row r="6826" spans="1:7">
      <c r="A6826" t="n">
        <v>53029</v>
      </c>
      <c r="B6826" s="56" t="n">
        <v>103</v>
      </c>
      <c r="C6826" s="7" t="n">
        <v>1</v>
      </c>
      <c r="D6826" s="7" t="n">
        <v>300</v>
      </c>
    </row>
    <row r="6827" spans="1:7">
      <c r="A6827" t="s">
        <v>4</v>
      </c>
      <c r="B6827" s="4" t="s">
        <v>5</v>
      </c>
      <c r="C6827" s="4" t="s">
        <v>13</v>
      </c>
      <c r="D6827" s="4" t="s">
        <v>10</v>
      </c>
    </row>
    <row r="6828" spans="1:7">
      <c r="A6828" t="n">
        <v>53036</v>
      </c>
      <c r="B6828" s="57" t="n">
        <v>72</v>
      </c>
      <c r="C6828" s="7" t="n">
        <v>4</v>
      </c>
      <c r="D6828" s="7" t="n">
        <v>0</v>
      </c>
    </row>
    <row r="6829" spans="1:7">
      <c r="A6829" t="s">
        <v>4</v>
      </c>
      <c r="B6829" s="4" t="s">
        <v>5</v>
      </c>
      <c r="C6829" s="4" t="s">
        <v>9</v>
      </c>
    </row>
    <row r="6830" spans="1:7">
      <c r="A6830" t="n">
        <v>53040</v>
      </c>
      <c r="B6830" s="65" t="n">
        <v>15</v>
      </c>
      <c r="C6830" s="7" t="n">
        <v>1073741824</v>
      </c>
    </row>
    <row r="6831" spans="1:7">
      <c r="A6831" t="s">
        <v>4</v>
      </c>
      <c r="B6831" s="4" t="s">
        <v>5</v>
      </c>
      <c r="C6831" s="4" t="s">
        <v>13</v>
      </c>
    </row>
    <row r="6832" spans="1:7">
      <c r="A6832" t="n">
        <v>53045</v>
      </c>
      <c r="B6832" s="40" t="n">
        <v>64</v>
      </c>
      <c r="C6832" s="7" t="n">
        <v>3</v>
      </c>
    </row>
    <row r="6833" spans="1:9">
      <c r="A6833" t="s">
        <v>4</v>
      </c>
      <c r="B6833" s="4" t="s">
        <v>5</v>
      </c>
      <c r="C6833" s="4" t="s">
        <v>13</v>
      </c>
    </row>
    <row r="6834" spans="1:9">
      <c r="A6834" t="n">
        <v>53047</v>
      </c>
      <c r="B6834" s="12" t="n">
        <v>74</v>
      </c>
      <c r="C6834" s="7" t="n">
        <v>67</v>
      </c>
    </row>
    <row r="6835" spans="1:9">
      <c r="A6835" t="s">
        <v>4</v>
      </c>
      <c r="B6835" s="4" t="s">
        <v>5</v>
      </c>
      <c r="C6835" s="4" t="s">
        <v>13</v>
      </c>
      <c r="D6835" s="4" t="s">
        <v>13</v>
      </c>
      <c r="E6835" s="4" t="s">
        <v>10</v>
      </c>
    </row>
    <row r="6836" spans="1:9">
      <c r="A6836" t="n">
        <v>53049</v>
      </c>
      <c r="B6836" s="45" t="n">
        <v>45</v>
      </c>
      <c r="C6836" s="7" t="n">
        <v>8</v>
      </c>
      <c r="D6836" s="7" t="n">
        <v>1</v>
      </c>
      <c r="E6836" s="7" t="n">
        <v>0</v>
      </c>
    </row>
    <row r="6837" spans="1:9">
      <c r="A6837" t="s">
        <v>4</v>
      </c>
      <c r="B6837" s="4" t="s">
        <v>5</v>
      </c>
      <c r="C6837" s="4" t="s">
        <v>10</v>
      </c>
    </row>
    <row r="6838" spans="1:9">
      <c r="A6838" t="n">
        <v>53054</v>
      </c>
      <c r="B6838" s="66" t="n">
        <v>13</v>
      </c>
      <c r="C6838" s="7" t="n">
        <v>6409</v>
      </c>
    </row>
    <row r="6839" spans="1:9">
      <c r="A6839" t="s">
        <v>4</v>
      </c>
      <c r="B6839" s="4" t="s">
        <v>5</v>
      </c>
      <c r="C6839" s="4" t="s">
        <v>10</v>
      </c>
    </row>
    <row r="6840" spans="1:9">
      <c r="A6840" t="n">
        <v>53057</v>
      </c>
      <c r="B6840" s="66" t="n">
        <v>13</v>
      </c>
      <c r="C6840" s="7" t="n">
        <v>6408</v>
      </c>
    </row>
    <row r="6841" spans="1:9">
      <c r="A6841" t="s">
        <v>4</v>
      </c>
      <c r="B6841" s="4" t="s">
        <v>5</v>
      </c>
      <c r="C6841" s="4" t="s">
        <v>10</v>
      </c>
    </row>
    <row r="6842" spans="1:9">
      <c r="A6842" t="n">
        <v>53060</v>
      </c>
      <c r="B6842" s="23" t="n">
        <v>12</v>
      </c>
      <c r="C6842" s="7" t="n">
        <v>6464</v>
      </c>
    </row>
    <row r="6843" spans="1:9">
      <c r="A6843" t="s">
        <v>4</v>
      </c>
      <c r="B6843" s="4" t="s">
        <v>5</v>
      </c>
      <c r="C6843" s="4" t="s">
        <v>10</v>
      </c>
    </row>
    <row r="6844" spans="1:9">
      <c r="A6844" t="n">
        <v>53063</v>
      </c>
      <c r="B6844" s="66" t="n">
        <v>13</v>
      </c>
      <c r="C6844" s="7" t="n">
        <v>6465</v>
      </c>
    </row>
    <row r="6845" spans="1:9">
      <c r="A6845" t="s">
        <v>4</v>
      </c>
      <c r="B6845" s="4" t="s">
        <v>5</v>
      </c>
      <c r="C6845" s="4" t="s">
        <v>10</v>
      </c>
    </row>
    <row r="6846" spans="1:9">
      <c r="A6846" t="n">
        <v>53066</v>
      </c>
      <c r="B6846" s="66" t="n">
        <v>13</v>
      </c>
      <c r="C6846" s="7" t="n">
        <v>6466</v>
      </c>
    </row>
    <row r="6847" spans="1:9">
      <c r="A6847" t="s">
        <v>4</v>
      </c>
      <c r="B6847" s="4" t="s">
        <v>5</v>
      </c>
      <c r="C6847" s="4" t="s">
        <v>10</v>
      </c>
    </row>
    <row r="6848" spans="1:9">
      <c r="A6848" t="n">
        <v>53069</v>
      </c>
      <c r="B6848" s="66" t="n">
        <v>13</v>
      </c>
      <c r="C6848" s="7" t="n">
        <v>6467</v>
      </c>
    </row>
    <row r="6849" spans="1:5">
      <c r="A6849" t="s">
        <v>4</v>
      </c>
      <c r="B6849" s="4" t="s">
        <v>5</v>
      </c>
      <c r="C6849" s="4" t="s">
        <v>10</v>
      </c>
    </row>
    <row r="6850" spans="1:5">
      <c r="A6850" t="n">
        <v>53072</v>
      </c>
      <c r="B6850" s="66" t="n">
        <v>13</v>
      </c>
      <c r="C6850" s="7" t="n">
        <v>6468</v>
      </c>
    </row>
    <row r="6851" spans="1:5">
      <c r="A6851" t="s">
        <v>4</v>
      </c>
      <c r="B6851" s="4" t="s">
        <v>5</v>
      </c>
      <c r="C6851" s="4" t="s">
        <v>10</v>
      </c>
    </row>
    <row r="6852" spans="1:5">
      <c r="A6852" t="n">
        <v>53075</v>
      </c>
      <c r="B6852" s="66" t="n">
        <v>13</v>
      </c>
      <c r="C6852" s="7" t="n">
        <v>6469</v>
      </c>
    </row>
    <row r="6853" spans="1:5">
      <c r="A6853" t="s">
        <v>4</v>
      </c>
      <c r="B6853" s="4" t="s">
        <v>5</v>
      </c>
      <c r="C6853" s="4" t="s">
        <v>10</v>
      </c>
    </row>
    <row r="6854" spans="1:5">
      <c r="A6854" t="n">
        <v>53078</v>
      </c>
      <c r="B6854" s="66" t="n">
        <v>13</v>
      </c>
      <c r="C6854" s="7" t="n">
        <v>6470</v>
      </c>
    </row>
    <row r="6855" spans="1:5">
      <c r="A6855" t="s">
        <v>4</v>
      </c>
      <c r="B6855" s="4" t="s">
        <v>5</v>
      </c>
      <c r="C6855" s="4" t="s">
        <v>10</v>
      </c>
    </row>
    <row r="6856" spans="1:5">
      <c r="A6856" t="n">
        <v>53081</v>
      </c>
      <c r="B6856" s="66" t="n">
        <v>13</v>
      </c>
      <c r="C6856" s="7" t="n">
        <v>6471</v>
      </c>
    </row>
    <row r="6857" spans="1:5">
      <c r="A6857" t="s">
        <v>4</v>
      </c>
      <c r="B6857" s="4" t="s">
        <v>5</v>
      </c>
      <c r="C6857" s="4" t="s">
        <v>13</v>
      </c>
    </row>
    <row r="6858" spans="1:5">
      <c r="A6858" t="n">
        <v>53084</v>
      </c>
      <c r="B6858" s="12" t="n">
        <v>74</v>
      </c>
      <c r="C6858" s="7" t="n">
        <v>18</v>
      </c>
    </row>
    <row r="6859" spans="1:5">
      <c r="A6859" t="s">
        <v>4</v>
      </c>
      <c r="B6859" s="4" t="s">
        <v>5</v>
      </c>
      <c r="C6859" s="4" t="s">
        <v>13</v>
      </c>
    </row>
    <row r="6860" spans="1:5">
      <c r="A6860" t="n">
        <v>53086</v>
      </c>
      <c r="B6860" s="12" t="n">
        <v>74</v>
      </c>
      <c r="C6860" s="7" t="n">
        <v>45</v>
      </c>
    </row>
    <row r="6861" spans="1:5">
      <c r="A6861" t="s">
        <v>4</v>
      </c>
      <c r="B6861" s="4" t="s">
        <v>5</v>
      </c>
      <c r="C6861" s="4" t="s">
        <v>10</v>
      </c>
    </row>
    <row r="6862" spans="1:5">
      <c r="A6862" t="n">
        <v>53088</v>
      </c>
      <c r="B6862" s="31" t="n">
        <v>16</v>
      </c>
      <c r="C6862" s="7" t="n">
        <v>0</v>
      </c>
    </row>
    <row r="6863" spans="1:5">
      <c r="A6863" t="s">
        <v>4</v>
      </c>
      <c r="B6863" s="4" t="s">
        <v>5</v>
      </c>
      <c r="C6863" s="4" t="s">
        <v>13</v>
      </c>
      <c r="D6863" s="4" t="s">
        <v>13</v>
      </c>
      <c r="E6863" s="4" t="s">
        <v>13</v>
      </c>
      <c r="F6863" s="4" t="s">
        <v>13</v>
      </c>
    </row>
    <row r="6864" spans="1:5">
      <c r="A6864" t="n">
        <v>53091</v>
      </c>
      <c r="B6864" s="8" t="n">
        <v>14</v>
      </c>
      <c r="C6864" s="7" t="n">
        <v>0</v>
      </c>
      <c r="D6864" s="7" t="n">
        <v>8</v>
      </c>
      <c r="E6864" s="7" t="n">
        <v>0</v>
      </c>
      <c r="F6864" s="7" t="n">
        <v>0</v>
      </c>
    </row>
    <row r="6865" spans="1:6">
      <c r="A6865" t="s">
        <v>4</v>
      </c>
      <c r="B6865" s="4" t="s">
        <v>5</v>
      </c>
      <c r="C6865" s="4" t="s">
        <v>13</v>
      </c>
      <c r="D6865" s="4" t="s">
        <v>6</v>
      </c>
    </row>
    <row r="6866" spans="1:6">
      <c r="A6866" t="n">
        <v>53096</v>
      </c>
      <c r="B6866" s="9" t="n">
        <v>2</v>
      </c>
      <c r="C6866" s="7" t="n">
        <v>11</v>
      </c>
      <c r="D6866" s="7" t="s">
        <v>49</v>
      </c>
    </row>
    <row r="6867" spans="1:6">
      <c r="A6867" t="s">
        <v>4</v>
      </c>
      <c r="B6867" s="4" t="s">
        <v>5</v>
      </c>
      <c r="C6867" s="4" t="s">
        <v>10</v>
      </c>
    </row>
    <row r="6868" spans="1:6">
      <c r="A6868" t="n">
        <v>53110</v>
      </c>
      <c r="B6868" s="31" t="n">
        <v>16</v>
      </c>
      <c r="C6868" s="7" t="n">
        <v>0</v>
      </c>
    </row>
    <row r="6869" spans="1:6">
      <c r="A6869" t="s">
        <v>4</v>
      </c>
      <c r="B6869" s="4" t="s">
        <v>5</v>
      </c>
      <c r="C6869" s="4" t="s">
        <v>13</v>
      </c>
      <c r="D6869" s="4" t="s">
        <v>6</v>
      </c>
    </row>
    <row r="6870" spans="1:6">
      <c r="A6870" t="n">
        <v>53113</v>
      </c>
      <c r="B6870" s="9" t="n">
        <v>2</v>
      </c>
      <c r="C6870" s="7" t="n">
        <v>11</v>
      </c>
      <c r="D6870" s="7" t="s">
        <v>106</v>
      </c>
    </row>
    <row r="6871" spans="1:6">
      <c r="A6871" t="s">
        <v>4</v>
      </c>
      <c r="B6871" s="4" t="s">
        <v>5</v>
      </c>
      <c r="C6871" s="4" t="s">
        <v>10</v>
      </c>
    </row>
    <row r="6872" spans="1:6">
      <c r="A6872" t="n">
        <v>53122</v>
      </c>
      <c r="B6872" s="31" t="n">
        <v>16</v>
      </c>
      <c r="C6872" s="7" t="n">
        <v>0</v>
      </c>
    </row>
    <row r="6873" spans="1:6">
      <c r="A6873" t="s">
        <v>4</v>
      </c>
      <c r="B6873" s="4" t="s">
        <v>5</v>
      </c>
      <c r="C6873" s="4" t="s">
        <v>9</v>
      </c>
    </row>
    <row r="6874" spans="1:6">
      <c r="A6874" t="n">
        <v>53125</v>
      </c>
      <c r="B6874" s="65" t="n">
        <v>15</v>
      </c>
      <c r="C6874" s="7" t="n">
        <v>2048</v>
      </c>
    </row>
    <row r="6875" spans="1:6">
      <c r="A6875" t="s">
        <v>4</v>
      </c>
      <c r="B6875" s="4" t="s">
        <v>5</v>
      </c>
      <c r="C6875" s="4" t="s">
        <v>13</v>
      </c>
      <c r="D6875" s="4" t="s">
        <v>6</v>
      </c>
    </row>
    <row r="6876" spans="1:6">
      <c r="A6876" t="n">
        <v>53130</v>
      </c>
      <c r="B6876" s="9" t="n">
        <v>2</v>
      </c>
      <c r="C6876" s="7" t="n">
        <v>10</v>
      </c>
      <c r="D6876" s="7" t="s">
        <v>58</v>
      </c>
    </row>
    <row r="6877" spans="1:6">
      <c r="A6877" t="s">
        <v>4</v>
      </c>
      <c r="B6877" s="4" t="s">
        <v>5</v>
      </c>
      <c r="C6877" s="4" t="s">
        <v>10</v>
      </c>
    </row>
    <row r="6878" spans="1:6">
      <c r="A6878" t="n">
        <v>53148</v>
      </c>
      <c r="B6878" s="31" t="n">
        <v>16</v>
      </c>
      <c r="C6878" s="7" t="n">
        <v>0</v>
      </c>
    </row>
    <row r="6879" spans="1:6">
      <c r="A6879" t="s">
        <v>4</v>
      </c>
      <c r="B6879" s="4" t="s">
        <v>5</v>
      </c>
      <c r="C6879" s="4" t="s">
        <v>13</v>
      </c>
      <c r="D6879" s="4" t="s">
        <v>6</v>
      </c>
    </row>
    <row r="6880" spans="1:6">
      <c r="A6880" t="n">
        <v>53151</v>
      </c>
      <c r="B6880" s="9" t="n">
        <v>2</v>
      </c>
      <c r="C6880" s="7" t="n">
        <v>10</v>
      </c>
      <c r="D6880" s="7" t="s">
        <v>59</v>
      </c>
    </row>
    <row r="6881" spans="1:4">
      <c r="A6881" t="s">
        <v>4</v>
      </c>
      <c r="B6881" s="4" t="s">
        <v>5</v>
      </c>
      <c r="C6881" s="4" t="s">
        <v>10</v>
      </c>
    </row>
    <row r="6882" spans="1:4">
      <c r="A6882" t="n">
        <v>53170</v>
      </c>
      <c r="B6882" s="31" t="n">
        <v>16</v>
      </c>
      <c r="C6882" s="7" t="n">
        <v>0</v>
      </c>
    </row>
    <row r="6883" spans="1:4">
      <c r="A6883" t="s">
        <v>4</v>
      </c>
      <c r="B6883" s="4" t="s">
        <v>5</v>
      </c>
      <c r="C6883" s="4" t="s">
        <v>13</v>
      </c>
      <c r="D6883" s="4" t="s">
        <v>10</v>
      </c>
      <c r="E6883" s="4" t="s">
        <v>25</v>
      </c>
    </row>
    <row r="6884" spans="1:4">
      <c r="A6884" t="n">
        <v>53173</v>
      </c>
      <c r="B6884" s="39" t="n">
        <v>58</v>
      </c>
      <c r="C6884" s="7" t="n">
        <v>100</v>
      </c>
      <c r="D6884" s="7" t="n">
        <v>300</v>
      </c>
      <c r="E6884" s="7" t="n">
        <v>1</v>
      </c>
    </row>
    <row r="6885" spans="1:4">
      <c r="A6885" t="s">
        <v>4</v>
      </c>
      <c r="B6885" s="4" t="s">
        <v>5</v>
      </c>
      <c r="C6885" s="4" t="s">
        <v>13</v>
      </c>
      <c r="D6885" s="4" t="s">
        <v>10</v>
      </c>
    </row>
    <row r="6886" spans="1:4">
      <c r="A6886" t="n">
        <v>53181</v>
      </c>
      <c r="B6886" s="39" t="n">
        <v>58</v>
      </c>
      <c r="C6886" s="7" t="n">
        <v>255</v>
      </c>
      <c r="D6886" s="7" t="n">
        <v>0</v>
      </c>
    </row>
    <row r="6887" spans="1:4">
      <c r="A6887" t="s">
        <v>4</v>
      </c>
      <c r="B6887" s="4" t="s">
        <v>5</v>
      </c>
      <c r="C6887" s="4" t="s">
        <v>13</v>
      </c>
    </row>
    <row r="6888" spans="1:4">
      <c r="A6888" t="n">
        <v>53185</v>
      </c>
      <c r="B6888" s="36" t="n">
        <v>23</v>
      </c>
      <c r="C6888" s="7" t="n">
        <v>0</v>
      </c>
    </row>
    <row r="6889" spans="1:4">
      <c r="A6889" t="s">
        <v>4</v>
      </c>
      <c r="B6889" s="4" t="s">
        <v>5</v>
      </c>
    </row>
    <row r="6890" spans="1:4">
      <c r="A6890" t="n">
        <v>53187</v>
      </c>
      <c r="B6890" s="5" t="n">
        <v>1</v>
      </c>
    </row>
    <row r="6891" spans="1:4" s="3" customFormat="1" customHeight="0">
      <c r="A6891" s="3" t="s">
        <v>2</v>
      </c>
      <c r="B6891" s="3" t="s">
        <v>504</v>
      </c>
    </row>
    <row r="6892" spans="1:4">
      <c r="A6892" t="s">
        <v>4</v>
      </c>
      <c r="B6892" s="4" t="s">
        <v>5</v>
      </c>
      <c r="C6892" s="4" t="s">
        <v>10</v>
      </c>
    </row>
    <row r="6893" spans="1:4">
      <c r="A6893" t="n">
        <v>53188</v>
      </c>
      <c r="B6893" s="66" t="n">
        <v>13</v>
      </c>
      <c r="C6893" s="7" t="n">
        <v>6472</v>
      </c>
    </row>
    <row r="6894" spans="1:4">
      <c r="A6894" t="s">
        <v>4</v>
      </c>
      <c r="B6894" s="4" t="s">
        <v>5</v>
      </c>
      <c r="C6894" s="4" t="s">
        <v>13</v>
      </c>
      <c r="D6894" s="4" t="s">
        <v>13</v>
      </c>
      <c r="E6894" s="4" t="s">
        <v>13</v>
      </c>
      <c r="F6894" s="4" t="s">
        <v>9</v>
      </c>
      <c r="G6894" s="4" t="s">
        <v>13</v>
      </c>
      <c r="H6894" s="4" t="s">
        <v>13</v>
      </c>
      <c r="I6894" s="4" t="s">
        <v>13</v>
      </c>
      <c r="J6894" s="4" t="s">
        <v>13</v>
      </c>
      <c r="K6894" s="4" t="s">
        <v>9</v>
      </c>
      <c r="L6894" s="4" t="s">
        <v>13</v>
      </c>
      <c r="M6894" s="4" t="s">
        <v>13</v>
      </c>
      <c r="N6894" s="4" t="s">
        <v>13</v>
      </c>
      <c r="O6894" s="4" t="s">
        <v>35</v>
      </c>
    </row>
    <row r="6895" spans="1:4">
      <c r="A6895" t="n">
        <v>53191</v>
      </c>
      <c r="B6895" s="15" t="n">
        <v>5</v>
      </c>
      <c r="C6895" s="7" t="n">
        <v>32</v>
      </c>
      <c r="D6895" s="7" t="n">
        <v>3</v>
      </c>
      <c r="E6895" s="7" t="n">
        <v>0</v>
      </c>
      <c r="F6895" s="7" t="n">
        <v>921</v>
      </c>
      <c r="G6895" s="7" t="n">
        <v>2</v>
      </c>
      <c r="H6895" s="7" t="n">
        <v>32</v>
      </c>
      <c r="I6895" s="7" t="n">
        <v>4</v>
      </c>
      <c r="J6895" s="7" t="n">
        <v>0</v>
      </c>
      <c r="K6895" s="7" t="n">
        <v>1</v>
      </c>
      <c r="L6895" s="7" t="n">
        <v>2</v>
      </c>
      <c r="M6895" s="7" t="n">
        <v>9</v>
      </c>
      <c r="N6895" s="7" t="n">
        <v>1</v>
      </c>
      <c r="O6895" s="16" t="n">
        <f t="normal" ca="1">A6899</f>
        <v>0</v>
      </c>
    </row>
    <row r="6896" spans="1:4">
      <c r="A6896" t="s">
        <v>4</v>
      </c>
      <c r="B6896" s="4" t="s">
        <v>5</v>
      </c>
      <c r="C6896" s="4" t="s">
        <v>10</v>
      </c>
    </row>
    <row r="6897" spans="1:15">
      <c r="A6897" t="n">
        <v>53214</v>
      </c>
      <c r="B6897" s="23" t="n">
        <v>12</v>
      </c>
      <c r="C6897" s="7" t="n">
        <v>6472</v>
      </c>
    </row>
    <row r="6898" spans="1:15">
      <c r="A6898" t="s">
        <v>4</v>
      </c>
      <c r="B6898" s="4" t="s">
        <v>5</v>
      </c>
    </row>
    <row r="6899" spans="1:15">
      <c r="A6899" t="n">
        <v>53217</v>
      </c>
      <c r="B6899" s="5" t="n">
        <v>1</v>
      </c>
    </row>
    <row r="6900" spans="1:15" s="3" customFormat="1" customHeight="0">
      <c r="A6900" s="3" t="s">
        <v>2</v>
      </c>
      <c r="B6900" s="3" t="s">
        <v>505</v>
      </c>
    </row>
    <row r="6901" spans="1:15">
      <c r="A6901" t="s">
        <v>4</v>
      </c>
      <c r="B6901" s="4" t="s">
        <v>5</v>
      </c>
      <c r="C6901" s="4" t="s">
        <v>13</v>
      </c>
      <c r="D6901" s="4" t="s">
        <v>13</v>
      </c>
      <c r="E6901" s="4" t="s">
        <v>13</v>
      </c>
      <c r="F6901" s="4" t="s">
        <v>13</v>
      </c>
    </row>
    <row r="6902" spans="1:15">
      <c r="A6902" t="n">
        <v>53220</v>
      </c>
      <c r="B6902" s="8" t="n">
        <v>14</v>
      </c>
      <c r="C6902" s="7" t="n">
        <v>2</v>
      </c>
      <c r="D6902" s="7" t="n">
        <v>0</v>
      </c>
      <c r="E6902" s="7" t="n">
        <v>0</v>
      </c>
      <c r="F6902" s="7" t="n">
        <v>0</v>
      </c>
    </row>
    <row r="6903" spans="1:15">
      <c r="A6903" t="s">
        <v>4</v>
      </c>
      <c r="B6903" s="4" t="s">
        <v>5</v>
      </c>
      <c r="C6903" s="4" t="s">
        <v>13</v>
      </c>
      <c r="D6903" s="20" t="s">
        <v>45</v>
      </c>
      <c r="E6903" s="4" t="s">
        <v>5</v>
      </c>
      <c r="F6903" s="4" t="s">
        <v>13</v>
      </c>
      <c r="G6903" s="4" t="s">
        <v>10</v>
      </c>
      <c r="H6903" s="20" t="s">
        <v>46</v>
      </c>
      <c r="I6903" s="4" t="s">
        <v>13</v>
      </c>
      <c r="J6903" s="4" t="s">
        <v>9</v>
      </c>
      <c r="K6903" s="4" t="s">
        <v>13</v>
      </c>
      <c r="L6903" s="4" t="s">
        <v>13</v>
      </c>
      <c r="M6903" s="20" t="s">
        <v>45</v>
      </c>
      <c r="N6903" s="4" t="s">
        <v>5</v>
      </c>
      <c r="O6903" s="4" t="s">
        <v>13</v>
      </c>
      <c r="P6903" s="4" t="s">
        <v>10</v>
      </c>
      <c r="Q6903" s="20" t="s">
        <v>46</v>
      </c>
      <c r="R6903" s="4" t="s">
        <v>13</v>
      </c>
      <c r="S6903" s="4" t="s">
        <v>9</v>
      </c>
      <c r="T6903" s="4" t="s">
        <v>13</v>
      </c>
      <c r="U6903" s="4" t="s">
        <v>13</v>
      </c>
      <c r="V6903" s="4" t="s">
        <v>13</v>
      </c>
      <c r="W6903" s="4" t="s">
        <v>35</v>
      </c>
    </row>
    <row r="6904" spans="1:15">
      <c r="A6904" t="n">
        <v>53225</v>
      </c>
      <c r="B6904" s="15" t="n">
        <v>5</v>
      </c>
      <c r="C6904" s="7" t="n">
        <v>28</v>
      </c>
      <c r="D6904" s="20" t="s">
        <v>3</v>
      </c>
      <c r="E6904" s="10" t="n">
        <v>162</v>
      </c>
      <c r="F6904" s="7" t="n">
        <v>3</v>
      </c>
      <c r="G6904" s="7" t="n">
        <v>28852</v>
      </c>
      <c r="H6904" s="20" t="s">
        <v>3</v>
      </c>
      <c r="I6904" s="7" t="n">
        <v>0</v>
      </c>
      <c r="J6904" s="7" t="n">
        <v>1</v>
      </c>
      <c r="K6904" s="7" t="n">
        <v>2</v>
      </c>
      <c r="L6904" s="7" t="n">
        <v>28</v>
      </c>
      <c r="M6904" s="20" t="s">
        <v>3</v>
      </c>
      <c r="N6904" s="10" t="n">
        <v>162</v>
      </c>
      <c r="O6904" s="7" t="n">
        <v>3</v>
      </c>
      <c r="P6904" s="7" t="n">
        <v>28852</v>
      </c>
      <c r="Q6904" s="20" t="s">
        <v>3</v>
      </c>
      <c r="R6904" s="7" t="n">
        <v>0</v>
      </c>
      <c r="S6904" s="7" t="n">
        <v>2</v>
      </c>
      <c r="T6904" s="7" t="n">
        <v>2</v>
      </c>
      <c r="U6904" s="7" t="n">
        <v>11</v>
      </c>
      <c r="V6904" s="7" t="n">
        <v>1</v>
      </c>
      <c r="W6904" s="16" t="n">
        <f t="normal" ca="1">A6908</f>
        <v>0</v>
      </c>
    </row>
    <row r="6905" spans="1:15">
      <c r="A6905" t="s">
        <v>4</v>
      </c>
      <c r="B6905" s="4" t="s">
        <v>5</v>
      </c>
      <c r="C6905" s="4" t="s">
        <v>13</v>
      </c>
      <c r="D6905" s="4" t="s">
        <v>10</v>
      </c>
      <c r="E6905" s="4" t="s">
        <v>25</v>
      </c>
    </row>
    <row r="6906" spans="1:15">
      <c r="A6906" t="n">
        <v>53254</v>
      </c>
      <c r="B6906" s="39" t="n">
        <v>58</v>
      </c>
      <c r="C6906" s="7" t="n">
        <v>0</v>
      </c>
      <c r="D6906" s="7" t="n">
        <v>0</v>
      </c>
      <c r="E6906" s="7" t="n">
        <v>1</v>
      </c>
    </row>
    <row r="6907" spans="1:15">
      <c r="A6907" t="s">
        <v>4</v>
      </c>
      <c r="B6907" s="4" t="s">
        <v>5</v>
      </c>
      <c r="C6907" s="4" t="s">
        <v>13</v>
      </c>
      <c r="D6907" s="20" t="s">
        <v>45</v>
      </c>
      <c r="E6907" s="4" t="s">
        <v>5</v>
      </c>
      <c r="F6907" s="4" t="s">
        <v>13</v>
      </c>
      <c r="G6907" s="4" t="s">
        <v>10</v>
      </c>
      <c r="H6907" s="20" t="s">
        <v>46</v>
      </c>
      <c r="I6907" s="4" t="s">
        <v>13</v>
      </c>
      <c r="J6907" s="4" t="s">
        <v>9</v>
      </c>
      <c r="K6907" s="4" t="s">
        <v>13</v>
      </c>
      <c r="L6907" s="4" t="s">
        <v>13</v>
      </c>
      <c r="M6907" s="20" t="s">
        <v>45</v>
      </c>
      <c r="N6907" s="4" t="s">
        <v>5</v>
      </c>
      <c r="O6907" s="4" t="s">
        <v>13</v>
      </c>
      <c r="P6907" s="4" t="s">
        <v>10</v>
      </c>
      <c r="Q6907" s="20" t="s">
        <v>46</v>
      </c>
      <c r="R6907" s="4" t="s">
        <v>13</v>
      </c>
      <c r="S6907" s="4" t="s">
        <v>9</v>
      </c>
      <c r="T6907" s="4" t="s">
        <v>13</v>
      </c>
      <c r="U6907" s="4" t="s">
        <v>13</v>
      </c>
      <c r="V6907" s="4" t="s">
        <v>13</v>
      </c>
      <c r="W6907" s="4" t="s">
        <v>35</v>
      </c>
    </row>
    <row r="6908" spans="1:15">
      <c r="A6908" t="n">
        <v>53262</v>
      </c>
      <c r="B6908" s="15" t="n">
        <v>5</v>
      </c>
      <c r="C6908" s="7" t="n">
        <v>28</v>
      </c>
      <c r="D6908" s="20" t="s">
        <v>3</v>
      </c>
      <c r="E6908" s="10" t="n">
        <v>162</v>
      </c>
      <c r="F6908" s="7" t="n">
        <v>3</v>
      </c>
      <c r="G6908" s="7" t="n">
        <v>28852</v>
      </c>
      <c r="H6908" s="20" t="s">
        <v>3</v>
      </c>
      <c r="I6908" s="7" t="n">
        <v>0</v>
      </c>
      <c r="J6908" s="7" t="n">
        <v>1</v>
      </c>
      <c r="K6908" s="7" t="n">
        <v>3</v>
      </c>
      <c r="L6908" s="7" t="n">
        <v>28</v>
      </c>
      <c r="M6908" s="20" t="s">
        <v>3</v>
      </c>
      <c r="N6908" s="10" t="n">
        <v>162</v>
      </c>
      <c r="O6908" s="7" t="n">
        <v>3</v>
      </c>
      <c r="P6908" s="7" t="n">
        <v>28852</v>
      </c>
      <c r="Q6908" s="20" t="s">
        <v>3</v>
      </c>
      <c r="R6908" s="7" t="n">
        <v>0</v>
      </c>
      <c r="S6908" s="7" t="n">
        <v>2</v>
      </c>
      <c r="T6908" s="7" t="n">
        <v>3</v>
      </c>
      <c r="U6908" s="7" t="n">
        <v>9</v>
      </c>
      <c r="V6908" s="7" t="n">
        <v>1</v>
      </c>
      <c r="W6908" s="16" t="n">
        <f t="normal" ca="1">A6918</f>
        <v>0</v>
      </c>
    </row>
    <row r="6909" spans="1:15">
      <c r="A6909" t="s">
        <v>4</v>
      </c>
      <c r="B6909" s="4" t="s">
        <v>5</v>
      </c>
      <c r="C6909" s="4" t="s">
        <v>13</v>
      </c>
      <c r="D6909" s="20" t="s">
        <v>45</v>
      </c>
      <c r="E6909" s="4" t="s">
        <v>5</v>
      </c>
      <c r="F6909" s="4" t="s">
        <v>10</v>
      </c>
      <c r="G6909" s="4" t="s">
        <v>13</v>
      </c>
      <c r="H6909" s="4" t="s">
        <v>13</v>
      </c>
      <c r="I6909" s="4" t="s">
        <v>6</v>
      </c>
      <c r="J6909" s="20" t="s">
        <v>46</v>
      </c>
      <c r="K6909" s="4" t="s">
        <v>13</v>
      </c>
      <c r="L6909" s="4" t="s">
        <v>13</v>
      </c>
      <c r="M6909" s="20" t="s">
        <v>45</v>
      </c>
      <c r="N6909" s="4" t="s">
        <v>5</v>
      </c>
      <c r="O6909" s="4" t="s">
        <v>13</v>
      </c>
      <c r="P6909" s="20" t="s">
        <v>46</v>
      </c>
      <c r="Q6909" s="4" t="s">
        <v>13</v>
      </c>
      <c r="R6909" s="4" t="s">
        <v>9</v>
      </c>
      <c r="S6909" s="4" t="s">
        <v>13</v>
      </c>
      <c r="T6909" s="4" t="s">
        <v>13</v>
      </c>
      <c r="U6909" s="4" t="s">
        <v>13</v>
      </c>
      <c r="V6909" s="20" t="s">
        <v>45</v>
      </c>
      <c r="W6909" s="4" t="s">
        <v>5</v>
      </c>
      <c r="X6909" s="4" t="s">
        <v>13</v>
      </c>
      <c r="Y6909" s="20" t="s">
        <v>46</v>
      </c>
      <c r="Z6909" s="4" t="s">
        <v>13</v>
      </c>
      <c r="AA6909" s="4" t="s">
        <v>9</v>
      </c>
      <c r="AB6909" s="4" t="s">
        <v>13</v>
      </c>
      <c r="AC6909" s="4" t="s">
        <v>13</v>
      </c>
      <c r="AD6909" s="4" t="s">
        <v>13</v>
      </c>
      <c r="AE6909" s="4" t="s">
        <v>35</v>
      </c>
    </row>
    <row r="6910" spans="1:15">
      <c r="A6910" t="n">
        <v>53291</v>
      </c>
      <c r="B6910" s="15" t="n">
        <v>5</v>
      </c>
      <c r="C6910" s="7" t="n">
        <v>28</v>
      </c>
      <c r="D6910" s="20" t="s">
        <v>3</v>
      </c>
      <c r="E6910" s="55" t="n">
        <v>47</v>
      </c>
      <c r="F6910" s="7" t="n">
        <v>61456</v>
      </c>
      <c r="G6910" s="7" t="n">
        <v>2</v>
      </c>
      <c r="H6910" s="7" t="n">
        <v>0</v>
      </c>
      <c r="I6910" s="7" t="s">
        <v>78</v>
      </c>
      <c r="J6910" s="20" t="s">
        <v>3</v>
      </c>
      <c r="K6910" s="7" t="n">
        <v>8</v>
      </c>
      <c r="L6910" s="7" t="n">
        <v>28</v>
      </c>
      <c r="M6910" s="20" t="s">
        <v>3</v>
      </c>
      <c r="N6910" s="12" t="n">
        <v>74</v>
      </c>
      <c r="O6910" s="7" t="n">
        <v>65</v>
      </c>
      <c r="P6910" s="20" t="s">
        <v>3</v>
      </c>
      <c r="Q6910" s="7" t="n">
        <v>0</v>
      </c>
      <c r="R6910" s="7" t="n">
        <v>1</v>
      </c>
      <c r="S6910" s="7" t="n">
        <v>3</v>
      </c>
      <c r="T6910" s="7" t="n">
        <v>9</v>
      </c>
      <c r="U6910" s="7" t="n">
        <v>28</v>
      </c>
      <c r="V6910" s="20" t="s">
        <v>3</v>
      </c>
      <c r="W6910" s="12" t="n">
        <v>74</v>
      </c>
      <c r="X6910" s="7" t="n">
        <v>65</v>
      </c>
      <c r="Y6910" s="20" t="s">
        <v>3</v>
      </c>
      <c r="Z6910" s="7" t="n">
        <v>0</v>
      </c>
      <c r="AA6910" s="7" t="n">
        <v>2</v>
      </c>
      <c r="AB6910" s="7" t="n">
        <v>3</v>
      </c>
      <c r="AC6910" s="7" t="n">
        <v>9</v>
      </c>
      <c r="AD6910" s="7" t="n">
        <v>1</v>
      </c>
      <c r="AE6910" s="16" t="n">
        <f t="normal" ca="1">A6914</f>
        <v>0</v>
      </c>
    </row>
    <row r="6911" spans="1:15">
      <c r="A6911" t="s">
        <v>4</v>
      </c>
      <c r="B6911" s="4" t="s">
        <v>5</v>
      </c>
      <c r="C6911" s="4" t="s">
        <v>10</v>
      </c>
      <c r="D6911" s="4" t="s">
        <v>13</v>
      </c>
      <c r="E6911" s="4" t="s">
        <v>13</v>
      </c>
      <c r="F6911" s="4" t="s">
        <v>6</v>
      </c>
    </row>
    <row r="6912" spans="1:15">
      <c r="A6912" t="n">
        <v>53339</v>
      </c>
      <c r="B6912" s="55" t="n">
        <v>47</v>
      </c>
      <c r="C6912" s="7" t="n">
        <v>61456</v>
      </c>
      <c r="D6912" s="7" t="n">
        <v>0</v>
      </c>
      <c r="E6912" s="7" t="n">
        <v>0</v>
      </c>
      <c r="F6912" s="7" t="s">
        <v>79</v>
      </c>
    </row>
    <row r="6913" spans="1:31">
      <c r="A6913" t="s">
        <v>4</v>
      </c>
      <c r="B6913" s="4" t="s">
        <v>5</v>
      </c>
      <c r="C6913" s="4" t="s">
        <v>13</v>
      </c>
      <c r="D6913" s="4" t="s">
        <v>10</v>
      </c>
      <c r="E6913" s="4" t="s">
        <v>25</v>
      </c>
    </row>
    <row r="6914" spans="1:31">
      <c r="A6914" t="n">
        <v>53352</v>
      </c>
      <c r="B6914" s="39" t="n">
        <v>58</v>
      </c>
      <c r="C6914" s="7" t="n">
        <v>0</v>
      </c>
      <c r="D6914" s="7" t="n">
        <v>300</v>
      </c>
      <c r="E6914" s="7" t="n">
        <v>1</v>
      </c>
    </row>
    <row r="6915" spans="1:31">
      <c r="A6915" t="s">
        <v>4</v>
      </c>
      <c r="B6915" s="4" t="s">
        <v>5</v>
      </c>
      <c r="C6915" s="4" t="s">
        <v>13</v>
      </c>
      <c r="D6915" s="4" t="s">
        <v>10</v>
      </c>
    </row>
    <row r="6916" spans="1:31">
      <c r="A6916" t="n">
        <v>53360</v>
      </c>
      <c r="B6916" s="39" t="n">
        <v>58</v>
      </c>
      <c r="C6916" s="7" t="n">
        <v>255</v>
      </c>
      <c r="D6916" s="7" t="n">
        <v>0</v>
      </c>
    </row>
    <row r="6917" spans="1:31">
      <c r="A6917" t="s">
        <v>4</v>
      </c>
      <c r="B6917" s="4" t="s">
        <v>5</v>
      </c>
      <c r="C6917" s="4" t="s">
        <v>13</v>
      </c>
      <c r="D6917" s="4" t="s">
        <v>13</v>
      </c>
      <c r="E6917" s="4" t="s">
        <v>13</v>
      </c>
      <c r="F6917" s="4" t="s">
        <v>13</v>
      </c>
    </row>
    <row r="6918" spans="1:31">
      <c r="A6918" t="n">
        <v>53364</v>
      </c>
      <c r="B6918" s="8" t="n">
        <v>14</v>
      </c>
      <c r="C6918" s="7" t="n">
        <v>0</v>
      </c>
      <c r="D6918" s="7" t="n">
        <v>0</v>
      </c>
      <c r="E6918" s="7" t="n">
        <v>0</v>
      </c>
      <c r="F6918" s="7" t="n">
        <v>64</v>
      </c>
    </row>
    <row r="6919" spans="1:31">
      <c r="A6919" t="s">
        <v>4</v>
      </c>
      <c r="B6919" s="4" t="s">
        <v>5</v>
      </c>
      <c r="C6919" s="4" t="s">
        <v>13</v>
      </c>
      <c r="D6919" s="4" t="s">
        <v>10</v>
      </c>
    </row>
    <row r="6920" spans="1:31">
      <c r="A6920" t="n">
        <v>53369</v>
      </c>
      <c r="B6920" s="29" t="n">
        <v>22</v>
      </c>
      <c r="C6920" s="7" t="n">
        <v>0</v>
      </c>
      <c r="D6920" s="7" t="n">
        <v>28852</v>
      </c>
    </row>
    <row r="6921" spans="1:31">
      <c r="A6921" t="s">
        <v>4</v>
      </c>
      <c r="B6921" s="4" t="s">
        <v>5</v>
      </c>
      <c r="C6921" s="4" t="s">
        <v>13</v>
      </c>
      <c r="D6921" s="4" t="s">
        <v>10</v>
      </c>
    </row>
    <row r="6922" spans="1:31">
      <c r="A6922" t="n">
        <v>53373</v>
      </c>
      <c r="B6922" s="39" t="n">
        <v>58</v>
      </c>
      <c r="C6922" s="7" t="n">
        <v>5</v>
      </c>
      <c r="D6922" s="7" t="n">
        <v>300</v>
      </c>
    </row>
    <row r="6923" spans="1:31">
      <c r="A6923" t="s">
        <v>4</v>
      </c>
      <c r="B6923" s="4" t="s">
        <v>5</v>
      </c>
      <c r="C6923" s="4" t="s">
        <v>25</v>
      </c>
      <c r="D6923" s="4" t="s">
        <v>10</v>
      </c>
    </row>
    <row r="6924" spans="1:31">
      <c r="A6924" t="n">
        <v>53377</v>
      </c>
      <c r="B6924" s="56" t="n">
        <v>103</v>
      </c>
      <c r="C6924" s="7" t="n">
        <v>0</v>
      </c>
      <c r="D6924" s="7" t="n">
        <v>300</v>
      </c>
    </row>
    <row r="6925" spans="1:31">
      <c r="A6925" t="s">
        <v>4</v>
      </c>
      <c r="B6925" s="4" t="s">
        <v>5</v>
      </c>
      <c r="C6925" s="4" t="s">
        <v>13</v>
      </c>
    </row>
    <row r="6926" spans="1:31">
      <c r="A6926" t="n">
        <v>53384</v>
      </c>
      <c r="B6926" s="40" t="n">
        <v>64</v>
      </c>
      <c r="C6926" s="7" t="n">
        <v>7</v>
      </c>
    </row>
    <row r="6927" spans="1:31">
      <c r="A6927" t="s">
        <v>4</v>
      </c>
      <c r="B6927" s="4" t="s">
        <v>5</v>
      </c>
      <c r="C6927" s="4" t="s">
        <v>13</v>
      </c>
      <c r="D6927" s="4" t="s">
        <v>10</v>
      </c>
    </row>
    <row r="6928" spans="1:31">
      <c r="A6928" t="n">
        <v>53386</v>
      </c>
      <c r="B6928" s="57" t="n">
        <v>72</v>
      </c>
      <c r="C6928" s="7" t="n">
        <v>5</v>
      </c>
      <c r="D6928" s="7" t="n">
        <v>0</v>
      </c>
    </row>
    <row r="6929" spans="1:6">
      <c r="A6929" t="s">
        <v>4</v>
      </c>
      <c r="B6929" s="4" t="s">
        <v>5</v>
      </c>
      <c r="C6929" s="4" t="s">
        <v>13</v>
      </c>
      <c r="D6929" s="20" t="s">
        <v>45</v>
      </c>
      <c r="E6929" s="4" t="s">
        <v>5</v>
      </c>
      <c r="F6929" s="4" t="s">
        <v>13</v>
      </c>
      <c r="G6929" s="4" t="s">
        <v>10</v>
      </c>
      <c r="H6929" s="20" t="s">
        <v>46</v>
      </c>
      <c r="I6929" s="4" t="s">
        <v>13</v>
      </c>
      <c r="J6929" s="4" t="s">
        <v>9</v>
      </c>
      <c r="K6929" s="4" t="s">
        <v>13</v>
      </c>
      <c r="L6929" s="4" t="s">
        <v>13</v>
      </c>
      <c r="M6929" s="4" t="s">
        <v>35</v>
      </c>
    </row>
    <row r="6930" spans="1:6">
      <c r="A6930" t="n">
        <v>53390</v>
      </c>
      <c r="B6930" s="15" t="n">
        <v>5</v>
      </c>
      <c r="C6930" s="7" t="n">
        <v>28</v>
      </c>
      <c r="D6930" s="20" t="s">
        <v>3</v>
      </c>
      <c r="E6930" s="10" t="n">
        <v>162</v>
      </c>
      <c r="F6930" s="7" t="n">
        <v>4</v>
      </c>
      <c r="G6930" s="7" t="n">
        <v>28852</v>
      </c>
      <c r="H6930" s="20" t="s">
        <v>3</v>
      </c>
      <c r="I6930" s="7" t="n">
        <v>0</v>
      </c>
      <c r="J6930" s="7" t="n">
        <v>1</v>
      </c>
      <c r="K6930" s="7" t="n">
        <v>2</v>
      </c>
      <c r="L6930" s="7" t="n">
        <v>1</v>
      </c>
      <c r="M6930" s="16" t="n">
        <f t="normal" ca="1">A6936</f>
        <v>0</v>
      </c>
    </row>
    <row r="6931" spans="1:6">
      <c r="A6931" t="s">
        <v>4</v>
      </c>
      <c r="B6931" s="4" t="s">
        <v>5</v>
      </c>
      <c r="C6931" s="4" t="s">
        <v>13</v>
      </c>
      <c r="D6931" s="4" t="s">
        <v>6</v>
      </c>
    </row>
    <row r="6932" spans="1:6">
      <c r="A6932" t="n">
        <v>53407</v>
      </c>
      <c r="B6932" s="9" t="n">
        <v>2</v>
      </c>
      <c r="C6932" s="7" t="n">
        <v>10</v>
      </c>
      <c r="D6932" s="7" t="s">
        <v>80</v>
      </c>
    </row>
    <row r="6933" spans="1:6">
      <c r="A6933" t="s">
        <v>4</v>
      </c>
      <c r="B6933" s="4" t="s">
        <v>5</v>
      </c>
      <c r="C6933" s="4" t="s">
        <v>10</v>
      </c>
    </row>
    <row r="6934" spans="1:6">
      <c r="A6934" t="n">
        <v>53424</v>
      </c>
      <c r="B6934" s="31" t="n">
        <v>16</v>
      </c>
      <c r="C6934" s="7" t="n">
        <v>0</v>
      </c>
    </row>
    <row r="6935" spans="1:6">
      <c r="A6935" t="s">
        <v>4</v>
      </c>
      <c r="B6935" s="4" t="s">
        <v>5</v>
      </c>
      <c r="C6935" s="4" t="s">
        <v>10</v>
      </c>
    </row>
    <row r="6936" spans="1:6">
      <c r="A6936" t="n">
        <v>53427</v>
      </c>
      <c r="B6936" s="23" t="n">
        <v>12</v>
      </c>
      <c r="C6936" s="7" t="n">
        <v>9810</v>
      </c>
    </row>
    <row r="6937" spans="1:6">
      <c r="A6937" t="s">
        <v>4</v>
      </c>
      <c r="B6937" s="4" t="s">
        <v>5</v>
      </c>
      <c r="C6937" s="4" t="s">
        <v>10</v>
      </c>
      <c r="D6937" s="4" t="s">
        <v>13</v>
      </c>
      <c r="E6937" s="4" t="s">
        <v>13</v>
      </c>
    </row>
    <row r="6938" spans="1:6">
      <c r="A6938" t="n">
        <v>53430</v>
      </c>
      <c r="B6938" s="64" t="n">
        <v>104</v>
      </c>
      <c r="C6938" s="7" t="n">
        <v>29</v>
      </c>
      <c r="D6938" s="7" t="n">
        <v>3</v>
      </c>
      <c r="E6938" s="7" t="n">
        <v>2</v>
      </c>
    </row>
    <row r="6939" spans="1:6">
      <c r="A6939" t="s">
        <v>4</v>
      </c>
      <c r="B6939" s="4" t="s">
        <v>5</v>
      </c>
    </row>
    <row r="6940" spans="1:6">
      <c r="A6940" t="n">
        <v>53435</v>
      </c>
      <c r="B6940" s="5" t="n">
        <v>1</v>
      </c>
    </row>
    <row r="6941" spans="1:6">
      <c r="A6941" t="s">
        <v>4</v>
      </c>
      <c r="B6941" s="4" t="s">
        <v>5</v>
      </c>
      <c r="C6941" s="4" t="s">
        <v>10</v>
      </c>
      <c r="D6941" s="4" t="s">
        <v>13</v>
      </c>
      <c r="E6941" s="4" t="s">
        <v>10</v>
      </c>
    </row>
    <row r="6942" spans="1:6">
      <c r="A6942" t="n">
        <v>53436</v>
      </c>
      <c r="B6942" s="64" t="n">
        <v>104</v>
      </c>
      <c r="C6942" s="7" t="n">
        <v>29</v>
      </c>
      <c r="D6942" s="7" t="n">
        <v>1</v>
      </c>
      <c r="E6942" s="7" t="n">
        <v>0</v>
      </c>
    </row>
    <row r="6943" spans="1:6">
      <c r="A6943" t="s">
        <v>4</v>
      </c>
      <c r="B6943" s="4" t="s">
        <v>5</v>
      </c>
    </row>
    <row r="6944" spans="1:6">
      <c r="A6944" t="n">
        <v>53442</v>
      </c>
      <c r="B6944" s="5" t="n">
        <v>1</v>
      </c>
    </row>
    <row r="6945" spans="1:13">
      <c r="A6945" t="s">
        <v>4</v>
      </c>
      <c r="B6945" s="4" t="s">
        <v>5</v>
      </c>
      <c r="C6945" s="4" t="s">
        <v>10</v>
      </c>
      <c r="D6945" s="4" t="s">
        <v>25</v>
      </c>
      <c r="E6945" s="4" t="s">
        <v>25</v>
      </c>
      <c r="F6945" s="4" t="s">
        <v>25</v>
      </c>
      <c r="G6945" s="4" t="s">
        <v>25</v>
      </c>
    </row>
    <row r="6946" spans="1:13">
      <c r="A6946" t="n">
        <v>53443</v>
      </c>
      <c r="B6946" s="50" t="n">
        <v>46</v>
      </c>
      <c r="C6946" s="7" t="n">
        <v>61456</v>
      </c>
      <c r="D6946" s="7" t="n">
        <v>-39.2700004577637</v>
      </c>
      <c r="E6946" s="7" t="n">
        <v>61.8300018310547</v>
      </c>
      <c r="F6946" s="7" t="n">
        <v>-58.5</v>
      </c>
      <c r="G6946" s="7" t="n">
        <v>215.699996948242</v>
      </c>
    </row>
    <row r="6947" spans="1:13">
      <c r="A6947" t="s">
        <v>4</v>
      </c>
      <c r="B6947" s="4" t="s">
        <v>5</v>
      </c>
      <c r="C6947" s="4" t="s">
        <v>10</v>
      </c>
      <c r="D6947" s="4" t="s">
        <v>25</v>
      </c>
      <c r="E6947" s="4" t="s">
        <v>25</v>
      </c>
      <c r="F6947" s="4" t="s">
        <v>25</v>
      </c>
      <c r="G6947" s="4" t="s">
        <v>25</v>
      </c>
    </row>
    <row r="6948" spans="1:13">
      <c r="A6948" t="n">
        <v>53462</v>
      </c>
      <c r="B6948" s="50" t="n">
        <v>46</v>
      </c>
      <c r="C6948" s="7" t="n">
        <v>61457</v>
      </c>
      <c r="D6948" s="7" t="n">
        <v>-39.2700004577637</v>
      </c>
      <c r="E6948" s="7" t="n">
        <v>61.8300018310547</v>
      </c>
      <c r="F6948" s="7" t="n">
        <v>-58.5</v>
      </c>
      <c r="G6948" s="7" t="n">
        <v>215.699996948242</v>
      </c>
    </row>
    <row r="6949" spans="1:13">
      <c r="A6949" t="s">
        <v>4</v>
      </c>
      <c r="B6949" s="4" t="s">
        <v>5</v>
      </c>
      <c r="C6949" s="4" t="s">
        <v>13</v>
      </c>
      <c r="D6949" s="4" t="s">
        <v>13</v>
      </c>
      <c r="E6949" s="4" t="s">
        <v>25</v>
      </c>
      <c r="F6949" s="4" t="s">
        <v>25</v>
      </c>
      <c r="G6949" s="4" t="s">
        <v>25</v>
      </c>
      <c r="H6949" s="4" t="s">
        <v>10</v>
      </c>
      <c r="I6949" s="4" t="s">
        <v>13</v>
      </c>
    </row>
    <row r="6950" spans="1:13">
      <c r="A6950" t="n">
        <v>53481</v>
      </c>
      <c r="B6950" s="45" t="n">
        <v>45</v>
      </c>
      <c r="C6950" s="7" t="n">
        <v>4</v>
      </c>
      <c r="D6950" s="7" t="n">
        <v>3</v>
      </c>
      <c r="E6950" s="7" t="n">
        <v>1</v>
      </c>
      <c r="F6950" s="7" t="n">
        <v>32.1699981689453</v>
      </c>
      <c r="G6950" s="7" t="n">
        <v>0</v>
      </c>
      <c r="H6950" s="7" t="n">
        <v>0</v>
      </c>
      <c r="I6950" s="7" t="n">
        <v>0</v>
      </c>
    </row>
    <row r="6951" spans="1:13">
      <c r="A6951" t="s">
        <v>4</v>
      </c>
      <c r="B6951" s="4" t="s">
        <v>5</v>
      </c>
      <c r="C6951" s="4" t="s">
        <v>13</v>
      </c>
      <c r="D6951" s="4" t="s">
        <v>6</v>
      </c>
    </row>
    <row r="6952" spans="1:13">
      <c r="A6952" t="n">
        <v>53499</v>
      </c>
      <c r="B6952" s="9" t="n">
        <v>2</v>
      </c>
      <c r="C6952" s="7" t="n">
        <v>10</v>
      </c>
      <c r="D6952" s="7" t="s">
        <v>105</v>
      </c>
    </row>
    <row r="6953" spans="1:13">
      <c r="A6953" t="s">
        <v>4</v>
      </c>
      <c r="B6953" s="4" t="s">
        <v>5</v>
      </c>
      <c r="C6953" s="4" t="s">
        <v>10</v>
      </c>
    </row>
    <row r="6954" spans="1:13">
      <c r="A6954" t="n">
        <v>53514</v>
      </c>
      <c r="B6954" s="31" t="n">
        <v>16</v>
      </c>
      <c r="C6954" s="7" t="n">
        <v>0</v>
      </c>
    </row>
    <row r="6955" spans="1:13">
      <c r="A6955" t="s">
        <v>4</v>
      </c>
      <c r="B6955" s="4" t="s">
        <v>5</v>
      </c>
      <c r="C6955" s="4" t="s">
        <v>13</v>
      </c>
      <c r="D6955" s="4" t="s">
        <v>10</v>
      </c>
    </row>
    <row r="6956" spans="1:13">
      <c r="A6956" t="n">
        <v>53517</v>
      </c>
      <c r="B6956" s="39" t="n">
        <v>58</v>
      </c>
      <c r="C6956" s="7" t="n">
        <v>105</v>
      </c>
      <c r="D6956" s="7" t="n">
        <v>300</v>
      </c>
    </row>
    <row r="6957" spans="1:13">
      <c r="A6957" t="s">
        <v>4</v>
      </c>
      <c r="B6957" s="4" t="s">
        <v>5</v>
      </c>
      <c r="C6957" s="4" t="s">
        <v>25</v>
      </c>
      <c r="D6957" s="4" t="s">
        <v>10</v>
      </c>
    </row>
    <row r="6958" spans="1:13">
      <c r="A6958" t="n">
        <v>53521</v>
      </c>
      <c r="B6958" s="56" t="n">
        <v>103</v>
      </c>
      <c r="C6958" s="7" t="n">
        <v>1</v>
      </c>
      <c r="D6958" s="7" t="n">
        <v>300</v>
      </c>
    </row>
    <row r="6959" spans="1:13">
      <c r="A6959" t="s">
        <v>4</v>
      </c>
      <c r="B6959" s="4" t="s">
        <v>5</v>
      </c>
      <c r="C6959" s="4" t="s">
        <v>13</v>
      </c>
      <c r="D6959" s="4" t="s">
        <v>10</v>
      </c>
    </row>
    <row r="6960" spans="1:13">
      <c r="A6960" t="n">
        <v>53528</v>
      </c>
      <c r="B6960" s="57" t="n">
        <v>72</v>
      </c>
      <c r="C6960" s="7" t="n">
        <v>4</v>
      </c>
      <c r="D6960" s="7" t="n">
        <v>0</v>
      </c>
    </row>
    <row r="6961" spans="1:9">
      <c r="A6961" t="s">
        <v>4</v>
      </c>
      <c r="B6961" s="4" t="s">
        <v>5</v>
      </c>
      <c r="C6961" s="4" t="s">
        <v>9</v>
      </c>
    </row>
    <row r="6962" spans="1:9">
      <c r="A6962" t="n">
        <v>53532</v>
      </c>
      <c r="B6962" s="65" t="n">
        <v>15</v>
      </c>
      <c r="C6962" s="7" t="n">
        <v>1073741824</v>
      </c>
    </row>
    <row r="6963" spans="1:9">
      <c r="A6963" t="s">
        <v>4</v>
      </c>
      <c r="B6963" s="4" t="s">
        <v>5</v>
      </c>
      <c r="C6963" s="4" t="s">
        <v>13</v>
      </c>
    </row>
    <row r="6964" spans="1:9">
      <c r="A6964" t="n">
        <v>53537</v>
      </c>
      <c r="B6964" s="40" t="n">
        <v>64</v>
      </c>
      <c r="C6964" s="7" t="n">
        <v>3</v>
      </c>
    </row>
    <row r="6965" spans="1:9">
      <c r="A6965" t="s">
        <v>4</v>
      </c>
      <c r="B6965" s="4" t="s">
        <v>5</v>
      </c>
      <c r="C6965" s="4" t="s">
        <v>13</v>
      </c>
    </row>
    <row r="6966" spans="1:9">
      <c r="A6966" t="n">
        <v>53539</v>
      </c>
      <c r="B6966" s="12" t="n">
        <v>74</v>
      </c>
      <c r="C6966" s="7" t="n">
        <v>67</v>
      </c>
    </row>
    <row r="6967" spans="1:9">
      <c r="A6967" t="s">
        <v>4</v>
      </c>
      <c r="B6967" s="4" t="s">
        <v>5</v>
      </c>
      <c r="C6967" s="4" t="s">
        <v>13</v>
      </c>
      <c r="D6967" s="4" t="s">
        <v>13</v>
      </c>
      <c r="E6967" s="4" t="s">
        <v>10</v>
      </c>
    </row>
    <row r="6968" spans="1:9">
      <c r="A6968" t="n">
        <v>53541</v>
      </c>
      <c r="B6968" s="45" t="n">
        <v>45</v>
      </c>
      <c r="C6968" s="7" t="n">
        <v>8</v>
      </c>
      <c r="D6968" s="7" t="n">
        <v>1</v>
      </c>
      <c r="E6968" s="7" t="n">
        <v>0</v>
      </c>
    </row>
    <row r="6969" spans="1:9">
      <c r="A6969" t="s">
        <v>4</v>
      </c>
      <c r="B6969" s="4" t="s">
        <v>5</v>
      </c>
      <c r="C6969" s="4" t="s">
        <v>10</v>
      </c>
    </row>
    <row r="6970" spans="1:9">
      <c r="A6970" t="n">
        <v>53546</v>
      </c>
      <c r="B6970" s="66" t="n">
        <v>13</v>
      </c>
      <c r="C6970" s="7" t="n">
        <v>6409</v>
      </c>
    </row>
    <row r="6971" spans="1:9">
      <c r="A6971" t="s">
        <v>4</v>
      </c>
      <c r="B6971" s="4" t="s">
        <v>5</v>
      </c>
      <c r="C6971" s="4" t="s">
        <v>10</v>
      </c>
    </row>
    <row r="6972" spans="1:9">
      <c r="A6972" t="n">
        <v>53549</v>
      </c>
      <c r="B6972" s="66" t="n">
        <v>13</v>
      </c>
      <c r="C6972" s="7" t="n">
        <v>6408</v>
      </c>
    </row>
    <row r="6973" spans="1:9">
      <c r="A6973" t="s">
        <v>4</v>
      </c>
      <c r="B6973" s="4" t="s">
        <v>5</v>
      </c>
      <c r="C6973" s="4" t="s">
        <v>10</v>
      </c>
    </row>
    <row r="6974" spans="1:9">
      <c r="A6974" t="n">
        <v>53552</v>
      </c>
      <c r="B6974" s="23" t="n">
        <v>12</v>
      </c>
      <c r="C6974" s="7" t="n">
        <v>6464</v>
      </c>
    </row>
    <row r="6975" spans="1:9">
      <c r="A6975" t="s">
        <v>4</v>
      </c>
      <c r="B6975" s="4" t="s">
        <v>5</v>
      </c>
      <c r="C6975" s="4" t="s">
        <v>10</v>
      </c>
    </row>
    <row r="6976" spans="1:9">
      <c r="A6976" t="n">
        <v>53555</v>
      </c>
      <c r="B6976" s="66" t="n">
        <v>13</v>
      </c>
      <c r="C6976" s="7" t="n">
        <v>6465</v>
      </c>
    </row>
    <row r="6977" spans="1:5">
      <c r="A6977" t="s">
        <v>4</v>
      </c>
      <c r="B6977" s="4" t="s">
        <v>5</v>
      </c>
      <c r="C6977" s="4" t="s">
        <v>10</v>
      </c>
    </row>
    <row r="6978" spans="1:5">
      <c r="A6978" t="n">
        <v>53558</v>
      </c>
      <c r="B6978" s="66" t="n">
        <v>13</v>
      </c>
      <c r="C6978" s="7" t="n">
        <v>6466</v>
      </c>
    </row>
    <row r="6979" spans="1:5">
      <c r="A6979" t="s">
        <v>4</v>
      </c>
      <c r="B6979" s="4" t="s">
        <v>5</v>
      </c>
      <c r="C6979" s="4" t="s">
        <v>10</v>
      </c>
    </row>
    <row r="6980" spans="1:5">
      <c r="A6980" t="n">
        <v>53561</v>
      </c>
      <c r="B6980" s="66" t="n">
        <v>13</v>
      </c>
      <c r="C6980" s="7" t="n">
        <v>6467</v>
      </c>
    </row>
    <row r="6981" spans="1:5">
      <c r="A6981" t="s">
        <v>4</v>
      </c>
      <c r="B6981" s="4" t="s">
        <v>5</v>
      </c>
      <c r="C6981" s="4" t="s">
        <v>10</v>
      </c>
    </row>
    <row r="6982" spans="1:5">
      <c r="A6982" t="n">
        <v>53564</v>
      </c>
      <c r="B6982" s="66" t="n">
        <v>13</v>
      </c>
      <c r="C6982" s="7" t="n">
        <v>6468</v>
      </c>
    </row>
    <row r="6983" spans="1:5">
      <c r="A6983" t="s">
        <v>4</v>
      </c>
      <c r="B6983" s="4" t="s">
        <v>5</v>
      </c>
      <c r="C6983" s="4" t="s">
        <v>10</v>
      </c>
    </row>
    <row r="6984" spans="1:5">
      <c r="A6984" t="n">
        <v>53567</v>
      </c>
      <c r="B6984" s="66" t="n">
        <v>13</v>
      </c>
      <c r="C6984" s="7" t="n">
        <v>6469</v>
      </c>
    </row>
    <row r="6985" spans="1:5">
      <c r="A6985" t="s">
        <v>4</v>
      </c>
      <c r="B6985" s="4" t="s">
        <v>5</v>
      </c>
      <c r="C6985" s="4" t="s">
        <v>10</v>
      </c>
    </row>
    <row r="6986" spans="1:5">
      <c r="A6986" t="n">
        <v>53570</v>
      </c>
      <c r="B6986" s="66" t="n">
        <v>13</v>
      </c>
      <c r="C6986" s="7" t="n">
        <v>6470</v>
      </c>
    </row>
    <row r="6987" spans="1:5">
      <c r="A6987" t="s">
        <v>4</v>
      </c>
      <c r="B6987" s="4" t="s">
        <v>5</v>
      </c>
      <c r="C6987" s="4" t="s">
        <v>10</v>
      </c>
    </row>
    <row r="6988" spans="1:5">
      <c r="A6988" t="n">
        <v>53573</v>
      </c>
      <c r="B6988" s="66" t="n">
        <v>13</v>
      </c>
      <c r="C6988" s="7" t="n">
        <v>6471</v>
      </c>
    </row>
    <row r="6989" spans="1:5">
      <c r="A6989" t="s">
        <v>4</v>
      </c>
      <c r="B6989" s="4" t="s">
        <v>5</v>
      </c>
      <c r="C6989" s="4" t="s">
        <v>13</v>
      </c>
    </row>
    <row r="6990" spans="1:5">
      <c r="A6990" t="n">
        <v>53576</v>
      </c>
      <c r="B6990" s="12" t="n">
        <v>74</v>
      </c>
      <c r="C6990" s="7" t="n">
        <v>18</v>
      </c>
    </row>
    <row r="6991" spans="1:5">
      <c r="A6991" t="s">
        <v>4</v>
      </c>
      <c r="B6991" s="4" t="s">
        <v>5</v>
      </c>
      <c r="C6991" s="4" t="s">
        <v>13</v>
      </c>
    </row>
    <row r="6992" spans="1:5">
      <c r="A6992" t="n">
        <v>53578</v>
      </c>
      <c r="B6992" s="12" t="n">
        <v>74</v>
      </c>
      <c r="C6992" s="7" t="n">
        <v>45</v>
      </c>
    </row>
    <row r="6993" spans="1:3">
      <c r="A6993" t="s">
        <v>4</v>
      </c>
      <c r="B6993" s="4" t="s">
        <v>5</v>
      </c>
      <c r="C6993" s="4" t="s">
        <v>10</v>
      </c>
    </row>
    <row r="6994" spans="1:3">
      <c r="A6994" t="n">
        <v>53580</v>
      </c>
      <c r="B6994" s="31" t="n">
        <v>16</v>
      </c>
      <c r="C6994" s="7" t="n">
        <v>0</v>
      </c>
    </row>
    <row r="6995" spans="1:3">
      <c r="A6995" t="s">
        <v>4</v>
      </c>
      <c r="B6995" s="4" t="s">
        <v>5</v>
      </c>
      <c r="C6995" s="4" t="s">
        <v>13</v>
      </c>
      <c r="D6995" s="4" t="s">
        <v>13</v>
      </c>
      <c r="E6995" s="4" t="s">
        <v>13</v>
      </c>
      <c r="F6995" s="4" t="s">
        <v>13</v>
      </c>
    </row>
    <row r="6996" spans="1:3">
      <c r="A6996" t="n">
        <v>53583</v>
      </c>
      <c r="B6996" s="8" t="n">
        <v>14</v>
      </c>
      <c r="C6996" s="7" t="n">
        <v>0</v>
      </c>
      <c r="D6996" s="7" t="n">
        <v>8</v>
      </c>
      <c r="E6996" s="7" t="n">
        <v>0</v>
      </c>
      <c r="F6996" s="7" t="n">
        <v>0</v>
      </c>
    </row>
    <row r="6997" spans="1:3">
      <c r="A6997" t="s">
        <v>4</v>
      </c>
      <c r="B6997" s="4" t="s">
        <v>5</v>
      </c>
      <c r="C6997" s="4" t="s">
        <v>13</v>
      </c>
      <c r="D6997" s="4" t="s">
        <v>6</v>
      </c>
    </row>
    <row r="6998" spans="1:3">
      <c r="A6998" t="n">
        <v>53588</v>
      </c>
      <c r="B6998" s="9" t="n">
        <v>2</v>
      </c>
      <c r="C6998" s="7" t="n">
        <v>11</v>
      </c>
      <c r="D6998" s="7" t="s">
        <v>49</v>
      </c>
    </row>
    <row r="6999" spans="1:3">
      <c r="A6999" t="s">
        <v>4</v>
      </c>
      <c r="B6999" s="4" t="s">
        <v>5</v>
      </c>
      <c r="C6999" s="4" t="s">
        <v>10</v>
      </c>
    </row>
    <row r="7000" spans="1:3">
      <c r="A7000" t="n">
        <v>53602</v>
      </c>
      <c r="B7000" s="31" t="n">
        <v>16</v>
      </c>
      <c r="C7000" s="7" t="n">
        <v>0</v>
      </c>
    </row>
    <row r="7001" spans="1:3">
      <c r="A7001" t="s">
        <v>4</v>
      </c>
      <c r="B7001" s="4" t="s">
        <v>5</v>
      </c>
      <c r="C7001" s="4" t="s">
        <v>13</v>
      </c>
      <c r="D7001" s="4" t="s">
        <v>6</v>
      </c>
    </row>
    <row r="7002" spans="1:3">
      <c r="A7002" t="n">
        <v>53605</v>
      </c>
      <c r="B7002" s="9" t="n">
        <v>2</v>
      </c>
      <c r="C7002" s="7" t="n">
        <v>11</v>
      </c>
      <c r="D7002" s="7" t="s">
        <v>106</v>
      </c>
    </row>
    <row r="7003" spans="1:3">
      <c r="A7003" t="s">
        <v>4</v>
      </c>
      <c r="B7003" s="4" t="s">
        <v>5</v>
      </c>
      <c r="C7003" s="4" t="s">
        <v>10</v>
      </c>
    </row>
    <row r="7004" spans="1:3">
      <c r="A7004" t="n">
        <v>53614</v>
      </c>
      <c r="B7004" s="31" t="n">
        <v>16</v>
      </c>
      <c r="C7004" s="7" t="n">
        <v>0</v>
      </c>
    </row>
    <row r="7005" spans="1:3">
      <c r="A7005" t="s">
        <v>4</v>
      </c>
      <c r="B7005" s="4" t="s">
        <v>5</v>
      </c>
      <c r="C7005" s="4" t="s">
        <v>9</v>
      </c>
    </row>
    <row r="7006" spans="1:3">
      <c r="A7006" t="n">
        <v>53617</v>
      </c>
      <c r="B7006" s="65" t="n">
        <v>15</v>
      </c>
      <c r="C7006" s="7" t="n">
        <v>2048</v>
      </c>
    </row>
    <row r="7007" spans="1:3">
      <c r="A7007" t="s">
        <v>4</v>
      </c>
      <c r="B7007" s="4" t="s">
        <v>5</v>
      </c>
      <c r="C7007" s="4" t="s">
        <v>13</v>
      </c>
      <c r="D7007" s="4" t="s">
        <v>6</v>
      </c>
    </row>
    <row r="7008" spans="1:3">
      <c r="A7008" t="n">
        <v>53622</v>
      </c>
      <c r="B7008" s="9" t="n">
        <v>2</v>
      </c>
      <c r="C7008" s="7" t="n">
        <v>10</v>
      </c>
      <c r="D7008" s="7" t="s">
        <v>58</v>
      </c>
    </row>
    <row r="7009" spans="1:6">
      <c r="A7009" t="s">
        <v>4</v>
      </c>
      <c r="B7009" s="4" t="s">
        <v>5</v>
      </c>
      <c r="C7009" s="4" t="s">
        <v>10</v>
      </c>
    </row>
    <row r="7010" spans="1:6">
      <c r="A7010" t="n">
        <v>53640</v>
      </c>
      <c r="B7010" s="31" t="n">
        <v>16</v>
      </c>
      <c r="C7010" s="7" t="n">
        <v>0</v>
      </c>
    </row>
    <row r="7011" spans="1:6">
      <c r="A7011" t="s">
        <v>4</v>
      </c>
      <c r="B7011" s="4" t="s">
        <v>5</v>
      </c>
      <c r="C7011" s="4" t="s">
        <v>13</v>
      </c>
      <c r="D7011" s="4" t="s">
        <v>6</v>
      </c>
    </row>
    <row r="7012" spans="1:6">
      <c r="A7012" t="n">
        <v>53643</v>
      </c>
      <c r="B7012" s="9" t="n">
        <v>2</v>
      </c>
      <c r="C7012" s="7" t="n">
        <v>10</v>
      </c>
      <c r="D7012" s="7" t="s">
        <v>59</v>
      </c>
    </row>
    <row r="7013" spans="1:6">
      <c r="A7013" t="s">
        <v>4</v>
      </c>
      <c r="B7013" s="4" t="s">
        <v>5</v>
      </c>
      <c r="C7013" s="4" t="s">
        <v>10</v>
      </c>
    </row>
    <row r="7014" spans="1:6">
      <c r="A7014" t="n">
        <v>53662</v>
      </c>
      <c r="B7014" s="31" t="n">
        <v>16</v>
      </c>
      <c r="C7014" s="7" t="n">
        <v>0</v>
      </c>
    </row>
    <row r="7015" spans="1:6">
      <c r="A7015" t="s">
        <v>4</v>
      </c>
      <c r="B7015" s="4" t="s">
        <v>5</v>
      </c>
      <c r="C7015" s="4" t="s">
        <v>13</v>
      </c>
      <c r="D7015" s="4" t="s">
        <v>10</v>
      </c>
      <c r="E7015" s="4" t="s">
        <v>25</v>
      </c>
    </row>
    <row r="7016" spans="1:6">
      <c r="A7016" t="n">
        <v>53665</v>
      </c>
      <c r="B7016" s="39" t="n">
        <v>58</v>
      </c>
      <c r="C7016" s="7" t="n">
        <v>100</v>
      </c>
      <c r="D7016" s="7" t="n">
        <v>1000</v>
      </c>
      <c r="E7016" s="7" t="n">
        <v>1</v>
      </c>
    </row>
    <row r="7017" spans="1:6">
      <c r="A7017" t="s">
        <v>4</v>
      </c>
      <c r="B7017" s="4" t="s">
        <v>5</v>
      </c>
      <c r="C7017" s="4" t="s">
        <v>13</v>
      </c>
      <c r="D7017" s="4" t="s">
        <v>10</v>
      </c>
    </row>
    <row r="7018" spans="1:6">
      <c r="A7018" t="n">
        <v>53673</v>
      </c>
      <c r="B7018" s="39" t="n">
        <v>58</v>
      </c>
      <c r="C7018" s="7" t="n">
        <v>255</v>
      </c>
      <c r="D7018" s="7" t="n">
        <v>0</v>
      </c>
    </row>
    <row r="7019" spans="1:6">
      <c r="A7019" t="s">
        <v>4</v>
      </c>
      <c r="B7019" s="4" t="s">
        <v>5</v>
      </c>
      <c r="C7019" s="4" t="s">
        <v>10</v>
      </c>
    </row>
    <row r="7020" spans="1:6">
      <c r="A7020" t="n">
        <v>53677</v>
      </c>
      <c r="B7020" s="31" t="n">
        <v>16</v>
      </c>
      <c r="C7020" s="7" t="n">
        <v>500</v>
      </c>
    </row>
    <row r="7021" spans="1:6">
      <c r="A7021" t="s">
        <v>4</v>
      </c>
      <c r="B7021" s="4" t="s">
        <v>5</v>
      </c>
      <c r="C7021" s="4" t="s">
        <v>13</v>
      </c>
      <c r="D7021" s="4" t="s">
        <v>10</v>
      </c>
      <c r="E7021" s="4" t="s">
        <v>25</v>
      </c>
    </row>
    <row r="7022" spans="1:6">
      <c r="A7022" t="n">
        <v>53680</v>
      </c>
      <c r="B7022" s="39" t="n">
        <v>58</v>
      </c>
      <c r="C7022" s="7" t="n">
        <v>0</v>
      </c>
      <c r="D7022" s="7" t="n">
        <v>300</v>
      </c>
      <c r="E7022" s="7" t="n">
        <v>0.300000011920929</v>
      </c>
    </row>
    <row r="7023" spans="1:6">
      <c r="A7023" t="s">
        <v>4</v>
      </c>
      <c r="B7023" s="4" t="s">
        <v>5</v>
      </c>
      <c r="C7023" s="4" t="s">
        <v>13</v>
      </c>
      <c r="D7023" s="4" t="s">
        <v>10</v>
      </c>
    </row>
    <row r="7024" spans="1:6">
      <c r="A7024" t="n">
        <v>53688</v>
      </c>
      <c r="B7024" s="39" t="n">
        <v>58</v>
      </c>
      <c r="C7024" s="7" t="n">
        <v>255</v>
      </c>
      <c r="D7024" s="7" t="n">
        <v>0</v>
      </c>
    </row>
    <row r="7025" spans="1:5">
      <c r="A7025" t="s">
        <v>4</v>
      </c>
      <c r="B7025" s="4" t="s">
        <v>5</v>
      </c>
      <c r="C7025" s="4" t="s">
        <v>13</v>
      </c>
      <c r="D7025" s="4" t="s">
        <v>10</v>
      </c>
      <c r="E7025" s="4" t="s">
        <v>10</v>
      </c>
      <c r="F7025" s="4" t="s">
        <v>10</v>
      </c>
      <c r="G7025" s="4" t="s">
        <v>10</v>
      </c>
      <c r="H7025" s="4" t="s">
        <v>13</v>
      </c>
    </row>
    <row r="7026" spans="1:5">
      <c r="A7026" t="n">
        <v>53692</v>
      </c>
      <c r="B7026" s="32" t="n">
        <v>25</v>
      </c>
      <c r="C7026" s="7" t="n">
        <v>5</v>
      </c>
      <c r="D7026" s="7" t="n">
        <v>65535</v>
      </c>
      <c r="E7026" s="7" t="n">
        <v>65535</v>
      </c>
      <c r="F7026" s="7" t="n">
        <v>65535</v>
      </c>
      <c r="G7026" s="7" t="n">
        <v>65535</v>
      </c>
      <c r="H7026" s="7" t="n">
        <v>0</v>
      </c>
    </row>
    <row r="7027" spans="1:5">
      <c r="A7027" t="s">
        <v>4</v>
      </c>
      <c r="B7027" s="4" t="s">
        <v>5</v>
      </c>
      <c r="C7027" s="4" t="s">
        <v>13</v>
      </c>
      <c r="D7027" s="4" t="s">
        <v>10</v>
      </c>
      <c r="E7027" s="4" t="s">
        <v>25</v>
      </c>
      <c r="F7027" s="4" t="s">
        <v>10</v>
      </c>
      <c r="G7027" s="4" t="s">
        <v>9</v>
      </c>
      <c r="H7027" s="4" t="s">
        <v>9</v>
      </c>
      <c r="I7027" s="4" t="s">
        <v>10</v>
      </c>
      <c r="J7027" s="4" t="s">
        <v>10</v>
      </c>
      <c r="K7027" s="4" t="s">
        <v>9</v>
      </c>
      <c r="L7027" s="4" t="s">
        <v>9</v>
      </c>
      <c r="M7027" s="4" t="s">
        <v>9</v>
      </c>
      <c r="N7027" s="4" t="s">
        <v>9</v>
      </c>
      <c r="O7027" s="4" t="s">
        <v>6</v>
      </c>
    </row>
    <row r="7028" spans="1:5">
      <c r="A7028" t="n">
        <v>53703</v>
      </c>
      <c r="B7028" s="14" t="n">
        <v>50</v>
      </c>
      <c r="C7028" s="7" t="n">
        <v>0</v>
      </c>
      <c r="D7028" s="7" t="n">
        <v>12101</v>
      </c>
      <c r="E7028" s="7" t="n">
        <v>1</v>
      </c>
      <c r="F7028" s="7" t="n">
        <v>0</v>
      </c>
      <c r="G7028" s="7" t="n">
        <v>0</v>
      </c>
      <c r="H7028" s="7" t="n">
        <v>0</v>
      </c>
      <c r="I7028" s="7" t="n">
        <v>0</v>
      </c>
      <c r="J7028" s="7" t="n">
        <v>65533</v>
      </c>
      <c r="K7028" s="7" t="n">
        <v>0</v>
      </c>
      <c r="L7028" s="7" t="n">
        <v>0</v>
      </c>
      <c r="M7028" s="7" t="n">
        <v>0</v>
      </c>
      <c r="N7028" s="7" t="n">
        <v>0</v>
      </c>
      <c r="O7028" s="7" t="s">
        <v>12</v>
      </c>
    </row>
    <row r="7029" spans="1:5">
      <c r="A7029" t="s">
        <v>4</v>
      </c>
      <c r="B7029" s="4" t="s">
        <v>5</v>
      </c>
      <c r="C7029" s="4" t="s">
        <v>10</v>
      </c>
      <c r="D7029" s="4" t="s">
        <v>13</v>
      </c>
      <c r="E7029" s="4" t="s">
        <v>55</v>
      </c>
      <c r="F7029" s="4" t="s">
        <v>13</v>
      </c>
      <c r="G7029" s="4" t="s">
        <v>13</v>
      </c>
      <c r="H7029" s="4" t="s">
        <v>13</v>
      </c>
    </row>
    <row r="7030" spans="1:5">
      <c r="A7030" t="n">
        <v>53742</v>
      </c>
      <c r="B7030" s="33" t="n">
        <v>24</v>
      </c>
      <c r="C7030" s="7" t="n">
        <v>65533</v>
      </c>
      <c r="D7030" s="7" t="n">
        <v>12</v>
      </c>
      <c r="E7030" s="7" t="s">
        <v>506</v>
      </c>
      <c r="F7030" s="7" t="n">
        <v>6</v>
      </c>
      <c r="G7030" s="7" t="n">
        <v>2</v>
      </c>
      <c r="H7030" s="7" t="n">
        <v>0</v>
      </c>
    </row>
    <row r="7031" spans="1:5">
      <c r="A7031" t="s">
        <v>4</v>
      </c>
      <c r="B7031" s="4" t="s">
        <v>5</v>
      </c>
    </row>
    <row r="7032" spans="1:5">
      <c r="A7032" t="n">
        <v>53791</v>
      </c>
      <c r="B7032" s="34" t="n">
        <v>28</v>
      </c>
    </row>
    <row r="7033" spans="1:5">
      <c r="A7033" t="s">
        <v>4</v>
      </c>
      <c r="B7033" s="4" t="s">
        <v>5</v>
      </c>
      <c r="C7033" s="4" t="s">
        <v>13</v>
      </c>
    </row>
    <row r="7034" spans="1:5">
      <c r="A7034" t="n">
        <v>53792</v>
      </c>
      <c r="B7034" s="35" t="n">
        <v>27</v>
      </c>
      <c r="C7034" s="7" t="n">
        <v>0</v>
      </c>
    </row>
    <row r="7035" spans="1:5">
      <c r="A7035" t="s">
        <v>4</v>
      </c>
      <c r="B7035" s="4" t="s">
        <v>5</v>
      </c>
      <c r="C7035" s="4" t="s">
        <v>13</v>
      </c>
    </row>
    <row r="7036" spans="1:5">
      <c r="A7036" t="n">
        <v>53794</v>
      </c>
      <c r="B7036" s="35" t="n">
        <v>27</v>
      </c>
      <c r="C7036" s="7" t="n">
        <v>1</v>
      </c>
    </row>
    <row r="7037" spans="1:5">
      <c r="A7037" t="s">
        <v>4</v>
      </c>
      <c r="B7037" s="4" t="s">
        <v>5</v>
      </c>
      <c r="C7037" s="4" t="s">
        <v>13</v>
      </c>
      <c r="D7037" s="4" t="s">
        <v>10</v>
      </c>
      <c r="E7037" s="4" t="s">
        <v>10</v>
      </c>
      <c r="F7037" s="4" t="s">
        <v>10</v>
      </c>
      <c r="G7037" s="4" t="s">
        <v>10</v>
      </c>
      <c r="H7037" s="4" t="s">
        <v>13</v>
      </c>
    </row>
    <row r="7038" spans="1:5">
      <c r="A7038" t="n">
        <v>53796</v>
      </c>
      <c r="B7038" s="32" t="n">
        <v>25</v>
      </c>
      <c r="C7038" s="7" t="n">
        <v>5</v>
      </c>
      <c r="D7038" s="7" t="n">
        <v>65535</v>
      </c>
      <c r="E7038" s="7" t="n">
        <v>65535</v>
      </c>
      <c r="F7038" s="7" t="n">
        <v>65535</v>
      </c>
      <c r="G7038" s="7" t="n">
        <v>65535</v>
      </c>
      <c r="H7038" s="7" t="n">
        <v>0</v>
      </c>
    </row>
    <row r="7039" spans="1:5">
      <c r="A7039" t="s">
        <v>4</v>
      </c>
      <c r="B7039" s="4" t="s">
        <v>5</v>
      </c>
      <c r="C7039" s="4" t="s">
        <v>10</v>
      </c>
    </row>
    <row r="7040" spans="1:5">
      <c r="A7040" t="n">
        <v>53807</v>
      </c>
      <c r="B7040" s="31" t="n">
        <v>16</v>
      </c>
      <c r="C7040" s="7" t="n">
        <v>300</v>
      </c>
    </row>
    <row r="7041" spans="1:15">
      <c r="A7041" t="s">
        <v>4</v>
      </c>
      <c r="B7041" s="4" t="s">
        <v>5</v>
      </c>
      <c r="C7041" s="4" t="s">
        <v>13</v>
      </c>
      <c r="D7041" s="4" t="s">
        <v>10</v>
      </c>
      <c r="E7041" s="4" t="s">
        <v>25</v>
      </c>
      <c r="F7041" s="4" t="s">
        <v>10</v>
      </c>
      <c r="G7041" s="4" t="s">
        <v>9</v>
      </c>
      <c r="H7041" s="4" t="s">
        <v>9</v>
      </c>
      <c r="I7041" s="4" t="s">
        <v>10</v>
      </c>
      <c r="J7041" s="4" t="s">
        <v>10</v>
      </c>
      <c r="K7041" s="4" t="s">
        <v>9</v>
      </c>
      <c r="L7041" s="4" t="s">
        <v>9</v>
      </c>
      <c r="M7041" s="4" t="s">
        <v>9</v>
      </c>
      <c r="N7041" s="4" t="s">
        <v>9</v>
      </c>
      <c r="O7041" s="4" t="s">
        <v>6</v>
      </c>
    </row>
    <row r="7042" spans="1:15">
      <c r="A7042" t="n">
        <v>53810</v>
      </c>
      <c r="B7042" s="14" t="n">
        <v>50</v>
      </c>
      <c r="C7042" s="7" t="n">
        <v>0</v>
      </c>
      <c r="D7042" s="7" t="n">
        <v>12010</v>
      </c>
      <c r="E7042" s="7" t="n">
        <v>1</v>
      </c>
      <c r="F7042" s="7" t="n">
        <v>0</v>
      </c>
      <c r="G7042" s="7" t="n">
        <v>0</v>
      </c>
      <c r="H7042" s="7" t="n">
        <v>0</v>
      </c>
      <c r="I7042" s="7" t="n">
        <v>0</v>
      </c>
      <c r="J7042" s="7" t="n">
        <v>65533</v>
      </c>
      <c r="K7042" s="7" t="n">
        <v>0</v>
      </c>
      <c r="L7042" s="7" t="n">
        <v>0</v>
      </c>
      <c r="M7042" s="7" t="n">
        <v>0</v>
      </c>
      <c r="N7042" s="7" t="n">
        <v>0</v>
      </c>
      <c r="O7042" s="7" t="s">
        <v>12</v>
      </c>
    </row>
    <row r="7043" spans="1:15">
      <c r="A7043" t="s">
        <v>4</v>
      </c>
      <c r="B7043" s="4" t="s">
        <v>5</v>
      </c>
      <c r="C7043" s="4" t="s">
        <v>13</v>
      </c>
      <c r="D7043" s="4" t="s">
        <v>10</v>
      </c>
      <c r="E7043" s="4" t="s">
        <v>10</v>
      </c>
      <c r="F7043" s="4" t="s">
        <v>10</v>
      </c>
      <c r="G7043" s="4" t="s">
        <v>10</v>
      </c>
      <c r="H7043" s="4" t="s">
        <v>13</v>
      </c>
    </row>
    <row r="7044" spans="1:15">
      <c r="A7044" t="n">
        <v>53849</v>
      </c>
      <c r="B7044" s="32" t="n">
        <v>25</v>
      </c>
      <c r="C7044" s="7" t="n">
        <v>5</v>
      </c>
      <c r="D7044" s="7" t="n">
        <v>65535</v>
      </c>
      <c r="E7044" s="7" t="n">
        <v>65535</v>
      </c>
      <c r="F7044" s="7" t="n">
        <v>65535</v>
      </c>
      <c r="G7044" s="7" t="n">
        <v>65535</v>
      </c>
      <c r="H7044" s="7" t="n">
        <v>0</v>
      </c>
    </row>
    <row r="7045" spans="1:15">
      <c r="A7045" t="s">
        <v>4</v>
      </c>
      <c r="B7045" s="4" t="s">
        <v>5</v>
      </c>
      <c r="C7045" s="4" t="s">
        <v>10</v>
      </c>
      <c r="D7045" s="4" t="s">
        <v>55</v>
      </c>
      <c r="E7045" s="4" t="s">
        <v>13</v>
      </c>
      <c r="F7045" s="4" t="s">
        <v>13</v>
      </c>
      <c r="G7045" s="4" t="s">
        <v>10</v>
      </c>
      <c r="H7045" s="4" t="s">
        <v>13</v>
      </c>
      <c r="I7045" s="4" t="s">
        <v>55</v>
      </c>
      <c r="J7045" s="4" t="s">
        <v>13</v>
      </c>
      <c r="K7045" s="4" t="s">
        <v>13</v>
      </c>
      <c r="L7045" s="4" t="s">
        <v>13</v>
      </c>
    </row>
    <row r="7046" spans="1:15">
      <c r="A7046" t="n">
        <v>53860</v>
      </c>
      <c r="B7046" s="33" t="n">
        <v>24</v>
      </c>
      <c r="C7046" s="7" t="n">
        <v>65533</v>
      </c>
      <c r="D7046" s="7" t="s">
        <v>507</v>
      </c>
      <c r="E7046" s="7" t="n">
        <v>12</v>
      </c>
      <c r="F7046" s="7" t="n">
        <v>16</v>
      </c>
      <c r="G7046" s="7" t="n">
        <v>51</v>
      </c>
      <c r="H7046" s="7" t="n">
        <v>7</v>
      </c>
      <c r="I7046" s="7" t="s">
        <v>65</v>
      </c>
      <c r="J7046" s="7" t="n">
        <v>6</v>
      </c>
      <c r="K7046" s="7" t="n">
        <v>2</v>
      </c>
      <c r="L7046" s="7" t="n">
        <v>0</v>
      </c>
    </row>
    <row r="7047" spans="1:15">
      <c r="A7047" t="s">
        <v>4</v>
      </c>
      <c r="B7047" s="4" t="s">
        <v>5</v>
      </c>
    </row>
    <row r="7048" spans="1:15">
      <c r="A7048" t="n">
        <v>53881</v>
      </c>
      <c r="B7048" s="34" t="n">
        <v>28</v>
      </c>
    </row>
    <row r="7049" spans="1:15">
      <c r="A7049" t="s">
        <v>4</v>
      </c>
      <c r="B7049" s="4" t="s">
        <v>5</v>
      </c>
      <c r="C7049" s="4" t="s">
        <v>13</v>
      </c>
    </row>
    <row r="7050" spans="1:15">
      <c r="A7050" t="n">
        <v>53882</v>
      </c>
      <c r="B7050" s="35" t="n">
        <v>27</v>
      </c>
      <c r="C7050" s="7" t="n">
        <v>0</v>
      </c>
    </row>
    <row r="7051" spans="1:15">
      <c r="A7051" t="s">
        <v>4</v>
      </c>
      <c r="B7051" s="4" t="s">
        <v>5</v>
      </c>
      <c r="C7051" s="4" t="s">
        <v>13</v>
      </c>
    </row>
    <row r="7052" spans="1:15">
      <c r="A7052" t="n">
        <v>53884</v>
      </c>
      <c r="B7052" s="35" t="n">
        <v>27</v>
      </c>
      <c r="C7052" s="7" t="n">
        <v>1</v>
      </c>
    </row>
    <row r="7053" spans="1:15">
      <c r="A7053" t="s">
        <v>4</v>
      </c>
      <c r="B7053" s="4" t="s">
        <v>5</v>
      </c>
      <c r="C7053" s="4" t="s">
        <v>13</v>
      </c>
      <c r="D7053" s="4" t="s">
        <v>10</v>
      </c>
      <c r="E7053" s="4" t="s">
        <v>10</v>
      </c>
      <c r="F7053" s="4" t="s">
        <v>10</v>
      </c>
      <c r="G7053" s="4" t="s">
        <v>10</v>
      </c>
      <c r="H7053" s="4" t="s">
        <v>13</v>
      </c>
    </row>
    <row r="7054" spans="1:15">
      <c r="A7054" t="n">
        <v>53886</v>
      </c>
      <c r="B7054" s="32" t="n">
        <v>25</v>
      </c>
      <c r="C7054" s="7" t="n">
        <v>5</v>
      </c>
      <c r="D7054" s="7" t="n">
        <v>65535</v>
      </c>
      <c r="E7054" s="7" t="n">
        <v>65535</v>
      </c>
      <c r="F7054" s="7" t="n">
        <v>65535</v>
      </c>
      <c r="G7054" s="7" t="n">
        <v>65535</v>
      </c>
      <c r="H7054" s="7" t="n">
        <v>0</v>
      </c>
    </row>
    <row r="7055" spans="1:15">
      <c r="A7055" t="s">
        <v>4</v>
      </c>
      <c r="B7055" s="4" t="s">
        <v>5</v>
      </c>
      <c r="C7055" s="4" t="s">
        <v>13</v>
      </c>
      <c r="D7055" s="4" t="s">
        <v>10</v>
      </c>
      <c r="E7055" s="4" t="s">
        <v>9</v>
      </c>
    </row>
    <row r="7056" spans="1:15">
      <c r="A7056" t="n">
        <v>53897</v>
      </c>
      <c r="B7056" s="30" t="n">
        <v>101</v>
      </c>
      <c r="C7056" s="7" t="n">
        <v>0</v>
      </c>
      <c r="D7056" s="7" t="n">
        <v>51</v>
      </c>
      <c r="E7056" s="7" t="n">
        <v>1</v>
      </c>
    </row>
    <row r="7057" spans="1:15">
      <c r="A7057" t="s">
        <v>4</v>
      </c>
      <c r="B7057" s="4" t="s">
        <v>5</v>
      </c>
      <c r="C7057" s="4" t="s">
        <v>13</v>
      </c>
      <c r="D7057" s="4" t="s">
        <v>10</v>
      </c>
      <c r="E7057" s="4" t="s">
        <v>25</v>
      </c>
    </row>
    <row r="7058" spans="1:15">
      <c r="A7058" t="n">
        <v>53905</v>
      </c>
      <c r="B7058" s="39" t="n">
        <v>58</v>
      </c>
      <c r="C7058" s="7" t="n">
        <v>100</v>
      </c>
      <c r="D7058" s="7" t="n">
        <v>300</v>
      </c>
      <c r="E7058" s="7" t="n">
        <v>0.300000011920929</v>
      </c>
    </row>
    <row r="7059" spans="1:15">
      <c r="A7059" t="s">
        <v>4</v>
      </c>
      <c r="B7059" s="4" t="s">
        <v>5</v>
      </c>
      <c r="C7059" s="4" t="s">
        <v>13</v>
      </c>
      <c r="D7059" s="4" t="s">
        <v>10</v>
      </c>
    </row>
    <row r="7060" spans="1:15">
      <c r="A7060" t="n">
        <v>53913</v>
      </c>
      <c r="B7060" s="39" t="n">
        <v>58</v>
      </c>
      <c r="C7060" s="7" t="n">
        <v>255</v>
      </c>
      <c r="D7060" s="7" t="n">
        <v>0</v>
      </c>
    </row>
    <row r="7061" spans="1:15">
      <c r="A7061" t="s">
        <v>4</v>
      </c>
      <c r="B7061" s="4" t="s">
        <v>5</v>
      </c>
      <c r="C7061" s="4" t="s">
        <v>13</v>
      </c>
    </row>
    <row r="7062" spans="1:15">
      <c r="A7062" t="n">
        <v>53917</v>
      </c>
      <c r="B7062" s="36" t="n">
        <v>23</v>
      </c>
      <c r="C7062" s="7" t="n">
        <v>0</v>
      </c>
    </row>
    <row r="7063" spans="1:15">
      <c r="A7063" t="s">
        <v>4</v>
      </c>
      <c r="B7063" s="4" t="s">
        <v>5</v>
      </c>
    </row>
    <row r="7064" spans="1:15">
      <c r="A7064" t="n">
        <v>53919</v>
      </c>
      <c r="B7064" s="5" t="n">
        <v>1</v>
      </c>
    </row>
    <row r="7065" spans="1:15" s="3" customFormat="1" customHeight="0">
      <c r="A7065" s="3" t="s">
        <v>2</v>
      </c>
      <c r="B7065" s="3" t="s">
        <v>508</v>
      </c>
    </row>
    <row r="7066" spans="1:15">
      <c r="A7066" t="s">
        <v>4</v>
      </c>
      <c r="B7066" s="4" t="s">
        <v>5</v>
      </c>
      <c r="C7066" s="4" t="s">
        <v>13</v>
      </c>
      <c r="D7066" s="4" t="s">
        <v>10</v>
      </c>
    </row>
    <row r="7067" spans="1:15">
      <c r="A7067" t="n">
        <v>53920</v>
      </c>
      <c r="B7067" s="29" t="n">
        <v>22</v>
      </c>
      <c r="C7067" s="7" t="n">
        <v>0</v>
      </c>
      <c r="D7067" s="7" t="n">
        <v>0</v>
      </c>
    </row>
    <row r="7068" spans="1:15">
      <c r="A7068" t="s">
        <v>4</v>
      </c>
      <c r="B7068" s="4" t="s">
        <v>5</v>
      </c>
      <c r="C7068" s="4" t="s">
        <v>13</v>
      </c>
      <c r="D7068" s="4" t="s">
        <v>10</v>
      </c>
    </row>
    <row r="7069" spans="1:15">
      <c r="A7069" t="n">
        <v>53924</v>
      </c>
      <c r="B7069" s="39" t="n">
        <v>58</v>
      </c>
      <c r="C7069" s="7" t="n">
        <v>5</v>
      </c>
      <c r="D7069" s="7" t="n">
        <v>300</v>
      </c>
    </row>
    <row r="7070" spans="1:15">
      <c r="A7070" t="s">
        <v>4</v>
      </c>
      <c r="B7070" s="4" t="s">
        <v>5</v>
      </c>
      <c r="C7070" s="4" t="s">
        <v>25</v>
      </c>
      <c r="D7070" s="4" t="s">
        <v>10</v>
      </c>
    </row>
    <row r="7071" spans="1:15">
      <c r="A7071" t="n">
        <v>53928</v>
      </c>
      <c r="B7071" s="56" t="n">
        <v>103</v>
      </c>
      <c r="C7071" s="7" t="n">
        <v>0</v>
      </c>
      <c r="D7071" s="7" t="n">
        <v>300</v>
      </c>
    </row>
    <row r="7072" spans="1:15">
      <c r="A7072" t="s">
        <v>4</v>
      </c>
      <c r="B7072" s="4" t="s">
        <v>5</v>
      </c>
      <c r="C7072" s="4" t="s">
        <v>13</v>
      </c>
      <c r="D7072" s="4" t="s">
        <v>25</v>
      </c>
      <c r="E7072" s="4" t="s">
        <v>10</v>
      </c>
      <c r="F7072" s="4" t="s">
        <v>13</v>
      </c>
    </row>
    <row r="7073" spans="1:6">
      <c r="A7073" t="n">
        <v>53935</v>
      </c>
      <c r="B7073" s="17" t="n">
        <v>49</v>
      </c>
      <c r="C7073" s="7" t="n">
        <v>3</v>
      </c>
      <c r="D7073" s="7" t="n">
        <v>0.699999988079071</v>
      </c>
      <c r="E7073" s="7" t="n">
        <v>500</v>
      </c>
      <c r="F7073" s="7" t="n">
        <v>0</v>
      </c>
    </row>
    <row r="7074" spans="1:6">
      <c r="A7074" t="s">
        <v>4</v>
      </c>
      <c r="B7074" s="4" t="s">
        <v>5</v>
      </c>
      <c r="C7074" s="4" t="s">
        <v>13</v>
      </c>
      <c r="D7074" s="4" t="s">
        <v>10</v>
      </c>
    </row>
    <row r="7075" spans="1:6">
      <c r="A7075" t="n">
        <v>53944</v>
      </c>
      <c r="B7075" s="39" t="n">
        <v>58</v>
      </c>
      <c r="C7075" s="7" t="n">
        <v>10</v>
      </c>
      <c r="D7075" s="7" t="n">
        <v>300</v>
      </c>
    </row>
    <row r="7076" spans="1:6">
      <c r="A7076" t="s">
        <v>4</v>
      </c>
      <c r="B7076" s="4" t="s">
        <v>5</v>
      </c>
      <c r="C7076" s="4" t="s">
        <v>13</v>
      </c>
      <c r="D7076" s="4" t="s">
        <v>10</v>
      </c>
    </row>
    <row r="7077" spans="1:6">
      <c r="A7077" t="n">
        <v>53948</v>
      </c>
      <c r="B7077" s="39" t="n">
        <v>58</v>
      </c>
      <c r="C7077" s="7" t="n">
        <v>12</v>
      </c>
      <c r="D7077" s="7" t="n">
        <v>0</v>
      </c>
    </row>
    <row r="7078" spans="1:6">
      <c r="A7078" t="s">
        <v>4</v>
      </c>
      <c r="B7078" s="4" t="s">
        <v>5</v>
      </c>
      <c r="C7078" s="4" t="s">
        <v>13</v>
      </c>
    </row>
    <row r="7079" spans="1:6">
      <c r="A7079" t="n">
        <v>53952</v>
      </c>
      <c r="B7079" s="40" t="n">
        <v>64</v>
      </c>
      <c r="C7079" s="7" t="n">
        <v>7</v>
      </c>
    </row>
    <row r="7080" spans="1:6">
      <c r="A7080" t="s">
        <v>4</v>
      </c>
      <c r="B7080" s="4" t="s">
        <v>5</v>
      </c>
      <c r="C7080" s="4" t="s">
        <v>13</v>
      </c>
      <c r="D7080" s="4" t="s">
        <v>10</v>
      </c>
      <c r="E7080" s="4" t="s">
        <v>10</v>
      </c>
      <c r="F7080" s="4" t="s">
        <v>13</v>
      </c>
    </row>
    <row r="7081" spans="1:6">
      <c r="A7081" t="n">
        <v>53954</v>
      </c>
      <c r="B7081" s="32" t="n">
        <v>25</v>
      </c>
      <c r="C7081" s="7" t="n">
        <v>1</v>
      </c>
      <c r="D7081" s="7" t="n">
        <v>65535</v>
      </c>
      <c r="E7081" s="7" t="n">
        <v>420</v>
      </c>
      <c r="F7081" s="7" t="n">
        <v>5</v>
      </c>
    </row>
    <row r="7082" spans="1:6">
      <c r="A7082" t="s">
        <v>4</v>
      </c>
      <c r="B7082" s="4" t="s">
        <v>5</v>
      </c>
      <c r="C7082" s="4" t="s">
        <v>13</v>
      </c>
      <c r="D7082" s="4" t="s">
        <v>10</v>
      </c>
      <c r="E7082" s="4" t="s">
        <v>6</v>
      </c>
    </row>
    <row r="7083" spans="1:6">
      <c r="A7083" t="n">
        <v>53961</v>
      </c>
      <c r="B7083" s="61" t="n">
        <v>51</v>
      </c>
      <c r="C7083" s="7" t="n">
        <v>4</v>
      </c>
      <c r="D7083" s="7" t="n">
        <v>0</v>
      </c>
      <c r="E7083" s="7" t="s">
        <v>87</v>
      </c>
    </row>
    <row r="7084" spans="1:6">
      <c r="A7084" t="s">
        <v>4</v>
      </c>
      <c r="B7084" s="4" t="s">
        <v>5</v>
      </c>
      <c r="C7084" s="4" t="s">
        <v>10</v>
      </c>
    </row>
    <row r="7085" spans="1:6">
      <c r="A7085" t="n">
        <v>53974</v>
      </c>
      <c r="B7085" s="31" t="n">
        <v>16</v>
      </c>
      <c r="C7085" s="7" t="n">
        <v>0</v>
      </c>
    </row>
    <row r="7086" spans="1:6">
      <c r="A7086" t="s">
        <v>4</v>
      </c>
      <c r="B7086" s="4" t="s">
        <v>5</v>
      </c>
      <c r="C7086" s="4" t="s">
        <v>10</v>
      </c>
      <c r="D7086" s="4" t="s">
        <v>55</v>
      </c>
      <c r="E7086" s="4" t="s">
        <v>13</v>
      </c>
      <c r="F7086" s="4" t="s">
        <v>13</v>
      </c>
    </row>
    <row r="7087" spans="1:6">
      <c r="A7087" t="n">
        <v>53977</v>
      </c>
      <c r="B7087" s="62" t="n">
        <v>26</v>
      </c>
      <c r="C7087" s="7" t="n">
        <v>0</v>
      </c>
      <c r="D7087" s="7" t="s">
        <v>509</v>
      </c>
      <c r="E7087" s="7" t="n">
        <v>2</v>
      </c>
      <c r="F7087" s="7" t="n">
        <v>0</v>
      </c>
    </row>
    <row r="7088" spans="1:6">
      <c r="A7088" t="s">
        <v>4</v>
      </c>
      <c r="B7088" s="4" t="s">
        <v>5</v>
      </c>
    </row>
    <row r="7089" spans="1:6">
      <c r="A7089" t="n">
        <v>54040</v>
      </c>
      <c r="B7089" s="34" t="n">
        <v>28</v>
      </c>
    </row>
    <row r="7090" spans="1:6">
      <c r="A7090" t="s">
        <v>4</v>
      </c>
      <c r="B7090" s="4" t="s">
        <v>5</v>
      </c>
      <c r="C7090" s="4" t="s">
        <v>10</v>
      </c>
      <c r="D7090" s="4" t="s">
        <v>13</v>
      </c>
    </row>
    <row r="7091" spans="1:6">
      <c r="A7091" t="n">
        <v>54041</v>
      </c>
      <c r="B7091" s="63" t="n">
        <v>89</v>
      </c>
      <c r="C7091" s="7" t="n">
        <v>65533</v>
      </c>
      <c r="D7091" s="7" t="n">
        <v>1</v>
      </c>
    </row>
    <row r="7092" spans="1:6">
      <c r="A7092" t="s">
        <v>4</v>
      </c>
      <c r="B7092" s="4" t="s">
        <v>5</v>
      </c>
      <c r="C7092" s="4" t="s">
        <v>10</v>
      </c>
      <c r="D7092" s="4" t="s">
        <v>25</v>
      </c>
      <c r="E7092" s="4" t="s">
        <v>25</v>
      </c>
      <c r="F7092" s="4" t="s">
        <v>25</v>
      </c>
      <c r="G7092" s="4" t="s">
        <v>25</v>
      </c>
    </row>
    <row r="7093" spans="1:6">
      <c r="A7093" t="n">
        <v>54045</v>
      </c>
      <c r="B7093" s="50" t="n">
        <v>46</v>
      </c>
      <c r="C7093" s="7" t="n">
        <v>61456</v>
      </c>
      <c r="D7093" s="7" t="n">
        <v>88.8399963378906</v>
      </c>
      <c r="E7093" s="7" t="n">
        <v>40.7799987792969</v>
      </c>
      <c r="F7093" s="7" t="n">
        <v>-90.8399963378906</v>
      </c>
      <c r="G7093" s="7" t="n">
        <v>359.200012207031</v>
      </c>
    </row>
    <row r="7094" spans="1:6">
      <c r="A7094" t="s">
        <v>4</v>
      </c>
      <c r="B7094" s="4" t="s">
        <v>5</v>
      </c>
      <c r="C7094" s="4" t="s">
        <v>10</v>
      </c>
      <c r="D7094" s="4" t="s">
        <v>25</v>
      </c>
      <c r="E7094" s="4" t="s">
        <v>25</v>
      </c>
      <c r="F7094" s="4" t="s">
        <v>25</v>
      </c>
      <c r="G7094" s="4" t="s">
        <v>25</v>
      </c>
    </row>
    <row r="7095" spans="1:6">
      <c r="A7095" t="n">
        <v>54064</v>
      </c>
      <c r="B7095" s="50" t="n">
        <v>46</v>
      </c>
      <c r="C7095" s="7" t="n">
        <v>61457</v>
      </c>
      <c r="D7095" s="7" t="n">
        <v>88.8399963378906</v>
      </c>
      <c r="E7095" s="7" t="n">
        <v>40.7799987792969</v>
      </c>
      <c r="F7095" s="7" t="n">
        <v>-90.8399963378906</v>
      </c>
      <c r="G7095" s="7" t="n">
        <v>359.200012207031</v>
      </c>
    </row>
    <row r="7096" spans="1:6">
      <c r="A7096" t="s">
        <v>4</v>
      </c>
      <c r="B7096" s="4" t="s">
        <v>5</v>
      </c>
      <c r="C7096" s="4" t="s">
        <v>13</v>
      </c>
      <c r="D7096" s="4" t="s">
        <v>13</v>
      </c>
      <c r="E7096" s="4" t="s">
        <v>10</v>
      </c>
    </row>
    <row r="7097" spans="1:6">
      <c r="A7097" t="n">
        <v>54083</v>
      </c>
      <c r="B7097" s="45" t="n">
        <v>45</v>
      </c>
      <c r="C7097" s="7" t="n">
        <v>8</v>
      </c>
      <c r="D7097" s="7" t="n">
        <v>1</v>
      </c>
      <c r="E7097" s="7" t="n">
        <v>0</v>
      </c>
    </row>
    <row r="7098" spans="1:6">
      <c r="A7098" t="s">
        <v>4</v>
      </c>
      <c r="B7098" s="4" t="s">
        <v>5</v>
      </c>
      <c r="C7098" s="4" t="s">
        <v>13</v>
      </c>
      <c r="D7098" s="4" t="s">
        <v>10</v>
      </c>
      <c r="E7098" s="4" t="s">
        <v>10</v>
      </c>
      <c r="F7098" s="4" t="s">
        <v>13</v>
      </c>
    </row>
    <row r="7099" spans="1:6">
      <c r="A7099" t="n">
        <v>54088</v>
      </c>
      <c r="B7099" s="32" t="n">
        <v>25</v>
      </c>
      <c r="C7099" s="7" t="n">
        <v>1</v>
      </c>
      <c r="D7099" s="7" t="n">
        <v>65535</v>
      </c>
      <c r="E7099" s="7" t="n">
        <v>65535</v>
      </c>
      <c r="F7099" s="7" t="n">
        <v>0</v>
      </c>
    </row>
    <row r="7100" spans="1:6">
      <c r="A7100" t="s">
        <v>4</v>
      </c>
      <c r="B7100" s="4" t="s">
        <v>5</v>
      </c>
      <c r="C7100" s="4" t="s">
        <v>13</v>
      </c>
      <c r="D7100" s="4" t="s">
        <v>6</v>
      </c>
    </row>
    <row r="7101" spans="1:6">
      <c r="A7101" t="n">
        <v>54095</v>
      </c>
      <c r="B7101" s="9" t="n">
        <v>2</v>
      </c>
      <c r="C7101" s="7" t="n">
        <v>10</v>
      </c>
      <c r="D7101" s="7" t="s">
        <v>57</v>
      </c>
    </row>
    <row r="7102" spans="1:6">
      <c r="A7102" t="s">
        <v>4</v>
      </c>
      <c r="B7102" s="4" t="s">
        <v>5</v>
      </c>
      <c r="C7102" s="4" t="s">
        <v>13</v>
      </c>
      <c r="D7102" s="4" t="s">
        <v>10</v>
      </c>
    </row>
    <row r="7103" spans="1:6">
      <c r="A7103" t="n">
        <v>54118</v>
      </c>
      <c r="B7103" s="39" t="n">
        <v>58</v>
      </c>
      <c r="C7103" s="7" t="n">
        <v>105</v>
      </c>
      <c r="D7103" s="7" t="n">
        <v>300</v>
      </c>
    </row>
    <row r="7104" spans="1:6">
      <c r="A7104" t="s">
        <v>4</v>
      </c>
      <c r="B7104" s="4" t="s">
        <v>5</v>
      </c>
      <c r="C7104" s="4" t="s">
        <v>25</v>
      </c>
      <c r="D7104" s="4" t="s">
        <v>10</v>
      </c>
    </row>
    <row r="7105" spans="1:7">
      <c r="A7105" t="n">
        <v>54122</v>
      </c>
      <c r="B7105" s="56" t="n">
        <v>103</v>
      </c>
      <c r="C7105" s="7" t="n">
        <v>1</v>
      </c>
      <c r="D7105" s="7" t="n">
        <v>300</v>
      </c>
    </row>
    <row r="7106" spans="1:7">
      <c r="A7106" t="s">
        <v>4</v>
      </c>
      <c r="B7106" s="4" t="s">
        <v>5</v>
      </c>
      <c r="C7106" s="4" t="s">
        <v>13</v>
      </c>
    </row>
    <row r="7107" spans="1:7">
      <c r="A7107" t="n">
        <v>54129</v>
      </c>
      <c r="B7107" s="12" t="n">
        <v>74</v>
      </c>
      <c r="C7107" s="7" t="n">
        <v>67</v>
      </c>
    </row>
    <row r="7108" spans="1:7">
      <c r="A7108" t="s">
        <v>4</v>
      </c>
      <c r="B7108" s="4" t="s">
        <v>5</v>
      </c>
      <c r="C7108" s="4" t="s">
        <v>13</v>
      </c>
      <c r="D7108" s="4" t="s">
        <v>25</v>
      </c>
      <c r="E7108" s="4" t="s">
        <v>10</v>
      </c>
      <c r="F7108" s="4" t="s">
        <v>13</v>
      </c>
    </row>
    <row r="7109" spans="1:7">
      <c r="A7109" t="n">
        <v>54131</v>
      </c>
      <c r="B7109" s="17" t="n">
        <v>49</v>
      </c>
      <c r="C7109" s="7" t="n">
        <v>3</v>
      </c>
      <c r="D7109" s="7" t="n">
        <v>1</v>
      </c>
      <c r="E7109" s="7" t="n">
        <v>500</v>
      </c>
      <c r="F7109" s="7" t="n">
        <v>0</v>
      </c>
    </row>
    <row r="7110" spans="1:7">
      <c r="A7110" t="s">
        <v>4</v>
      </c>
      <c r="B7110" s="4" t="s">
        <v>5</v>
      </c>
      <c r="C7110" s="4" t="s">
        <v>13</v>
      </c>
      <c r="D7110" s="4" t="s">
        <v>10</v>
      </c>
    </row>
    <row r="7111" spans="1:7">
      <c r="A7111" t="n">
        <v>54140</v>
      </c>
      <c r="B7111" s="39" t="n">
        <v>58</v>
      </c>
      <c r="C7111" s="7" t="n">
        <v>11</v>
      </c>
      <c r="D7111" s="7" t="n">
        <v>300</v>
      </c>
    </row>
    <row r="7112" spans="1:7">
      <c r="A7112" t="s">
        <v>4</v>
      </c>
      <c r="B7112" s="4" t="s">
        <v>5</v>
      </c>
      <c r="C7112" s="4" t="s">
        <v>13</v>
      </c>
      <c r="D7112" s="4" t="s">
        <v>10</v>
      </c>
    </row>
    <row r="7113" spans="1:7">
      <c r="A7113" t="n">
        <v>54144</v>
      </c>
      <c r="B7113" s="39" t="n">
        <v>58</v>
      </c>
      <c r="C7113" s="7" t="n">
        <v>12</v>
      </c>
      <c r="D7113" s="7" t="n">
        <v>0</v>
      </c>
    </row>
    <row r="7114" spans="1:7">
      <c r="A7114" t="s">
        <v>4</v>
      </c>
      <c r="B7114" s="4" t="s">
        <v>5</v>
      </c>
      <c r="C7114" s="4" t="s">
        <v>13</v>
      </c>
    </row>
    <row r="7115" spans="1:7">
      <c r="A7115" t="n">
        <v>54148</v>
      </c>
      <c r="B7115" s="12" t="n">
        <v>74</v>
      </c>
      <c r="C7115" s="7" t="n">
        <v>46</v>
      </c>
    </row>
    <row r="7116" spans="1:7">
      <c r="A7116" t="s">
        <v>4</v>
      </c>
      <c r="B7116" s="4" t="s">
        <v>5</v>
      </c>
      <c r="C7116" s="4" t="s">
        <v>13</v>
      </c>
    </row>
    <row r="7117" spans="1:7">
      <c r="A7117" t="n">
        <v>54150</v>
      </c>
      <c r="B7117" s="36" t="n">
        <v>23</v>
      </c>
      <c r="C7117" s="7" t="n">
        <v>0</v>
      </c>
    </row>
    <row r="7118" spans="1:7">
      <c r="A7118" t="s">
        <v>4</v>
      </c>
      <c r="B7118" s="4" t="s">
        <v>5</v>
      </c>
      <c r="C7118" s="4" t="s">
        <v>13</v>
      </c>
      <c r="D7118" s="4" t="s">
        <v>9</v>
      </c>
    </row>
    <row r="7119" spans="1:7">
      <c r="A7119" t="n">
        <v>54152</v>
      </c>
      <c r="B7119" s="12" t="n">
        <v>74</v>
      </c>
      <c r="C7119" s="7" t="n">
        <v>52</v>
      </c>
      <c r="D7119" s="7" t="n">
        <v>8192</v>
      </c>
    </row>
    <row r="7120" spans="1:7">
      <c r="A7120" t="s">
        <v>4</v>
      </c>
      <c r="B7120" s="4" t="s">
        <v>5</v>
      </c>
    </row>
    <row r="7121" spans="1:6">
      <c r="A7121" t="n">
        <v>54158</v>
      </c>
      <c r="B7121" s="5" t="n">
        <v>1</v>
      </c>
    </row>
    <row r="7122" spans="1:6" s="3" customFormat="1" customHeight="0">
      <c r="A7122" s="3" t="s">
        <v>2</v>
      </c>
      <c r="B7122" s="3" t="s">
        <v>510</v>
      </c>
    </row>
    <row r="7123" spans="1:6">
      <c r="A7123" t="s">
        <v>4</v>
      </c>
      <c r="B7123" s="4" t="s">
        <v>5</v>
      </c>
      <c r="C7123" s="4" t="s">
        <v>13</v>
      </c>
      <c r="D7123" s="4" t="s">
        <v>10</v>
      </c>
      <c r="E7123" s="4" t="s">
        <v>13</v>
      </c>
      <c r="F7123" s="4" t="s">
        <v>13</v>
      </c>
      <c r="G7123" s="4" t="s">
        <v>35</v>
      </c>
    </row>
    <row r="7124" spans="1:6">
      <c r="A7124" t="n">
        <v>54160</v>
      </c>
      <c r="B7124" s="15" t="n">
        <v>5</v>
      </c>
      <c r="C7124" s="7" t="n">
        <v>30</v>
      </c>
      <c r="D7124" s="7" t="n">
        <v>9270</v>
      </c>
      <c r="E7124" s="7" t="n">
        <v>8</v>
      </c>
      <c r="F7124" s="7" t="n">
        <v>1</v>
      </c>
      <c r="G7124" s="16" t="n">
        <f t="normal" ca="1">A7186</f>
        <v>0</v>
      </c>
    </row>
    <row r="7125" spans="1:6">
      <c r="A7125" t="s">
        <v>4</v>
      </c>
      <c r="B7125" s="4" t="s">
        <v>5</v>
      </c>
      <c r="C7125" s="4" t="s">
        <v>10</v>
      </c>
    </row>
    <row r="7126" spans="1:6">
      <c r="A7126" t="n">
        <v>54170</v>
      </c>
      <c r="B7126" s="66" t="n">
        <v>13</v>
      </c>
      <c r="C7126" s="7" t="n">
        <v>0</v>
      </c>
    </row>
    <row r="7127" spans="1:6">
      <c r="A7127" t="s">
        <v>4</v>
      </c>
      <c r="B7127" s="4" t="s">
        <v>5</v>
      </c>
      <c r="C7127" s="4" t="s">
        <v>13</v>
      </c>
      <c r="D7127" s="4" t="s">
        <v>10</v>
      </c>
      <c r="E7127" s="4" t="s">
        <v>13</v>
      </c>
      <c r="F7127" s="4" t="s">
        <v>10</v>
      </c>
      <c r="G7127" s="4" t="s">
        <v>13</v>
      </c>
      <c r="H7127" s="4" t="s">
        <v>13</v>
      </c>
      <c r="I7127" s="4" t="s">
        <v>13</v>
      </c>
      <c r="J7127" s="4" t="s">
        <v>35</v>
      </c>
    </row>
    <row r="7128" spans="1:6">
      <c r="A7128" t="n">
        <v>54173</v>
      </c>
      <c r="B7128" s="15" t="n">
        <v>5</v>
      </c>
      <c r="C7128" s="7" t="n">
        <v>30</v>
      </c>
      <c r="D7128" s="7" t="n">
        <v>9634</v>
      </c>
      <c r="E7128" s="7" t="n">
        <v>30</v>
      </c>
      <c r="F7128" s="7" t="n">
        <v>9269</v>
      </c>
      <c r="G7128" s="7" t="n">
        <v>8</v>
      </c>
      <c r="H7128" s="7" t="n">
        <v>9</v>
      </c>
      <c r="I7128" s="7" t="n">
        <v>1</v>
      </c>
      <c r="J7128" s="16" t="n">
        <f t="normal" ca="1">A7132</f>
        <v>0</v>
      </c>
    </row>
    <row r="7129" spans="1:6">
      <c r="A7129" t="s">
        <v>4</v>
      </c>
      <c r="B7129" s="4" t="s">
        <v>5</v>
      </c>
      <c r="C7129" s="4" t="s">
        <v>10</v>
      </c>
    </row>
    <row r="7130" spans="1:6">
      <c r="A7130" t="n">
        <v>54187</v>
      </c>
      <c r="B7130" s="23" t="n">
        <v>12</v>
      </c>
      <c r="C7130" s="7" t="n">
        <v>0</v>
      </c>
    </row>
    <row r="7131" spans="1:6">
      <c r="A7131" t="s">
        <v>4</v>
      </c>
      <c r="B7131" s="4" t="s">
        <v>5</v>
      </c>
      <c r="C7131" s="4" t="s">
        <v>13</v>
      </c>
      <c r="D7131" s="4" t="s">
        <v>10</v>
      </c>
      <c r="E7131" s="4" t="s">
        <v>13</v>
      </c>
      <c r="F7131" s="4" t="s">
        <v>10</v>
      </c>
      <c r="G7131" s="4" t="s">
        <v>13</v>
      </c>
      <c r="H7131" s="4" t="s">
        <v>13</v>
      </c>
      <c r="I7131" s="4" t="s">
        <v>13</v>
      </c>
      <c r="J7131" s="4" t="s">
        <v>35</v>
      </c>
    </row>
    <row r="7132" spans="1:6">
      <c r="A7132" t="n">
        <v>54190</v>
      </c>
      <c r="B7132" s="15" t="n">
        <v>5</v>
      </c>
      <c r="C7132" s="7" t="n">
        <v>30</v>
      </c>
      <c r="D7132" s="7" t="n">
        <v>9636</v>
      </c>
      <c r="E7132" s="7" t="n">
        <v>30</v>
      </c>
      <c r="F7132" s="7" t="n">
        <v>9271</v>
      </c>
      <c r="G7132" s="7" t="n">
        <v>8</v>
      </c>
      <c r="H7132" s="7" t="n">
        <v>9</v>
      </c>
      <c r="I7132" s="7" t="n">
        <v>1</v>
      </c>
      <c r="J7132" s="16" t="n">
        <f t="normal" ca="1">A7136</f>
        <v>0</v>
      </c>
    </row>
    <row r="7133" spans="1:6">
      <c r="A7133" t="s">
        <v>4</v>
      </c>
      <c r="B7133" s="4" t="s">
        <v>5</v>
      </c>
      <c r="C7133" s="4" t="s">
        <v>10</v>
      </c>
    </row>
    <row r="7134" spans="1:6">
      <c r="A7134" t="n">
        <v>54204</v>
      </c>
      <c r="B7134" s="23" t="n">
        <v>12</v>
      </c>
      <c r="C7134" s="7" t="n">
        <v>0</v>
      </c>
    </row>
    <row r="7135" spans="1:6">
      <c r="A7135" t="s">
        <v>4</v>
      </c>
      <c r="B7135" s="4" t="s">
        <v>5</v>
      </c>
      <c r="C7135" s="4" t="s">
        <v>13</v>
      </c>
      <c r="D7135" s="4" t="s">
        <v>10</v>
      </c>
      <c r="E7135" s="4" t="s">
        <v>13</v>
      </c>
      <c r="F7135" s="4" t="s">
        <v>10</v>
      </c>
      <c r="G7135" s="4" t="s">
        <v>13</v>
      </c>
      <c r="H7135" s="4" t="s">
        <v>13</v>
      </c>
      <c r="I7135" s="4" t="s">
        <v>13</v>
      </c>
      <c r="J7135" s="4" t="s">
        <v>35</v>
      </c>
    </row>
    <row r="7136" spans="1:6">
      <c r="A7136" t="n">
        <v>54207</v>
      </c>
      <c r="B7136" s="15" t="n">
        <v>5</v>
      </c>
      <c r="C7136" s="7" t="n">
        <v>30</v>
      </c>
      <c r="D7136" s="7" t="n">
        <v>9637</v>
      </c>
      <c r="E7136" s="7" t="n">
        <v>30</v>
      </c>
      <c r="F7136" s="7" t="n">
        <v>9272</v>
      </c>
      <c r="G7136" s="7" t="n">
        <v>8</v>
      </c>
      <c r="H7136" s="7" t="n">
        <v>9</v>
      </c>
      <c r="I7136" s="7" t="n">
        <v>1</v>
      </c>
      <c r="J7136" s="16" t="n">
        <f t="normal" ca="1">A7140</f>
        <v>0</v>
      </c>
    </row>
    <row r="7137" spans="1:10">
      <c r="A7137" t="s">
        <v>4</v>
      </c>
      <c r="B7137" s="4" t="s">
        <v>5</v>
      </c>
      <c r="C7137" s="4" t="s">
        <v>10</v>
      </c>
    </row>
    <row r="7138" spans="1:10">
      <c r="A7138" t="n">
        <v>54221</v>
      </c>
      <c r="B7138" s="23" t="n">
        <v>12</v>
      </c>
      <c r="C7138" s="7" t="n">
        <v>0</v>
      </c>
    </row>
    <row r="7139" spans="1:10">
      <c r="A7139" t="s">
        <v>4</v>
      </c>
      <c r="B7139" s="4" t="s">
        <v>5</v>
      </c>
      <c r="C7139" s="4" t="s">
        <v>13</v>
      </c>
      <c r="D7139" s="4" t="s">
        <v>10</v>
      </c>
      <c r="E7139" s="4" t="s">
        <v>13</v>
      </c>
      <c r="F7139" s="4" t="s">
        <v>10</v>
      </c>
      <c r="G7139" s="4" t="s">
        <v>13</v>
      </c>
      <c r="H7139" s="4" t="s">
        <v>13</v>
      </c>
      <c r="I7139" s="4" t="s">
        <v>13</v>
      </c>
      <c r="J7139" s="4" t="s">
        <v>35</v>
      </c>
    </row>
    <row r="7140" spans="1:10">
      <c r="A7140" t="n">
        <v>54224</v>
      </c>
      <c r="B7140" s="15" t="n">
        <v>5</v>
      </c>
      <c r="C7140" s="7" t="n">
        <v>30</v>
      </c>
      <c r="D7140" s="7" t="n">
        <v>0</v>
      </c>
      <c r="E7140" s="7" t="n">
        <v>30</v>
      </c>
      <c r="F7140" s="7" t="n">
        <v>9263</v>
      </c>
      <c r="G7140" s="7" t="n">
        <v>8</v>
      </c>
      <c r="H7140" s="7" t="n">
        <v>9</v>
      </c>
      <c r="I7140" s="7" t="n">
        <v>1</v>
      </c>
      <c r="J7140" s="16" t="n">
        <f t="normal" ca="1">A7146</f>
        <v>0</v>
      </c>
    </row>
    <row r="7141" spans="1:10">
      <c r="A7141" t="s">
        <v>4</v>
      </c>
      <c r="B7141" s="4" t="s">
        <v>5</v>
      </c>
      <c r="C7141" s="4" t="s">
        <v>13</v>
      </c>
      <c r="D7141" s="4" t="s">
        <v>6</v>
      </c>
    </row>
    <row r="7142" spans="1:10">
      <c r="A7142" t="n">
        <v>54238</v>
      </c>
      <c r="B7142" s="96" t="n">
        <v>4</v>
      </c>
      <c r="C7142" s="7" t="n">
        <v>11</v>
      </c>
      <c r="D7142" s="7" t="s">
        <v>511</v>
      </c>
    </row>
    <row r="7143" spans="1:10">
      <c r="A7143" t="s">
        <v>4</v>
      </c>
      <c r="B7143" s="4" t="s">
        <v>5</v>
      </c>
      <c r="C7143" s="4" t="s">
        <v>35</v>
      </c>
    </row>
    <row r="7144" spans="1:10">
      <c r="A7144" t="n">
        <v>54255</v>
      </c>
      <c r="B7144" s="26" t="n">
        <v>3</v>
      </c>
      <c r="C7144" s="16" t="n">
        <f t="normal" ca="1">A7186</f>
        <v>0</v>
      </c>
    </row>
    <row r="7145" spans="1:10">
      <c r="A7145" t="s">
        <v>4</v>
      </c>
      <c r="B7145" s="4" t="s">
        <v>5</v>
      </c>
      <c r="C7145" s="4" t="s">
        <v>13</v>
      </c>
      <c r="D7145" s="4" t="s">
        <v>10</v>
      </c>
      <c r="E7145" s="4" t="s">
        <v>13</v>
      </c>
      <c r="F7145" s="4" t="s">
        <v>35</v>
      </c>
    </row>
    <row r="7146" spans="1:10">
      <c r="A7146" t="n">
        <v>54260</v>
      </c>
      <c r="B7146" s="15" t="n">
        <v>5</v>
      </c>
      <c r="C7146" s="7" t="n">
        <v>30</v>
      </c>
      <c r="D7146" s="7" t="n">
        <v>9241</v>
      </c>
      <c r="E7146" s="7" t="n">
        <v>1</v>
      </c>
      <c r="F7146" s="16" t="n">
        <f t="normal" ca="1">A7154</f>
        <v>0</v>
      </c>
    </row>
    <row r="7147" spans="1:10">
      <c r="A7147" t="s">
        <v>4</v>
      </c>
      <c r="B7147" s="4" t="s">
        <v>5</v>
      </c>
      <c r="C7147" s="4" t="s">
        <v>13</v>
      </c>
      <c r="D7147" s="20" t="s">
        <v>45</v>
      </c>
      <c r="E7147" s="4" t="s">
        <v>5</v>
      </c>
      <c r="F7147" s="4" t="s">
        <v>13</v>
      </c>
      <c r="G7147" s="4" t="s">
        <v>10</v>
      </c>
      <c r="H7147" s="20" t="s">
        <v>46</v>
      </c>
      <c r="I7147" s="4" t="s">
        <v>13</v>
      </c>
      <c r="J7147" s="4" t="s">
        <v>13</v>
      </c>
      <c r="K7147" s="4" t="s">
        <v>35</v>
      </c>
    </row>
    <row r="7148" spans="1:10">
      <c r="A7148" t="n">
        <v>54269</v>
      </c>
      <c r="B7148" s="15" t="n">
        <v>5</v>
      </c>
      <c r="C7148" s="7" t="n">
        <v>28</v>
      </c>
      <c r="D7148" s="20" t="s">
        <v>3</v>
      </c>
      <c r="E7148" s="40" t="n">
        <v>64</v>
      </c>
      <c r="F7148" s="7" t="n">
        <v>5</v>
      </c>
      <c r="G7148" s="7" t="n">
        <v>5</v>
      </c>
      <c r="H7148" s="20" t="s">
        <v>3</v>
      </c>
      <c r="I7148" s="7" t="n">
        <v>8</v>
      </c>
      <c r="J7148" s="7" t="n">
        <v>1</v>
      </c>
      <c r="K7148" s="16" t="n">
        <f t="normal" ca="1">A7152</f>
        <v>0</v>
      </c>
    </row>
    <row r="7149" spans="1:10">
      <c r="A7149" t="s">
        <v>4</v>
      </c>
      <c r="B7149" s="4" t="s">
        <v>5</v>
      </c>
      <c r="C7149" s="4" t="s">
        <v>13</v>
      </c>
      <c r="D7149" s="4" t="s">
        <v>6</v>
      </c>
    </row>
    <row r="7150" spans="1:10">
      <c r="A7150" t="n">
        <v>54281</v>
      </c>
      <c r="B7150" s="96" t="n">
        <v>4</v>
      </c>
      <c r="C7150" s="7" t="n">
        <v>11</v>
      </c>
      <c r="D7150" s="7" t="s">
        <v>512</v>
      </c>
    </row>
    <row r="7151" spans="1:10">
      <c r="A7151" t="s">
        <v>4</v>
      </c>
      <c r="B7151" s="4" t="s">
        <v>5</v>
      </c>
      <c r="C7151" s="4" t="s">
        <v>35</v>
      </c>
    </row>
    <row r="7152" spans="1:10">
      <c r="A7152" t="n">
        <v>54298</v>
      </c>
      <c r="B7152" s="26" t="n">
        <v>3</v>
      </c>
      <c r="C7152" s="16" t="n">
        <f t="normal" ca="1">A7186</f>
        <v>0</v>
      </c>
    </row>
    <row r="7153" spans="1:11">
      <c r="A7153" t="s">
        <v>4</v>
      </c>
      <c r="B7153" s="4" t="s">
        <v>5</v>
      </c>
      <c r="C7153" s="4" t="s">
        <v>13</v>
      </c>
      <c r="D7153" s="4" t="s">
        <v>10</v>
      </c>
      <c r="E7153" s="4" t="s">
        <v>13</v>
      </c>
      <c r="F7153" s="4" t="s">
        <v>35</v>
      </c>
    </row>
    <row r="7154" spans="1:11">
      <c r="A7154" t="n">
        <v>54303</v>
      </c>
      <c r="B7154" s="15" t="n">
        <v>5</v>
      </c>
      <c r="C7154" s="7" t="n">
        <v>30</v>
      </c>
      <c r="D7154" s="7" t="n">
        <v>9258</v>
      </c>
      <c r="E7154" s="7" t="n">
        <v>1</v>
      </c>
      <c r="F7154" s="16" t="n">
        <f t="normal" ca="1">A7162</f>
        <v>0</v>
      </c>
    </row>
    <row r="7155" spans="1:11">
      <c r="A7155" t="s">
        <v>4</v>
      </c>
      <c r="B7155" s="4" t="s">
        <v>5</v>
      </c>
      <c r="C7155" s="4" t="s">
        <v>13</v>
      </c>
      <c r="D7155" s="4" t="s">
        <v>10</v>
      </c>
      <c r="E7155" s="4" t="s">
        <v>13</v>
      </c>
      <c r="F7155" s="4" t="s">
        <v>10</v>
      </c>
      <c r="G7155" s="4" t="s">
        <v>13</v>
      </c>
      <c r="H7155" s="4" t="s">
        <v>13</v>
      </c>
      <c r="I7155" s="4" t="s">
        <v>10</v>
      </c>
      <c r="J7155" s="4" t="s">
        <v>13</v>
      </c>
      <c r="K7155" s="4" t="s">
        <v>13</v>
      </c>
      <c r="L7155" s="4" t="s">
        <v>35</v>
      </c>
    </row>
    <row r="7156" spans="1:11">
      <c r="A7156" t="n">
        <v>54312</v>
      </c>
      <c r="B7156" s="15" t="n">
        <v>5</v>
      </c>
      <c r="C7156" s="7" t="n">
        <v>30</v>
      </c>
      <c r="D7156" s="7" t="n">
        <v>9269</v>
      </c>
      <c r="E7156" s="7" t="n">
        <v>30</v>
      </c>
      <c r="F7156" s="7" t="n">
        <v>9271</v>
      </c>
      <c r="G7156" s="7" t="n">
        <v>11</v>
      </c>
      <c r="H7156" s="7" t="n">
        <v>30</v>
      </c>
      <c r="I7156" s="7" t="n">
        <v>9272</v>
      </c>
      <c r="J7156" s="7" t="n">
        <v>11</v>
      </c>
      <c r="K7156" s="7" t="n">
        <v>1</v>
      </c>
      <c r="L7156" s="16" t="n">
        <f t="normal" ca="1">A7160</f>
        <v>0</v>
      </c>
    </row>
    <row r="7157" spans="1:11">
      <c r="A7157" t="s">
        <v>4</v>
      </c>
      <c r="B7157" s="4" t="s">
        <v>5</v>
      </c>
      <c r="C7157" s="4" t="s">
        <v>13</v>
      </c>
      <c r="D7157" s="4" t="s">
        <v>6</v>
      </c>
    </row>
    <row r="7158" spans="1:11">
      <c r="A7158" t="n">
        <v>54329</v>
      </c>
      <c r="B7158" s="96" t="n">
        <v>4</v>
      </c>
      <c r="C7158" s="7" t="n">
        <v>11</v>
      </c>
      <c r="D7158" s="7" t="s">
        <v>513</v>
      </c>
    </row>
    <row r="7159" spans="1:11">
      <c r="A7159" t="s">
        <v>4</v>
      </c>
      <c r="B7159" s="4" t="s">
        <v>5</v>
      </c>
      <c r="C7159" s="4" t="s">
        <v>35</v>
      </c>
    </row>
    <row r="7160" spans="1:11">
      <c r="A7160" t="n">
        <v>54346</v>
      </c>
      <c r="B7160" s="26" t="n">
        <v>3</v>
      </c>
      <c r="C7160" s="16" t="n">
        <f t="normal" ca="1">A7186</f>
        <v>0</v>
      </c>
    </row>
    <row r="7161" spans="1:11">
      <c r="A7161" t="s">
        <v>4</v>
      </c>
      <c r="B7161" s="4" t="s">
        <v>5</v>
      </c>
      <c r="C7161" s="4" t="s">
        <v>13</v>
      </c>
      <c r="D7161" s="4" t="s">
        <v>10</v>
      </c>
      <c r="E7161" s="4" t="s">
        <v>13</v>
      </c>
      <c r="F7161" s="4" t="s">
        <v>35</v>
      </c>
    </row>
    <row r="7162" spans="1:11">
      <c r="A7162" t="n">
        <v>54351</v>
      </c>
      <c r="B7162" s="15" t="n">
        <v>5</v>
      </c>
      <c r="C7162" s="7" t="n">
        <v>30</v>
      </c>
      <c r="D7162" s="7" t="n">
        <v>9236</v>
      </c>
      <c r="E7162" s="7" t="n">
        <v>1</v>
      </c>
      <c r="F7162" s="16" t="n">
        <f t="normal" ca="1">A7168</f>
        <v>0</v>
      </c>
    </row>
    <row r="7163" spans="1:11">
      <c r="A7163" t="s">
        <v>4</v>
      </c>
      <c r="B7163" s="4" t="s">
        <v>5</v>
      </c>
      <c r="C7163" s="4" t="s">
        <v>13</v>
      </c>
      <c r="D7163" s="4" t="s">
        <v>6</v>
      </c>
    </row>
    <row r="7164" spans="1:11">
      <c r="A7164" t="n">
        <v>54360</v>
      </c>
      <c r="B7164" s="96" t="n">
        <v>4</v>
      </c>
      <c r="C7164" s="7" t="n">
        <v>11</v>
      </c>
      <c r="D7164" s="7" t="s">
        <v>514</v>
      </c>
    </row>
    <row r="7165" spans="1:11">
      <c r="A7165" t="s">
        <v>4</v>
      </c>
      <c r="B7165" s="4" t="s">
        <v>5</v>
      </c>
      <c r="C7165" s="4" t="s">
        <v>35</v>
      </c>
    </row>
    <row r="7166" spans="1:11">
      <c r="A7166" t="n">
        <v>54378</v>
      </c>
      <c r="B7166" s="26" t="n">
        <v>3</v>
      </c>
      <c r="C7166" s="16" t="n">
        <f t="normal" ca="1">A7186</f>
        <v>0</v>
      </c>
    </row>
    <row r="7167" spans="1:11">
      <c r="A7167" t="s">
        <v>4</v>
      </c>
      <c r="B7167" s="4" t="s">
        <v>5</v>
      </c>
      <c r="C7167" s="4" t="s">
        <v>13</v>
      </c>
      <c r="D7167" s="4" t="s">
        <v>10</v>
      </c>
      <c r="E7167" s="4" t="s">
        <v>13</v>
      </c>
      <c r="F7167" s="4" t="s">
        <v>35</v>
      </c>
    </row>
    <row r="7168" spans="1:11">
      <c r="A7168" t="n">
        <v>54383</v>
      </c>
      <c r="B7168" s="15" t="n">
        <v>5</v>
      </c>
      <c r="C7168" s="7" t="n">
        <v>30</v>
      </c>
      <c r="D7168" s="7" t="n">
        <v>0</v>
      </c>
      <c r="E7168" s="7" t="n">
        <v>1</v>
      </c>
      <c r="F7168" s="16" t="n">
        <f t="normal" ca="1">A7174</f>
        <v>0</v>
      </c>
    </row>
    <row r="7169" spans="1:12">
      <c r="A7169" t="s">
        <v>4</v>
      </c>
      <c r="B7169" s="4" t="s">
        <v>5</v>
      </c>
      <c r="C7169" s="4" t="s">
        <v>13</v>
      </c>
      <c r="D7169" s="4" t="s">
        <v>6</v>
      </c>
    </row>
    <row r="7170" spans="1:12">
      <c r="A7170" t="n">
        <v>54392</v>
      </c>
      <c r="B7170" s="96" t="n">
        <v>4</v>
      </c>
      <c r="C7170" s="7" t="n">
        <v>11</v>
      </c>
      <c r="D7170" s="7" t="s">
        <v>515</v>
      </c>
    </row>
    <row r="7171" spans="1:12">
      <c r="A7171" t="s">
        <v>4</v>
      </c>
      <c r="B7171" s="4" t="s">
        <v>5</v>
      </c>
      <c r="C7171" s="4" t="s">
        <v>35</v>
      </c>
    </row>
    <row r="7172" spans="1:12">
      <c r="A7172" t="n">
        <v>54409</v>
      </c>
      <c r="B7172" s="26" t="n">
        <v>3</v>
      </c>
      <c r="C7172" s="16" t="n">
        <f t="normal" ca="1">A7186</f>
        <v>0</v>
      </c>
    </row>
    <row r="7173" spans="1:12">
      <c r="A7173" t="s">
        <v>4</v>
      </c>
      <c r="B7173" s="4" t="s">
        <v>5</v>
      </c>
      <c r="C7173" s="4" t="s">
        <v>13</v>
      </c>
      <c r="D7173" s="4" t="s">
        <v>10</v>
      </c>
      <c r="E7173" s="4" t="s">
        <v>13</v>
      </c>
      <c r="F7173" s="4" t="s">
        <v>35</v>
      </c>
    </row>
    <row r="7174" spans="1:12">
      <c r="A7174" t="n">
        <v>54414</v>
      </c>
      <c r="B7174" s="15" t="n">
        <v>5</v>
      </c>
      <c r="C7174" s="7" t="n">
        <v>30</v>
      </c>
      <c r="D7174" s="7" t="n">
        <v>9233</v>
      </c>
      <c r="E7174" s="7" t="n">
        <v>1</v>
      </c>
      <c r="F7174" s="16" t="n">
        <f t="normal" ca="1">A7182</f>
        <v>0</v>
      </c>
    </row>
    <row r="7175" spans="1:12">
      <c r="A7175" t="s">
        <v>4</v>
      </c>
      <c r="B7175" s="4" t="s">
        <v>5</v>
      </c>
      <c r="C7175" s="4" t="s">
        <v>13</v>
      </c>
      <c r="D7175" s="20" t="s">
        <v>45</v>
      </c>
      <c r="E7175" s="4" t="s">
        <v>5</v>
      </c>
      <c r="F7175" s="4" t="s">
        <v>13</v>
      </c>
      <c r="G7175" s="4" t="s">
        <v>10</v>
      </c>
      <c r="H7175" s="20" t="s">
        <v>46</v>
      </c>
      <c r="I7175" s="4" t="s">
        <v>13</v>
      </c>
      <c r="J7175" s="4" t="s">
        <v>13</v>
      </c>
      <c r="K7175" s="4" t="s">
        <v>35</v>
      </c>
    </row>
    <row r="7176" spans="1:12">
      <c r="A7176" t="n">
        <v>54423</v>
      </c>
      <c r="B7176" s="15" t="n">
        <v>5</v>
      </c>
      <c r="C7176" s="7" t="n">
        <v>28</v>
      </c>
      <c r="D7176" s="20" t="s">
        <v>3</v>
      </c>
      <c r="E7176" s="40" t="n">
        <v>64</v>
      </c>
      <c r="F7176" s="7" t="n">
        <v>5</v>
      </c>
      <c r="G7176" s="7" t="n">
        <v>5</v>
      </c>
      <c r="H7176" s="20" t="s">
        <v>3</v>
      </c>
      <c r="I7176" s="7" t="n">
        <v>8</v>
      </c>
      <c r="J7176" s="7" t="n">
        <v>1</v>
      </c>
      <c r="K7176" s="16" t="n">
        <f t="normal" ca="1">A7180</f>
        <v>0</v>
      </c>
    </row>
    <row r="7177" spans="1:12">
      <c r="A7177" t="s">
        <v>4</v>
      </c>
      <c r="B7177" s="4" t="s">
        <v>5</v>
      </c>
      <c r="C7177" s="4" t="s">
        <v>13</v>
      </c>
      <c r="D7177" s="4" t="s">
        <v>6</v>
      </c>
    </row>
    <row r="7178" spans="1:12">
      <c r="A7178" t="n">
        <v>54435</v>
      </c>
      <c r="B7178" s="96" t="n">
        <v>4</v>
      </c>
      <c r="C7178" s="7" t="n">
        <v>11</v>
      </c>
      <c r="D7178" s="7" t="s">
        <v>516</v>
      </c>
    </row>
    <row r="7179" spans="1:12">
      <c r="A7179" t="s">
        <v>4</v>
      </c>
      <c r="B7179" s="4" t="s">
        <v>5</v>
      </c>
      <c r="C7179" s="4" t="s">
        <v>35</v>
      </c>
    </row>
    <row r="7180" spans="1:12">
      <c r="A7180" t="n">
        <v>54452</v>
      </c>
      <c r="B7180" s="26" t="n">
        <v>3</v>
      </c>
      <c r="C7180" s="16" t="n">
        <f t="normal" ca="1">A7186</f>
        <v>0</v>
      </c>
    </row>
    <row r="7181" spans="1:12">
      <c r="A7181" t="s">
        <v>4</v>
      </c>
      <c r="B7181" s="4" t="s">
        <v>5</v>
      </c>
      <c r="C7181" s="4" t="s">
        <v>13</v>
      </c>
      <c r="D7181" s="4" t="s">
        <v>10</v>
      </c>
      <c r="E7181" s="4" t="s">
        <v>13</v>
      </c>
      <c r="F7181" s="4" t="s">
        <v>35</v>
      </c>
    </row>
    <row r="7182" spans="1:12">
      <c r="A7182" t="n">
        <v>54457</v>
      </c>
      <c r="B7182" s="15" t="n">
        <v>5</v>
      </c>
      <c r="C7182" s="7" t="n">
        <v>30</v>
      </c>
      <c r="D7182" s="7" t="n">
        <v>9216</v>
      </c>
      <c r="E7182" s="7" t="n">
        <v>1</v>
      </c>
      <c r="F7182" s="16" t="n">
        <f t="normal" ca="1">A7186</f>
        <v>0</v>
      </c>
    </row>
    <row r="7183" spans="1:12">
      <c r="A7183" t="s">
        <v>4</v>
      </c>
      <c r="B7183" s="4" t="s">
        <v>5</v>
      </c>
      <c r="C7183" s="4" t="s">
        <v>13</v>
      </c>
      <c r="D7183" s="4" t="s">
        <v>6</v>
      </c>
    </row>
    <row r="7184" spans="1:12">
      <c r="A7184" t="n">
        <v>54466</v>
      </c>
      <c r="B7184" s="96" t="n">
        <v>4</v>
      </c>
      <c r="C7184" s="7" t="n">
        <v>11</v>
      </c>
      <c r="D7184" s="7" t="s">
        <v>517</v>
      </c>
    </row>
    <row r="7185" spans="1:11">
      <c r="A7185" t="s">
        <v>4</v>
      </c>
      <c r="B7185" s="4" t="s">
        <v>5</v>
      </c>
    </row>
    <row r="7186" spans="1:11">
      <c r="A7186" t="n">
        <v>54483</v>
      </c>
      <c r="B7186" s="5" t="n">
        <v>1</v>
      </c>
    </row>
    <row r="7187" spans="1:11" s="3" customFormat="1" customHeight="0">
      <c r="A7187" s="3" t="s">
        <v>2</v>
      </c>
      <c r="B7187" s="3" t="s">
        <v>518</v>
      </c>
    </row>
    <row r="7188" spans="1:11">
      <c r="A7188" t="s">
        <v>4</v>
      </c>
      <c r="B7188" s="4" t="s">
        <v>5</v>
      </c>
      <c r="C7188" s="4" t="s">
        <v>13</v>
      </c>
      <c r="D7188" s="4" t="s">
        <v>10</v>
      </c>
    </row>
    <row r="7189" spans="1:11">
      <c r="A7189" t="n">
        <v>54484</v>
      </c>
      <c r="B7189" s="29" t="n">
        <v>22</v>
      </c>
      <c r="C7189" s="7" t="n">
        <v>0</v>
      </c>
      <c r="D7189" s="7" t="n">
        <v>0</v>
      </c>
    </row>
    <row r="7190" spans="1:11">
      <c r="A7190" t="s">
        <v>4</v>
      </c>
      <c r="B7190" s="4" t="s">
        <v>5</v>
      </c>
      <c r="C7190" s="4" t="s">
        <v>13</v>
      </c>
      <c r="D7190" s="4" t="s">
        <v>10</v>
      </c>
    </row>
    <row r="7191" spans="1:11">
      <c r="A7191" t="n">
        <v>54488</v>
      </c>
      <c r="B7191" s="39" t="n">
        <v>58</v>
      </c>
      <c r="C7191" s="7" t="n">
        <v>5</v>
      </c>
      <c r="D7191" s="7" t="n">
        <v>300</v>
      </c>
    </row>
    <row r="7192" spans="1:11">
      <c r="A7192" t="s">
        <v>4</v>
      </c>
      <c r="B7192" s="4" t="s">
        <v>5</v>
      </c>
      <c r="C7192" s="4" t="s">
        <v>25</v>
      </c>
      <c r="D7192" s="4" t="s">
        <v>10</v>
      </c>
    </row>
    <row r="7193" spans="1:11">
      <c r="A7193" t="n">
        <v>54492</v>
      </c>
      <c r="B7193" s="56" t="n">
        <v>103</v>
      </c>
      <c r="C7193" s="7" t="n">
        <v>0</v>
      </c>
      <c r="D7193" s="7" t="n">
        <v>300</v>
      </c>
    </row>
    <row r="7194" spans="1:11">
      <c r="A7194" t="s">
        <v>4</v>
      </c>
      <c r="B7194" s="4" t="s">
        <v>5</v>
      </c>
      <c r="C7194" s="4" t="s">
        <v>13</v>
      </c>
      <c r="D7194" s="4" t="s">
        <v>25</v>
      </c>
      <c r="E7194" s="4" t="s">
        <v>10</v>
      </c>
      <c r="F7194" s="4" t="s">
        <v>13</v>
      </c>
    </row>
    <row r="7195" spans="1:11">
      <c r="A7195" t="n">
        <v>54499</v>
      </c>
      <c r="B7195" s="17" t="n">
        <v>49</v>
      </c>
      <c r="C7195" s="7" t="n">
        <v>3</v>
      </c>
      <c r="D7195" s="7" t="n">
        <v>0.699999988079071</v>
      </c>
      <c r="E7195" s="7" t="n">
        <v>500</v>
      </c>
      <c r="F7195" s="7" t="n">
        <v>0</v>
      </c>
    </row>
    <row r="7196" spans="1:11">
      <c r="A7196" t="s">
        <v>4</v>
      </c>
      <c r="B7196" s="4" t="s">
        <v>5</v>
      </c>
      <c r="C7196" s="4" t="s">
        <v>13</v>
      </c>
      <c r="D7196" s="4" t="s">
        <v>10</v>
      </c>
    </row>
    <row r="7197" spans="1:11">
      <c r="A7197" t="n">
        <v>54508</v>
      </c>
      <c r="B7197" s="39" t="n">
        <v>58</v>
      </c>
      <c r="C7197" s="7" t="n">
        <v>10</v>
      </c>
      <c r="D7197" s="7" t="n">
        <v>300</v>
      </c>
    </row>
    <row r="7198" spans="1:11">
      <c r="A7198" t="s">
        <v>4</v>
      </c>
      <c r="B7198" s="4" t="s">
        <v>5</v>
      </c>
      <c r="C7198" s="4" t="s">
        <v>13</v>
      </c>
      <c r="D7198" s="4" t="s">
        <v>10</v>
      </c>
    </row>
    <row r="7199" spans="1:11">
      <c r="A7199" t="n">
        <v>54512</v>
      </c>
      <c r="B7199" s="39" t="n">
        <v>58</v>
      </c>
      <c r="C7199" s="7" t="n">
        <v>12</v>
      </c>
      <c r="D7199" s="7" t="n">
        <v>0</v>
      </c>
    </row>
    <row r="7200" spans="1:11">
      <c r="A7200" t="s">
        <v>4</v>
      </c>
      <c r="B7200" s="4" t="s">
        <v>5</v>
      </c>
      <c r="C7200" s="4" t="s">
        <v>13</v>
      </c>
    </row>
    <row r="7201" spans="1:6">
      <c r="A7201" t="n">
        <v>54516</v>
      </c>
      <c r="B7201" s="40" t="n">
        <v>64</v>
      </c>
      <c r="C7201" s="7" t="n">
        <v>7</v>
      </c>
    </row>
    <row r="7202" spans="1:6">
      <c r="A7202" t="s">
        <v>4</v>
      </c>
      <c r="B7202" s="4" t="s">
        <v>5</v>
      </c>
      <c r="C7202" s="4" t="s">
        <v>13</v>
      </c>
      <c r="D7202" s="4" t="s">
        <v>10</v>
      </c>
      <c r="E7202" s="4" t="s">
        <v>13</v>
      </c>
      <c r="F7202" s="4" t="s">
        <v>35</v>
      </c>
    </row>
    <row r="7203" spans="1:6">
      <c r="A7203" t="n">
        <v>54518</v>
      </c>
      <c r="B7203" s="15" t="n">
        <v>5</v>
      </c>
      <c r="C7203" s="7" t="n">
        <v>30</v>
      </c>
      <c r="D7203" s="7" t="n">
        <v>8482</v>
      </c>
      <c r="E7203" s="7" t="n">
        <v>1</v>
      </c>
      <c r="F7203" s="16" t="n">
        <f t="normal" ca="1">A7217</f>
        <v>0</v>
      </c>
    </row>
    <row r="7204" spans="1:6">
      <c r="A7204" t="s">
        <v>4</v>
      </c>
      <c r="B7204" s="4" t="s">
        <v>5</v>
      </c>
      <c r="C7204" s="4" t="s">
        <v>13</v>
      </c>
      <c r="D7204" s="4" t="s">
        <v>10</v>
      </c>
      <c r="E7204" s="4" t="s">
        <v>10</v>
      </c>
      <c r="F7204" s="4" t="s">
        <v>13</v>
      </c>
    </row>
    <row r="7205" spans="1:6">
      <c r="A7205" t="n">
        <v>54527</v>
      </c>
      <c r="B7205" s="32" t="n">
        <v>25</v>
      </c>
      <c r="C7205" s="7" t="n">
        <v>1</v>
      </c>
      <c r="D7205" s="7" t="n">
        <v>65535</v>
      </c>
      <c r="E7205" s="7" t="n">
        <v>420</v>
      </c>
      <c r="F7205" s="7" t="n">
        <v>5</v>
      </c>
    </row>
    <row r="7206" spans="1:6">
      <c r="A7206" t="s">
        <v>4</v>
      </c>
      <c r="B7206" s="4" t="s">
        <v>5</v>
      </c>
      <c r="C7206" s="4" t="s">
        <v>13</v>
      </c>
      <c r="D7206" s="4" t="s">
        <v>10</v>
      </c>
      <c r="E7206" s="4" t="s">
        <v>6</v>
      </c>
    </row>
    <row r="7207" spans="1:6">
      <c r="A7207" t="n">
        <v>54534</v>
      </c>
      <c r="B7207" s="61" t="n">
        <v>51</v>
      </c>
      <c r="C7207" s="7" t="n">
        <v>4</v>
      </c>
      <c r="D7207" s="7" t="n">
        <v>0</v>
      </c>
      <c r="E7207" s="7" t="s">
        <v>519</v>
      </c>
    </row>
    <row r="7208" spans="1:6">
      <c r="A7208" t="s">
        <v>4</v>
      </c>
      <c r="B7208" s="4" t="s">
        <v>5</v>
      </c>
      <c r="C7208" s="4" t="s">
        <v>10</v>
      </c>
    </row>
    <row r="7209" spans="1:6">
      <c r="A7209" t="n">
        <v>54548</v>
      </c>
      <c r="B7209" s="31" t="n">
        <v>16</v>
      </c>
      <c r="C7209" s="7" t="n">
        <v>0</v>
      </c>
    </row>
    <row r="7210" spans="1:6">
      <c r="A7210" t="s">
        <v>4</v>
      </c>
      <c r="B7210" s="4" t="s">
        <v>5</v>
      </c>
      <c r="C7210" s="4" t="s">
        <v>10</v>
      </c>
      <c r="D7210" s="4" t="s">
        <v>55</v>
      </c>
      <c r="E7210" s="4" t="s">
        <v>13</v>
      </c>
      <c r="F7210" s="4" t="s">
        <v>13</v>
      </c>
      <c r="G7210" s="4" t="s">
        <v>55</v>
      </c>
      <c r="H7210" s="4" t="s">
        <v>13</v>
      </c>
      <c r="I7210" s="4" t="s">
        <v>13</v>
      </c>
    </row>
    <row r="7211" spans="1:6">
      <c r="A7211" t="n">
        <v>54551</v>
      </c>
      <c r="B7211" s="62" t="n">
        <v>26</v>
      </c>
      <c r="C7211" s="7" t="n">
        <v>0</v>
      </c>
      <c r="D7211" s="7" t="s">
        <v>520</v>
      </c>
      <c r="E7211" s="7" t="n">
        <v>2</v>
      </c>
      <c r="F7211" s="7" t="n">
        <v>3</v>
      </c>
      <c r="G7211" s="7" t="s">
        <v>521</v>
      </c>
      <c r="H7211" s="7" t="n">
        <v>2</v>
      </c>
      <c r="I7211" s="7" t="n">
        <v>0</v>
      </c>
    </row>
    <row r="7212" spans="1:6">
      <c r="A7212" t="s">
        <v>4</v>
      </c>
      <c r="B7212" s="4" t="s">
        <v>5</v>
      </c>
    </row>
    <row r="7213" spans="1:6">
      <c r="A7213" t="n">
        <v>54685</v>
      </c>
      <c r="B7213" s="34" t="n">
        <v>28</v>
      </c>
    </row>
    <row r="7214" spans="1:6">
      <c r="A7214" t="s">
        <v>4</v>
      </c>
      <c r="B7214" s="4" t="s">
        <v>5</v>
      </c>
      <c r="C7214" s="4" t="s">
        <v>35</v>
      </c>
    </row>
    <row r="7215" spans="1:6">
      <c r="A7215" t="n">
        <v>54686</v>
      </c>
      <c r="B7215" s="26" t="n">
        <v>3</v>
      </c>
      <c r="C7215" s="16" t="n">
        <f t="normal" ca="1">A7227</f>
        <v>0</v>
      </c>
    </row>
    <row r="7216" spans="1:6">
      <c r="A7216" t="s">
        <v>4</v>
      </c>
      <c r="B7216" s="4" t="s">
        <v>5</v>
      </c>
      <c r="C7216" s="4" t="s">
        <v>13</v>
      </c>
      <c r="D7216" s="4" t="s">
        <v>10</v>
      </c>
      <c r="E7216" s="4" t="s">
        <v>10</v>
      </c>
      <c r="F7216" s="4" t="s">
        <v>13</v>
      </c>
    </row>
    <row r="7217" spans="1:9">
      <c r="A7217" t="n">
        <v>54691</v>
      </c>
      <c r="B7217" s="32" t="n">
        <v>25</v>
      </c>
      <c r="C7217" s="7" t="n">
        <v>1</v>
      </c>
      <c r="D7217" s="7" t="n">
        <v>65535</v>
      </c>
      <c r="E7217" s="7" t="n">
        <v>420</v>
      </c>
      <c r="F7217" s="7" t="n">
        <v>5</v>
      </c>
    </row>
    <row r="7218" spans="1:9">
      <c r="A7218" t="s">
        <v>4</v>
      </c>
      <c r="B7218" s="4" t="s">
        <v>5</v>
      </c>
      <c r="C7218" s="4" t="s">
        <v>13</v>
      </c>
      <c r="D7218" s="4" t="s">
        <v>10</v>
      </c>
      <c r="E7218" s="4" t="s">
        <v>6</v>
      </c>
    </row>
    <row r="7219" spans="1:9">
      <c r="A7219" t="n">
        <v>54698</v>
      </c>
      <c r="B7219" s="61" t="n">
        <v>51</v>
      </c>
      <c r="C7219" s="7" t="n">
        <v>4</v>
      </c>
      <c r="D7219" s="7" t="n">
        <v>0</v>
      </c>
      <c r="E7219" s="7" t="s">
        <v>519</v>
      </c>
    </row>
    <row r="7220" spans="1:9">
      <c r="A7220" t="s">
        <v>4</v>
      </c>
      <c r="B7220" s="4" t="s">
        <v>5</v>
      </c>
      <c r="C7220" s="4" t="s">
        <v>10</v>
      </c>
    </row>
    <row r="7221" spans="1:9">
      <c r="A7221" t="n">
        <v>54712</v>
      </c>
      <c r="B7221" s="31" t="n">
        <v>16</v>
      </c>
      <c r="C7221" s="7" t="n">
        <v>0</v>
      </c>
    </row>
    <row r="7222" spans="1:9">
      <c r="A7222" t="s">
        <v>4</v>
      </c>
      <c r="B7222" s="4" t="s">
        <v>5</v>
      </c>
      <c r="C7222" s="4" t="s">
        <v>10</v>
      </c>
      <c r="D7222" s="4" t="s">
        <v>55</v>
      </c>
      <c r="E7222" s="4" t="s">
        <v>13</v>
      </c>
      <c r="F7222" s="4" t="s">
        <v>13</v>
      </c>
      <c r="G7222" s="4" t="s">
        <v>55</v>
      </c>
      <c r="H7222" s="4" t="s">
        <v>13</v>
      </c>
      <c r="I7222" s="4" t="s">
        <v>13</v>
      </c>
    </row>
    <row r="7223" spans="1:9">
      <c r="A7223" t="n">
        <v>54715</v>
      </c>
      <c r="B7223" s="62" t="n">
        <v>26</v>
      </c>
      <c r="C7223" s="7" t="n">
        <v>0</v>
      </c>
      <c r="D7223" s="7" t="s">
        <v>522</v>
      </c>
      <c r="E7223" s="7" t="n">
        <v>2</v>
      </c>
      <c r="F7223" s="7" t="n">
        <v>3</v>
      </c>
      <c r="G7223" s="7" t="s">
        <v>523</v>
      </c>
      <c r="H7223" s="7" t="n">
        <v>2</v>
      </c>
      <c r="I7223" s="7" t="n">
        <v>0</v>
      </c>
    </row>
    <row r="7224" spans="1:9">
      <c r="A7224" t="s">
        <v>4</v>
      </c>
      <c r="B7224" s="4" t="s">
        <v>5</v>
      </c>
    </row>
    <row r="7225" spans="1:9">
      <c r="A7225" t="n">
        <v>54844</v>
      </c>
      <c r="B7225" s="34" t="n">
        <v>28</v>
      </c>
    </row>
    <row r="7226" spans="1:9">
      <c r="A7226" t="s">
        <v>4</v>
      </c>
      <c r="B7226" s="4" t="s">
        <v>5</v>
      </c>
      <c r="C7226" s="4" t="s">
        <v>10</v>
      </c>
      <c r="D7226" s="4" t="s">
        <v>13</v>
      </c>
    </row>
    <row r="7227" spans="1:9">
      <c r="A7227" t="n">
        <v>54845</v>
      </c>
      <c r="B7227" s="63" t="n">
        <v>89</v>
      </c>
      <c r="C7227" s="7" t="n">
        <v>65533</v>
      </c>
      <c r="D7227" s="7" t="n">
        <v>1</v>
      </c>
    </row>
    <row r="7228" spans="1:9">
      <c r="A7228" t="s">
        <v>4</v>
      </c>
      <c r="B7228" s="4" t="s">
        <v>5</v>
      </c>
      <c r="C7228" s="4" t="s">
        <v>13</v>
      </c>
      <c r="D7228" s="4" t="s">
        <v>6</v>
      </c>
    </row>
    <row r="7229" spans="1:9">
      <c r="A7229" t="n">
        <v>54849</v>
      </c>
      <c r="B7229" s="9" t="n">
        <v>2</v>
      </c>
      <c r="C7229" s="7" t="n">
        <v>11</v>
      </c>
      <c r="D7229" s="7" t="s">
        <v>524</v>
      </c>
    </row>
    <row r="7230" spans="1:9">
      <c r="A7230" t="s">
        <v>4</v>
      </c>
      <c r="B7230" s="4" t="s">
        <v>5</v>
      </c>
      <c r="C7230" s="4" t="s">
        <v>13</v>
      </c>
      <c r="D7230" s="4" t="s">
        <v>13</v>
      </c>
      <c r="E7230" s="4" t="s">
        <v>10</v>
      </c>
    </row>
    <row r="7231" spans="1:9">
      <c r="A7231" t="n">
        <v>54864</v>
      </c>
      <c r="B7231" s="45" t="n">
        <v>45</v>
      </c>
      <c r="C7231" s="7" t="n">
        <v>8</v>
      </c>
      <c r="D7231" s="7" t="n">
        <v>1</v>
      </c>
      <c r="E7231" s="7" t="n">
        <v>0</v>
      </c>
    </row>
    <row r="7232" spans="1:9">
      <c r="A7232" t="s">
        <v>4</v>
      </c>
      <c r="B7232" s="4" t="s">
        <v>5</v>
      </c>
      <c r="C7232" s="4" t="s">
        <v>13</v>
      </c>
      <c r="D7232" s="4" t="s">
        <v>10</v>
      </c>
      <c r="E7232" s="4" t="s">
        <v>10</v>
      </c>
      <c r="F7232" s="4" t="s">
        <v>13</v>
      </c>
    </row>
    <row r="7233" spans="1:9">
      <c r="A7233" t="n">
        <v>54869</v>
      </c>
      <c r="B7233" s="32" t="n">
        <v>25</v>
      </c>
      <c r="C7233" s="7" t="n">
        <v>1</v>
      </c>
      <c r="D7233" s="7" t="n">
        <v>65535</v>
      </c>
      <c r="E7233" s="7" t="n">
        <v>65535</v>
      </c>
      <c r="F7233" s="7" t="n">
        <v>0</v>
      </c>
    </row>
    <row r="7234" spans="1:9">
      <c r="A7234" t="s">
        <v>4</v>
      </c>
      <c r="B7234" s="4" t="s">
        <v>5</v>
      </c>
      <c r="C7234" s="4" t="s">
        <v>13</v>
      </c>
      <c r="D7234" s="4" t="s">
        <v>6</v>
      </c>
    </row>
    <row r="7235" spans="1:9">
      <c r="A7235" t="n">
        <v>54876</v>
      </c>
      <c r="B7235" s="9" t="n">
        <v>2</v>
      </c>
      <c r="C7235" s="7" t="n">
        <v>10</v>
      </c>
      <c r="D7235" s="7" t="s">
        <v>57</v>
      </c>
    </row>
    <row r="7236" spans="1:9">
      <c r="A7236" t="s">
        <v>4</v>
      </c>
      <c r="B7236" s="4" t="s">
        <v>5</v>
      </c>
      <c r="C7236" s="4" t="s">
        <v>13</v>
      </c>
      <c r="D7236" s="4" t="s">
        <v>10</v>
      </c>
    </row>
    <row r="7237" spans="1:9">
      <c r="A7237" t="n">
        <v>54899</v>
      </c>
      <c r="B7237" s="39" t="n">
        <v>58</v>
      </c>
      <c r="C7237" s="7" t="n">
        <v>105</v>
      </c>
      <c r="D7237" s="7" t="n">
        <v>300</v>
      </c>
    </row>
    <row r="7238" spans="1:9">
      <c r="A7238" t="s">
        <v>4</v>
      </c>
      <c r="B7238" s="4" t="s">
        <v>5</v>
      </c>
      <c r="C7238" s="4" t="s">
        <v>25</v>
      </c>
      <c r="D7238" s="4" t="s">
        <v>10</v>
      </c>
    </row>
    <row r="7239" spans="1:9">
      <c r="A7239" t="n">
        <v>54903</v>
      </c>
      <c r="B7239" s="56" t="n">
        <v>103</v>
      </c>
      <c r="C7239" s="7" t="n">
        <v>1</v>
      </c>
      <c r="D7239" s="7" t="n">
        <v>300</v>
      </c>
    </row>
    <row r="7240" spans="1:9">
      <c r="A7240" t="s">
        <v>4</v>
      </c>
      <c r="B7240" s="4" t="s">
        <v>5</v>
      </c>
      <c r="C7240" s="4" t="s">
        <v>13</v>
      </c>
    </row>
    <row r="7241" spans="1:9">
      <c r="A7241" t="n">
        <v>54910</v>
      </c>
      <c r="B7241" s="12" t="n">
        <v>74</v>
      </c>
      <c r="C7241" s="7" t="n">
        <v>67</v>
      </c>
    </row>
    <row r="7242" spans="1:9">
      <c r="A7242" t="s">
        <v>4</v>
      </c>
      <c r="B7242" s="4" t="s">
        <v>5</v>
      </c>
      <c r="C7242" s="4" t="s">
        <v>13</v>
      </c>
      <c r="D7242" s="4" t="s">
        <v>25</v>
      </c>
      <c r="E7242" s="4" t="s">
        <v>10</v>
      </c>
      <c r="F7242" s="4" t="s">
        <v>13</v>
      </c>
    </row>
    <row r="7243" spans="1:9">
      <c r="A7243" t="n">
        <v>54912</v>
      </c>
      <c r="B7243" s="17" t="n">
        <v>49</v>
      </c>
      <c r="C7243" s="7" t="n">
        <v>3</v>
      </c>
      <c r="D7243" s="7" t="n">
        <v>1</v>
      </c>
      <c r="E7243" s="7" t="n">
        <v>500</v>
      </c>
      <c r="F7243" s="7" t="n">
        <v>0</v>
      </c>
    </row>
    <row r="7244" spans="1:9">
      <c r="A7244" t="s">
        <v>4</v>
      </c>
      <c r="B7244" s="4" t="s">
        <v>5</v>
      </c>
      <c r="C7244" s="4" t="s">
        <v>13</v>
      </c>
      <c r="D7244" s="4" t="s">
        <v>10</v>
      </c>
    </row>
    <row r="7245" spans="1:9">
      <c r="A7245" t="n">
        <v>54921</v>
      </c>
      <c r="B7245" s="39" t="n">
        <v>58</v>
      </c>
      <c r="C7245" s="7" t="n">
        <v>11</v>
      </c>
      <c r="D7245" s="7" t="n">
        <v>300</v>
      </c>
    </row>
    <row r="7246" spans="1:9">
      <c r="A7246" t="s">
        <v>4</v>
      </c>
      <c r="B7246" s="4" t="s">
        <v>5</v>
      </c>
      <c r="C7246" s="4" t="s">
        <v>13</v>
      </c>
      <c r="D7246" s="4" t="s">
        <v>10</v>
      </c>
    </row>
    <row r="7247" spans="1:9">
      <c r="A7247" t="n">
        <v>54925</v>
      </c>
      <c r="B7247" s="39" t="n">
        <v>58</v>
      </c>
      <c r="C7247" s="7" t="n">
        <v>12</v>
      </c>
      <c r="D7247" s="7" t="n">
        <v>0</v>
      </c>
    </row>
    <row r="7248" spans="1:9">
      <c r="A7248" t="s">
        <v>4</v>
      </c>
      <c r="B7248" s="4" t="s">
        <v>5</v>
      </c>
      <c r="C7248" s="4" t="s">
        <v>13</v>
      </c>
    </row>
    <row r="7249" spans="1:6">
      <c r="A7249" t="n">
        <v>54929</v>
      </c>
      <c r="B7249" s="12" t="n">
        <v>74</v>
      </c>
      <c r="C7249" s="7" t="n">
        <v>46</v>
      </c>
    </row>
    <row r="7250" spans="1:6">
      <c r="A7250" t="s">
        <v>4</v>
      </c>
      <c r="B7250" s="4" t="s">
        <v>5</v>
      </c>
      <c r="C7250" s="4" t="s">
        <v>13</v>
      </c>
    </row>
    <row r="7251" spans="1:6">
      <c r="A7251" t="n">
        <v>54931</v>
      </c>
      <c r="B7251" s="36" t="n">
        <v>23</v>
      </c>
      <c r="C7251" s="7" t="n">
        <v>0</v>
      </c>
    </row>
    <row r="7252" spans="1:6">
      <c r="A7252" t="s">
        <v>4</v>
      </c>
      <c r="B7252" s="4" t="s">
        <v>5</v>
      </c>
      <c r="C7252" s="4" t="s">
        <v>13</v>
      </c>
      <c r="D7252" s="4" t="s">
        <v>9</v>
      </c>
    </row>
    <row r="7253" spans="1:6">
      <c r="A7253" t="n">
        <v>54933</v>
      </c>
      <c r="B7253" s="12" t="n">
        <v>74</v>
      </c>
      <c r="C7253" s="7" t="n">
        <v>52</v>
      </c>
      <c r="D7253" s="7" t="n">
        <v>8192</v>
      </c>
    </row>
    <row r="7254" spans="1:6">
      <c r="A7254" t="s">
        <v>4</v>
      </c>
      <c r="B7254" s="4" t="s">
        <v>5</v>
      </c>
    </row>
    <row r="7255" spans="1:6">
      <c r="A7255" t="n">
        <v>54939</v>
      </c>
      <c r="B7255" s="5" t="n">
        <v>1</v>
      </c>
    </row>
    <row r="7256" spans="1:6" s="3" customFormat="1" customHeight="0">
      <c r="A7256" s="3" t="s">
        <v>2</v>
      </c>
      <c r="B7256" s="3" t="s">
        <v>525</v>
      </c>
    </row>
    <row r="7257" spans="1:6">
      <c r="A7257" t="s">
        <v>4</v>
      </c>
      <c r="B7257" s="4" t="s">
        <v>5</v>
      </c>
      <c r="C7257" s="4" t="s">
        <v>13</v>
      </c>
      <c r="D7257" s="4" t="s">
        <v>10</v>
      </c>
    </row>
    <row r="7258" spans="1:6">
      <c r="A7258" t="n">
        <v>54940</v>
      </c>
      <c r="B7258" s="29" t="n">
        <v>22</v>
      </c>
      <c r="C7258" s="7" t="n">
        <v>0</v>
      </c>
      <c r="D7258" s="7" t="n">
        <v>0</v>
      </c>
    </row>
    <row r="7259" spans="1:6">
      <c r="A7259" t="s">
        <v>4</v>
      </c>
      <c r="B7259" s="4" t="s">
        <v>5</v>
      </c>
      <c r="C7259" s="4" t="s">
        <v>13</v>
      </c>
      <c r="D7259" s="4" t="s">
        <v>10</v>
      </c>
    </row>
    <row r="7260" spans="1:6">
      <c r="A7260" t="n">
        <v>54944</v>
      </c>
      <c r="B7260" s="39" t="n">
        <v>58</v>
      </c>
      <c r="C7260" s="7" t="n">
        <v>5</v>
      </c>
      <c r="D7260" s="7" t="n">
        <v>300</v>
      </c>
    </row>
    <row r="7261" spans="1:6">
      <c r="A7261" t="s">
        <v>4</v>
      </c>
      <c r="B7261" s="4" t="s">
        <v>5</v>
      </c>
      <c r="C7261" s="4" t="s">
        <v>25</v>
      </c>
      <c r="D7261" s="4" t="s">
        <v>10</v>
      </c>
    </row>
    <row r="7262" spans="1:6">
      <c r="A7262" t="n">
        <v>54948</v>
      </c>
      <c r="B7262" s="56" t="n">
        <v>103</v>
      </c>
      <c r="C7262" s="7" t="n">
        <v>0</v>
      </c>
      <c r="D7262" s="7" t="n">
        <v>300</v>
      </c>
    </row>
    <row r="7263" spans="1:6">
      <c r="A7263" t="s">
        <v>4</v>
      </c>
      <c r="B7263" s="4" t="s">
        <v>5</v>
      </c>
      <c r="C7263" s="4" t="s">
        <v>13</v>
      </c>
      <c r="D7263" s="4" t="s">
        <v>25</v>
      </c>
      <c r="E7263" s="4" t="s">
        <v>10</v>
      </c>
      <c r="F7263" s="4" t="s">
        <v>13</v>
      </c>
    </row>
    <row r="7264" spans="1:6">
      <c r="A7264" t="n">
        <v>54955</v>
      </c>
      <c r="B7264" s="17" t="n">
        <v>49</v>
      </c>
      <c r="C7264" s="7" t="n">
        <v>3</v>
      </c>
      <c r="D7264" s="7" t="n">
        <v>0.699999988079071</v>
      </c>
      <c r="E7264" s="7" t="n">
        <v>500</v>
      </c>
      <c r="F7264" s="7" t="n">
        <v>0</v>
      </c>
    </row>
    <row r="7265" spans="1:6">
      <c r="A7265" t="s">
        <v>4</v>
      </c>
      <c r="B7265" s="4" t="s">
        <v>5</v>
      </c>
      <c r="C7265" s="4" t="s">
        <v>13</v>
      </c>
      <c r="D7265" s="4" t="s">
        <v>10</v>
      </c>
    </row>
    <row r="7266" spans="1:6">
      <c r="A7266" t="n">
        <v>54964</v>
      </c>
      <c r="B7266" s="39" t="n">
        <v>58</v>
      </c>
      <c r="C7266" s="7" t="n">
        <v>10</v>
      </c>
      <c r="D7266" s="7" t="n">
        <v>300</v>
      </c>
    </row>
    <row r="7267" spans="1:6">
      <c r="A7267" t="s">
        <v>4</v>
      </c>
      <c r="B7267" s="4" t="s">
        <v>5</v>
      </c>
      <c r="C7267" s="4" t="s">
        <v>13</v>
      </c>
      <c r="D7267" s="4" t="s">
        <v>10</v>
      </c>
    </row>
    <row r="7268" spans="1:6">
      <c r="A7268" t="n">
        <v>54968</v>
      </c>
      <c r="B7268" s="39" t="n">
        <v>58</v>
      </c>
      <c r="C7268" s="7" t="n">
        <v>12</v>
      </c>
      <c r="D7268" s="7" t="n">
        <v>0</v>
      </c>
    </row>
    <row r="7269" spans="1:6">
      <c r="A7269" t="s">
        <v>4</v>
      </c>
      <c r="B7269" s="4" t="s">
        <v>5</v>
      </c>
      <c r="C7269" s="4" t="s">
        <v>13</v>
      </c>
    </row>
    <row r="7270" spans="1:6">
      <c r="A7270" t="n">
        <v>54972</v>
      </c>
      <c r="B7270" s="40" t="n">
        <v>64</v>
      </c>
      <c r="C7270" s="7" t="n">
        <v>7</v>
      </c>
    </row>
    <row r="7271" spans="1:6">
      <c r="A7271" t="s">
        <v>4</v>
      </c>
      <c r="B7271" s="4" t="s">
        <v>5</v>
      </c>
      <c r="C7271" s="4" t="s">
        <v>13</v>
      </c>
      <c r="D7271" s="4" t="s">
        <v>10</v>
      </c>
      <c r="E7271" s="4" t="s">
        <v>10</v>
      </c>
      <c r="F7271" s="4" t="s">
        <v>13</v>
      </c>
    </row>
    <row r="7272" spans="1:6">
      <c r="A7272" t="n">
        <v>54974</v>
      </c>
      <c r="B7272" s="32" t="n">
        <v>25</v>
      </c>
      <c r="C7272" s="7" t="n">
        <v>1</v>
      </c>
      <c r="D7272" s="7" t="n">
        <v>65535</v>
      </c>
      <c r="E7272" s="7" t="n">
        <v>420</v>
      </c>
      <c r="F7272" s="7" t="n">
        <v>5</v>
      </c>
    </row>
    <row r="7273" spans="1:6">
      <c r="A7273" t="s">
        <v>4</v>
      </c>
      <c r="B7273" s="4" t="s">
        <v>5</v>
      </c>
      <c r="C7273" s="4" t="s">
        <v>13</v>
      </c>
      <c r="D7273" s="4" t="s">
        <v>10</v>
      </c>
      <c r="E7273" s="4" t="s">
        <v>6</v>
      </c>
    </row>
    <row r="7274" spans="1:6">
      <c r="A7274" t="n">
        <v>54981</v>
      </c>
      <c r="B7274" s="61" t="n">
        <v>51</v>
      </c>
      <c r="C7274" s="7" t="n">
        <v>4</v>
      </c>
      <c r="D7274" s="7" t="n">
        <v>0</v>
      </c>
      <c r="E7274" s="7" t="s">
        <v>87</v>
      </c>
    </row>
    <row r="7275" spans="1:6">
      <c r="A7275" t="s">
        <v>4</v>
      </c>
      <c r="B7275" s="4" t="s">
        <v>5</v>
      </c>
      <c r="C7275" s="4" t="s">
        <v>10</v>
      </c>
    </row>
    <row r="7276" spans="1:6">
      <c r="A7276" t="n">
        <v>54994</v>
      </c>
      <c r="B7276" s="31" t="n">
        <v>16</v>
      </c>
      <c r="C7276" s="7" t="n">
        <v>0</v>
      </c>
    </row>
    <row r="7277" spans="1:6">
      <c r="A7277" t="s">
        <v>4</v>
      </c>
      <c r="B7277" s="4" t="s">
        <v>5</v>
      </c>
      <c r="C7277" s="4" t="s">
        <v>10</v>
      </c>
      <c r="D7277" s="4" t="s">
        <v>55</v>
      </c>
      <c r="E7277" s="4" t="s">
        <v>13</v>
      </c>
      <c r="F7277" s="4" t="s">
        <v>13</v>
      </c>
    </row>
    <row r="7278" spans="1:6">
      <c r="A7278" t="n">
        <v>54997</v>
      </c>
      <c r="B7278" s="62" t="n">
        <v>26</v>
      </c>
      <c r="C7278" s="7" t="n">
        <v>0</v>
      </c>
      <c r="D7278" s="7" t="s">
        <v>526</v>
      </c>
      <c r="E7278" s="7" t="n">
        <v>2</v>
      </c>
      <c r="F7278" s="7" t="n">
        <v>0</v>
      </c>
    </row>
    <row r="7279" spans="1:6">
      <c r="A7279" t="s">
        <v>4</v>
      </c>
      <c r="B7279" s="4" t="s">
        <v>5</v>
      </c>
    </row>
    <row r="7280" spans="1:6">
      <c r="A7280" t="n">
        <v>55070</v>
      </c>
      <c r="B7280" s="34" t="n">
        <v>28</v>
      </c>
    </row>
    <row r="7281" spans="1:6">
      <c r="A7281" t="s">
        <v>4</v>
      </c>
      <c r="B7281" s="4" t="s">
        <v>5</v>
      </c>
      <c r="C7281" s="4" t="s">
        <v>13</v>
      </c>
      <c r="D7281" s="4" t="s">
        <v>10</v>
      </c>
      <c r="E7281" s="4" t="s">
        <v>10</v>
      </c>
      <c r="F7281" s="4" t="s">
        <v>13</v>
      </c>
    </row>
    <row r="7282" spans="1:6">
      <c r="A7282" t="n">
        <v>55071</v>
      </c>
      <c r="B7282" s="32" t="n">
        <v>25</v>
      </c>
      <c r="C7282" s="7" t="n">
        <v>1</v>
      </c>
      <c r="D7282" s="7" t="n">
        <v>160</v>
      </c>
      <c r="E7282" s="7" t="n">
        <v>570</v>
      </c>
      <c r="F7282" s="7" t="n">
        <v>2</v>
      </c>
    </row>
    <row r="7283" spans="1:6">
      <c r="A7283" t="s">
        <v>4</v>
      </c>
      <c r="B7283" s="4" t="s">
        <v>5</v>
      </c>
      <c r="C7283" s="4" t="s">
        <v>13</v>
      </c>
      <c r="D7283" s="4" t="s">
        <v>10</v>
      </c>
      <c r="E7283" s="4" t="s">
        <v>6</v>
      </c>
    </row>
    <row r="7284" spans="1:6">
      <c r="A7284" t="n">
        <v>55078</v>
      </c>
      <c r="B7284" s="61" t="n">
        <v>51</v>
      </c>
      <c r="C7284" s="7" t="n">
        <v>4</v>
      </c>
      <c r="D7284" s="7" t="n">
        <v>7</v>
      </c>
      <c r="E7284" s="7" t="s">
        <v>87</v>
      </c>
    </row>
    <row r="7285" spans="1:6">
      <c r="A7285" t="s">
        <v>4</v>
      </c>
      <c r="B7285" s="4" t="s">
        <v>5</v>
      </c>
      <c r="C7285" s="4" t="s">
        <v>10</v>
      </c>
    </row>
    <row r="7286" spans="1:6">
      <c r="A7286" t="n">
        <v>55091</v>
      </c>
      <c r="B7286" s="31" t="n">
        <v>16</v>
      </c>
      <c r="C7286" s="7" t="n">
        <v>0</v>
      </c>
    </row>
    <row r="7287" spans="1:6">
      <c r="A7287" t="s">
        <v>4</v>
      </c>
      <c r="B7287" s="4" t="s">
        <v>5</v>
      </c>
      <c r="C7287" s="4" t="s">
        <v>10</v>
      </c>
      <c r="D7287" s="4" t="s">
        <v>55</v>
      </c>
      <c r="E7287" s="4" t="s">
        <v>13</v>
      </c>
      <c r="F7287" s="4" t="s">
        <v>13</v>
      </c>
    </row>
    <row r="7288" spans="1:6">
      <c r="A7288" t="n">
        <v>55094</v>
      </c>
      <c r="B7288" s="62" t="n">
        <v>26</v>
      </c>
      <c r="C7288" s="7" t="n">
        <v>7</v>
      </c>
      <c r="D7288" s="7" t="s">
        <v>527</v>
      </c>
      <c r="E7288" s="7" t="n">
        <v>2</v>
      </c>
      <c r="F7288" s="7" t="n">
        <v>0</v>
      </c>
    </row>
    <row r="7289" spans="1:6">
      <c r="A7289" t="s">
        <v>4</v>
      </c>
      <c r="B7289" s="4" t="s">
        <v>5</v>
      </c>
    </row>
    <row r="7290" spans="1:6">
      <c r="A7290" t="n">
        <v>55141</v>
      </c>
      <c r="B7290" s="34" t="n">
        <v>28</v>
      </c>
    </row>
    <row r="7291" spans="1:6">
      <c r="A7291" t="s">
        <v>4</v>
      </c>
      <c r="B7291" s="4" t="s">
        <v>5</v>
      </c>
      <c r="C7291" s="4" t="s">
        <v>10</v>
      </c>
      <c r="D7291" s="4" t="s">
        <v>13</v>
      </c>
    </row>
    <row r="7292" spans="1:6">
      <c r="A7292" t="n">
        <v>55142</v>
      </c>
      <c r="B7292" s="63" t="n">
        <v>89</v>
      </c>
      <c r="C7292" s="7" t="n">
        <v>65533</v>
      </c>
      <c r="D7292" s="7" t="n">
        <v>1</v>
      </c>
    </row>
    <row r="7293" spans="1:6">
      <c r="A7293" t="s">
        <v>4</v>
      </c>
      <c r="B7293" s="4" t="s">
        <v>5</v>
      </c>
      <c r="C7293" s="4" t="s">
        <v>13</v>
      </c>
      <c r="D7293" s="4" t="s">
        <v>6</v>
      </c>
    </row>
    <row r="7294" spans="1:6">
      <c r="A7294" t="n">
        <v>55146</v>
      </c>
      <c r="B7294" s="9" t="n">
        <v>2</v>
      </c>
      <c r="C7294" s="7" t="n">
        <v>11</v>
      </c>
      <c r="D7294" s="7" t="s">
        <v>524</v>
      </c>
    </row>
    <row r="7295" spans="1:6">
      <c r="A7295" t="s">
        <v>4</v>
      </c>
      <c r="B7295" s="4" t="s">
        <v>5</v>
      </c>
      <c r="C7295" s="4" t="s">
        <v>13</v>
      </c>
      <c r="D7295" s="4" t="s">
        <v>13</v>
      </c>
      <c r="E7295" s="4" t="s">
        <v>10</v>
      </c>
    </row>
    <row r="7296" spans="1:6">
      <c r="A7296" t="n">
        <v>55161</v>
      </c>
      <c r="B7296" s="45" t="n">
        <v>45</v>
      </c>
      <c r="C7296" s="7" t="n">
        <v>8</v>
      </c>
      <c r="D7296" s="7" t="n">
        <v>1</v>
      </c>
      <c r="E7296" s="7" t="n">
        <v>0</v>
      </c>
    </row>
    <row r="7297" spans="1:6">
      <c r="A7297" t="s">
        <v>4</v>
      </c>
      <c r="B7297" s="4" t="s">
        <v>5</v>
      </c>
      <c r="C7297" s="4" t="s">
        <v>13</v>
      </c>
      <c r="D7297" s="4" t="s">
        <v>10</v>
      </c>
      <c r="E7297" s="4" t="s">
        <v>10</v>
      </c>
      <c r="F7297" s="4" t="s">
        <v>13</v>
      </c>
    </row>
    <row r="7298" spans="1:6">
      <c r="A7298" t="n">
        <v>55166</v>
      </c>
      <c r="B7298" s="32" t="n">
        <v>25</v>
      </c>
      <c r="C7298" s="7" t="n">
        <v>1</v>
      </c>
      <c r="D7298" s="7" t="n">
        <v>65535</v>
      </c>
      <c r="E7298" s="7" t="n">
        <v>65535</v>
      </c>
      <c r="F7298" s="7" t="n">
        <v>0</v>
      </c>
    </row>
    <row r="7299" spans="1:6">
      <c r="A7299" t="s">
        <v>4</v>
      </c>
      <c r="B7299" s="4" t="s">
        <v>5</v>
      </c>
      <c r="C7299" s="4" t="s">
        <v>13</v>
      </c>
      <c r="D7299" s="4" t="s">
        <v>6</v>
      </c>
    </row>
    <row r="7300" spans="1:6">
      <c r="A7300" t="n">
        <v>55173</v>
      </c>
      <c r="B7300" s="9" t="n">
        <v>2</v>
      </c>
      <c r="C7300" s="7" t="n">
        <v>10</v>
      </c>
      <c r="D7300" s="7" t="s">
        <v>57</v>
      </c>
    </row>
    <row r="7301" spans="1:6">
      <c r="A7301" t="s">
        <v>4</v>
      </c>
      <c r="B7301" s="4" t="s">
        <v>5</v>
      </c>
      <c r="C7301" s="4" t="s">
        <v>13</v>
      </c>
      <c r="D7301" s="4" t="s">
        <v>10</v>
      </c>
    </row>
    <row r="7302" spans="1:6">
      <c r="A7302" t="n">
        <v>55196</v>
      </c>
      <c r="B7302" s="39" t="n">
        <v>58</v>
      </c>
      <c r="C7302" s="7" t="n">
        <v>105</v>
      </c>
      <c r="D7302" s="7" t="n">
        <v>300</v>
      </c>
    </row>
    <row r="7303" spans="1:6">
      <c r="A7303" t="s">
        <v>4</v>
      </c>
      <c r="B7303" s="4" t="s">
        <v>5</v>
      </c>
      <c r="C7303" s="4" t="s">
        <v>25</v>
      </c>
      <c r="D7303" s="4" t="s">
        <v>10</v>
      </c>
    </row>
    <row r="7304" spans="1:6">
      <c r="A7304" t="n">
        <v>55200</v>
      </c>
      <c r="B7304" s="56" t="n">
        <v>103</v>
      </c>
      <c r="C7304" s="7" t="n">
        <v>1</v>
      </c>
      <c r="D7304" s="7" t="n">
        <v>300</v>
      </c>
    </row>
    <row r="7305" spans="1:6">
      <c r="A7305" t="s">
        <v>4</v>
      </c>
      <c r="B7305" s="4" t="s">
        <v>5</v>
      </c>
      <c r="C7305" s="4" t="s">
        <v>13</v>
      </c>
    </row>
    <row r="7306" spans="1:6">
      <c r="A7306" t="n">
        <v>55207</v>
      </c>
      <c r="B7306" s="12" t="n">
        <v>74</v>
      </c>
      <c r="C7306" s="7" t="n">
        <v>67</v>
      </c>
    </row>
    <row r="7307" spans="1:6">
      <c r="A7307" t="s">
        <v>4</v>
      </c>
      <c r="B7307" s="4" t="s">
        <v>5</v>
      </c>
      <c r="C7307" s="4" t="s">
        <v>13</v>
      </c>
      <c r="D7307" s="4" t="s">
        <v>25</v>
      </c>
      <c r="E7307" s="4" t="s">
        <v>10</v>
      </c>
      <c r="F7307" s="4" t="s">
        <v>13</v>
      </c>
    </row>
    <row r="7308" spans="1:6">
      <c r="A7308" t="n">
        <v>55209</v>
      </c>
      <c r="B7308" s="17" t="n">
        <v>49</v>
      </c>
      <c r="C7308" s="7" t="n">
        <v>3</v>
      </c>
      <c r="D7308" s="7" t="n">
        <v>1</v>
      </c>
      <c r="E7308" s="7" t="n">
        <v>500</v>
      </c>
      <c r="F7308" s="7" t="n">
        <v>0</v>
      </c>
    </row>
    <row r="7309" spans="1:6">
      <c r="A7309" t="s">
        <v>4</v>
      </c>
      <c r="B7309" s="4" t="s">
        <v>5</v>
      </c>
      <c r="C7309" s="4" t="s">
        <v>13</v>
      </c>
      <c r="D7309" s="4" t="s">
        <v>10</v>
      </c>
    </row>
    <row r="7310" spans="1:6">
      <c r="A7310" t="n">
        <v>55218</v>
      </c>
      <c r="B7310" s="39" t="n">
        <v>58</v>
      </c>
      <c r="C7310" s="7" t="n">
        <v>11</v>
      </c>
      <c r="D7310" s="7" t="n">
        <v>300</v>
      </c>
    </row>
    <row r="7311" spans="1:6">
      <c r="A7311" t="s">
        <v>4</v>
      </c>
      <c r="B7311" s="4" t="s">
        <v>5</v>
      </c>
      <c r="C7311" s="4" t="s">
        <v>13</v>
      </c>
      <c r="D7311" s="4" t="s">
        <v>10</v>
      </c>
    </row>
    <row r="7312" spans="1:6">
      <c r="A7312" t="n">
        <v>55222</v>
      </c>
      <c r="B7312" s="39" t="n">
        <v>58</v>
      </c>
      <c r="C7312" s="7" t="n">
        <v>12</v>
      </c>
      <c r="D7312" s="7" t="n">
        <v>0</v>
      </c>
    </row>
    <row r="7313" spans="1:6">
      <c r="A7313" t="s">
        <v>4</v>
      </c>
      <c r="B7313" s="4" t="s">
        <v>5</v>
      </c>
      <c r="C7313" s="4" t="s">
        <v>13</v>
      </c>
    </row>
    <row r="7314" spans="1:6">
      <c r="A7314" t="n">
        <v>55226</v>
      </c>
      <c r="B7314" s="12" t="n">
        <v>74</v>
      </c>
      <c r="C7314" s="7" t="n">
        <v>46</v>
      </c>
    </row>
    <row r="7315" spans="1:6">
      <c r="A7315" t="s">
        <v>4</v>
      </c>
      <c r="B7315" s="4" t="s">
        <v>5</v>
      </c>
      <c r="C7315" s="4" t="s">
        <v>13</v>
      </c>
    </row>
    <row r="7316" spans="1:6">
      <c r="A7316" t="n">
        <v>55228</v>
      </c>
      <c r="B7316" s="36" t="n">
        <v>23</v>
      </c>
      <c r="C7316" s="7" t="n">
        <v>0</v>
      </c>
    </row>
    <row r="7317" spans="1:6">
      <c r="A7317" t="s">
        <v>4</v>
      </c>
      <c r="B7317" s="4" t="s">
        <v>5</v>
      </c>
      <c r="C7317" s="4" t="s">
        <v>13</v>
      </c>
      <c r="D7317" s="4" t="s">
        <v>9</v>
      </c>
    </row>
    <row r="7318" spans="1:6">
      <c r="A7318" t="n">
        <v>55230</v>
      </c>
      <c r="B7318" s="12" t="n">
        <v>74</v>
      </c>
      <c r="C7318" s="7" t="n">
        <v>52</v>
      </c>
      <c r="D7318" s="7" t="n">
        <v>8192</v>
      </c>
    </row>
    <row r="7319" spans="1:6">
      <c r="A7319" t="s">
        <v>4</v>
      </c>
      <c r="B7319" s="4" t="s">
        <v>5</v>
      </c>
    </row>
    <row r="7320" spans="1:6">
      <c r="A7320" t="n">
        <v>55236</v>
      </c>
      <c r="B7320" s="5" t="n">
        <v>1</v>
      </c>
    </row>
    <row r="7321" spans="1:6" s="3" customFormat="1" customHeight="0">
      <c r="A7321" s="3" t="s">
        <v>2</v>
      </c>
      <c r="B7321" s="3" t="s">
        <v>528</v>
      </c>
    </row>
    <row r="7322" spans="1:6">
      <c r="A7322" t="s">
        <v>4</v>
      </c>
      <c r="B7322" s="4" t="s">
        <v>5</v>
      </c>
      <c r="C7322" s="4" t="s">
        <v>13</v>
      </c>
      <c r="D7322" s="4" t="s">
        <v>10</v>
      </c>
    </row>
    <row r="7323" spans="1:6">
      <c r="A7323" t="n">
        <v>55240</v>
      </c>
      <c r="B7323" s="29" t="n">
        <v>22</v>
      </c>
      <c r="C7323" s="7" t="n">
        <v>0</v>
      </c>
      <c r="D7323" s="7" t="n">
        <v>0</v>
      </c>
    </row>
    <row r="7324" spans="1:6">
      <c r="A7324" t="s">
        <v>4</v>
      </c>
      <c r="B7324" s="4" t="s">
        <v>5</v>
      </c>
      <c r="C7324" s="4" t="s">
        <v>13</v>
      </c>
      <c r="D7324" s="4" t="s">
        <v>10</v>
      </c>
    </row>
    <row r="7325" spans="1:6">
      <c r="A7325" t="n">
        <v>55244</v>
      </c>
      <c r="B7325" s="39" t="n">
        <v>58</v>
      </c>
      <c r="C7325" s="7" t="n">
        <v>5</v>
      </c>
      <c r="D7325" s="7" t="n">
        <v>300</v>
      </c>
    </row>
    <row r="7326" spans="1:6">
      <c r="A7326" t="s">
        <v>4</v>
      </c>
      <c r="B7326" s="4" t="s">
        <v>5</v>
      </c>
      <c r="C7326" s="4" t="s">
        <v>25</v>
      </c>
      <c r="D7326" s="4" t="s">
        <v>10</v>
      </c>
    </row>
    <row r="7327" spans="1:6">
      <c r="A7327" t="n">
        <v>55248</v>
      </c>
      <c r="B7327" s="56" t="n">
        <v>103</v>
      </c>
      <c r="C7327" s="7" t="n">
        <v>0</v>
      </c>
      <c r="D7327" s="7" t="n">
        <v>300</v>
      </c>
    </row>
    <row r="7328" spans="1:6">
      <c r="A7328" t="s">
        <v>4</v>
      </c>
      <c r="B7328" s="4" t="s">
        <v>5</v>
      </c>
      <c r="C7328" s="4" t="s">
        <v>13</v>
      </c>
      <c r="D7328" s="4" t="s">
        <v>25</v>
      </c>
      <c r="E7328" s="4" t="s">
        <v>10</v>
      </c>
      <c r="F7328" s="4" t="s">
        <v>13</v>
      </c>
    </row>
    <row r="7329" spans="1:6">
      <c r="A7329" t="n">
        <v>55255</v>
      </c>
      <c r="B7329" s="17" t="n">
        <v>49</v>
      </c>
      <c r="C7329" s="7" t="n">
        <v>3</v>
      </c>
      <c r="D7329" s="7" t="n">
        <v>0.699999988079071</v>
      </c>
      <c r="E7329" s="7" t="n">
        <v>500</v>
      </c>
      <c r="F7329" s="7" t="n">
        <v>0</v>
      </c>
    </row>
    <row r="7330" spans="1:6">
      <c r="A7330" t="s">
        <v>4</v>
      </c>
      <c r="B7330" s="4" t="s">
        <v>5</v>
      </c>
      <c r="C7330" s="4" t="s">
        <v>13</v>
      </c>
      <c r="D7330" s="4" t="s">
        <v>10</v>
      </c>
    </row>
    <row r="7331" spans="1:6">
      <c r="A7331" t="n">
        <v>55264</v>
      </c>
      <c r="B7331" s="39" t="n">
        <v>58</v>
      </c>
      <c r="C7331" s="7" t="n">
        <v>10</v>
      </c>
      <c r="D7331" s="7" t="n">
        <v>300</v>
      </c>
    </row>
    <row r="7332" spans="1:6">
      <c r="A7332" t="s">
        <v>4</v>
      </c>
      <c r="B7332" s="4" t="s">
        <v>5</v>
      </c>
      <c r="C7332" s="4" t="s">
        <v>13</v>
      </c>
      <c r="D7332" s="4" t="s">
        <v>10</v>
      </c>
    </row>
    <row r="7333" spans="1:6">
      <c r="A7333" t="n">
        <v>55268</v>
      </c>
      <c r="B7333" s="39" t="n">
        <v>58</v>
      </c>
      <c r="C7333" s="7" t="n">
        <v>12</v>
      </c>
      <c r="D7333" s="7" t="n">
        <v>0</v>
      </c>
    </row>
    <row r="7334" spans="1:6">
      <c r="A7334" t="s">
        <v>4</v>
      </c>
      <c r="B7334" s="4" t="s">
        <v>5</v>
      </c>
      <c r="C7334" s="4" t="s">
        <v>13</v>
      </c>
    </row>
    <row r="7335" spans="1:6">
      <c r="A7335" t="n">
        <v>55272</v>
      </c>
      <c r="B7335" s="40" t="n">
        <v>64</v>
      </c>
      <c r="C7335" s="7" t="n">
        <v>7</v>
      </c>
    </row>
    <row r="7336" spans="1:6">
      <c r="A7336" t="s">
        <v>4</v>
      </c>
      <c r="B7336" s="4" t="s">
        <v>5</v>
      </c>
      <c r="C7336" s="4" t="s">
        <v>13</v>
      </c>
      <c r="D7336" s="4" t="s">
        <v>10</v>
      </c>
      <c r="E7336" s="4" t="s">
        <v>10</v>
      </c>
      <c r="F7336" s="4" t="s">
        <v>13</v>
      </c>
    </row>
    <row r="7337" spans="1:6">
      <c r="A7337" t="n">
        <v>55274</v>
      </c>
      <c r="B7337" s="32" t="n">
        <v>25</v>
      </c>
      <c r="C7337" s="7" t="n">
        <v>1</v>
      </c>
      <c r="D7337" s="7" t="n">
        <v>65535</v>
      </c>
      <c r="E7337" s="7" t="n">
        <v>420</v>
      </c>
      <c r="F7337" s="7" t="n">
        <v>5</v>
      </c>
    </row>
    <row r="7338" spans="1:6">
      <c r="A7338" t="s">
        <v>4</v>
      </c>
      <c r="B7338" s="4" t="s">
        <v>5</v>
      </c>
      <c r="C7338" s="4" t="s">
        <v>13</v>
      </c>
      <c r="D7338" s="4" t="s">
        <v>10</v>
      </c>
      <c r="E7338" s="4" t="s">
        <v>6</v>
      </c>
    </row>
    <row r="7339" spans="1:6">
      <c r="A7339" t="n">
        <v>55281</v>
      </c>
      <c r="B7339" s="61" t="n">
        <v>51</v>
      </c>
      <c r="C7339" s="7" t="n">
        <v>4</v>
      </c>
      <c r="D7339" s="7" t="n">
        <v>0</v>
      </c>
      <c r="E7339" s="7" t="s">
        <v>87</v>
      </c>
    </row>
    <row r="7340" spans="1:6">
      <c r="A7340" t="s">
        <v>4</v>
      </c>
      <c r="B7340" s="4" t="s">
        <v>5</v>
      </c>
      <c r="C7340" s="4" t="s">
        <v>10</v>
      </c>
    </row>
    <row r="7341" spans="1:6">
      <c r="A7341" t="n">
        <v>55294</v>
      </c>
      <c r="B7341" s="31" t="n">
        <v>16</v>
      </c>
      <c r="C7341" s="7" t="n">
        <v>0</v>
      </c>
    </row>
    <row r="7342" spans="1:6">
      <c r="A7342" t="s">
        <v>4</v>
      </c>
      <c r="B7342" s="4" t="s">
        <v>5</v>
      </c>
      <c r="C7342" s="4" t="s">
        <v>10</v>
      </c>
      <c r="D7342" s="4" t="s">
        <v>55</v>
      </c>
      <c r="E7342" s="4" t="s">
        <v>13</v>
      </c>
      <c r="F7342" s="4" t="s">
        <v>13</v>
      </c>
      <c r="G7342" s="4" t="s">
        <v>55</v>
      </c>
      <c r="H7342" s="4" t="s">
        <v>13</v>
      </c>
      <c r="I7342" s="4" t="s">
        <v>13</v>
      </c>
    </row>
    <row r="7343" spans="1:6">
      <c r="A7343" t="n">
        <v>55297</v>
      </c>
      <c r="B7343" s="62" t="n">
        <v>26</v>
      </c>
      <c r="C7343" s="7" t="n">
        <v>0</v>
      </c>
      <c r="D7343" s="7" t="s">
        <v>529</v>
      </c>
      <c r="E7343" s="7" t="n">
        <v>2</v>
      </c>
      <c r="F7343" s="7" t="n">
        <v>3</v>
      </c>
      <c r="G7343" s="7" t="s">
        <v>530</v>
      </c>
      <c r="H7343" s="7" t="n">
        <v>2</v>
      </c>
      <c r="I7343" s="7" t="n">
        <v>0</v>
      </c>
    </row>
    <row r="7344" spans="1:6">
      <c r="A7344" t="s">
        <v>4</v>
      </c>
      <c r="B7344" s="4" t="s">
        <v>5</v>
      </c>
    </row>
    <row r="7345" spans="1:9">
      <c r="A7345" t="n">
        <v>55447</v>
      </c>
      <c r="B7345" s="34" t="n">
        <v>28</v>
      </c>
    </row>
    <row r="7346" spans="1:9">
      <c r="A7346" t="s">
        <v>4</v>
      </c>
      <c r="B7346" s="4" t="s">
        <v>5</v>
      </c>
      <c r="C7346" s="4" t="s">
        <v>10</v>
      </c>
      <c r="D7346" s="4" t="s">
        <v>13</v>
      </c>
    </row>
    <row r="7347" spans="1:9">
      <c r="A7347" t="n">
        <v>55448</v>
      </c>
      <c r="B7347" s="63" t="n">
        <v>89</v>
      </c>
      <c r="C7347" s="7" t="n">
        <v>65533</v>
      </c>
      <c r="D7347" s="7" t="n">
        <v>1</v>
      </c>
    </row>
    <row r="7348" spans="1:9">
      <c r="A7348" t="s">
        <v>4</v>
      </c>
      <c r="B7348" s="4" t="s">
        <v>5</v>
      </c>
      <c r="C7348" s="4" t="s">
        <v>13</v>
      </c>
      <c r="D7348" s="4" t="s">
        <v>6</v>
      </c>
    </row>
    <row r="7349" spans="1:9">
      <c r="A7349" t="n">
        <v>55452</v>
      </c>
      <c r="B7349" s="9" t="n">
        <v>2</v>
      </c>
      <c r="C7349" s="7" t="n">
        <v>11</v>
      </c>
      <c r="D7349" s="7" t="s">
        <v>524</v>
      </c>
    </row>
    <row r="7350" spans="1:9">
      <c r="A7350" t="s">
        <v>4</v>
      </c>
      <c r="B7350" s="4" t="s">
        <v>5</v>
      </c>
      <c r="C7350" s="4" t="s">
        <v>13</v>
      </c>
      <c r="D7350" s="4" t="s">
        <v>13</v>
      </c>
      <c r="E7350" s="4" t="s">
        <v>10</v>
      </c>
    </row>
    <row r="7351" spans="1:9">
      <c r="A7351" t="n">
        <v>55467</v>
      </c>
      <c r="B7351" s="45" t="n">
        <v>45</v>
      </c>
      <c r="C7351" s="7" t="n">
        <v>8</v>
      </c>
      <c r="D7351" s="7" t="n">
        <v>1</v>
      </c>
      <c r="E7351" s="7" t="n">
        <v>0</v>
      </c>
    </row>
    <row r="7352" spans="1:9">
      <c r="A7352" t="s">
        <v>4</v>
      </c>
      <c r="B7352" s="4" t="s">
        <v>5</v>
      </c>
      <c r="C7352" s="4" t="s">
        <v>13</v>
      </c>
      <c r="D7352" s="4" t="s">
        <v>10</v>
      </c>
      <c r="E7352" s="4" t="s">
        <v>10</v>
      </c>
      <c r="F7352" s="4" t="s">
        <v>13</v>
      </c>
    </row>
    <row r="7353" spans="1:9">
      <c r="A7353" t="n">
        <v>55472</v>
      </c>
      <c r="B7353" s="32" t="n">
        <v>25</v>
      </c>
      <c r="C7353" s="7" t="n">
        <v>1</v>
      </c>
      <c r="D7353" s="7" t="n">
        <v>65535</v>
      </c>
      <c r="E7353" s="7" t="n">
        <v>65535</v>
      </c>
      <c r="F7353" s="7" t="n">
        <v>0</v>
      </c>
    </row>
    <row r="7354" spans="1:9">
      <c r="A7354" t="s">
        <v>4</v>
      </c>
      <c r="B7354" s="4" t="s">
        <v>5</v>
      </c>
      <c r="C7354" s="4" t="s">
        <v>13</v>
      </c>
      <c r="D7354" s="4" t="s">
        <v>6</v>
      </c>
    </row>
    <row r="7355" spans="1:9">
      <c r="A7355" t="n">
        <v>55479</v>
      </c>
      <c r="B7355" s="9" t="n">
        <v>2</v>
      </c>
      <c r="C7355" s="7" t="n">
        <v>10</v>
      </c>
      <c r="D7355" s="7" t="s">
        <v>57</v>
      </c>
    </row>
    <row r="7356" spans="1:9">
      <c r="A7356" t="s">
        <v>4</v>
      </c>
      <c r="B7356" s="4" t="s">
        <v>5</v>
      </c>
      <c r="C7356" s="4" t="s">
        <v>13</v>
      </c>
      <c r="D7356" s="4" t="s">
        <v>10</v>
      </c>
    </row>
    <row r="7357" spans="1:9">
      <c r="A7357" t="n">
        <v>55502</v>
      </c>
      <c r="B7357" s="39" t="n">
        <v>58</v>
      </c>
      <c r="C7357" s="7" t="n">
        <v>105</v>
      </c>
      <c r="D7357" s="7" t="n">
        <v>300</v>
      </c>
    </row>
    <row r="7358" spans="1:9">
      <c r="A7358" t="s">
        <v>4</v>
      </c>
      <c r="B7358" s="4" t="s">
        <v>5</v>
      </c>
      <c r="C7358" s="4" t="s">
        <v>25</v>
      </c>
      <c r="D7358" s="4" t="s">
        <v>10</v>
      </c>
    </row>
    <row r="7359" spans="1:9">
      <c r="A7359" t="n">
        <v>55506</v>
      </c>
      <c r="B7359" s="56" t="n">
        <v>103</v>
      </c>
      <c r="C7359" s="7" t="n">
        <v>1</v>
      </c>
      <c r="D7359" s="7" t="n">
        <v>300</v>
      </c>
    </row>
    <row r="7360" spans="1:9">
      <c r="A7360" t="s">
        <v>4</v>
      </c>
      <c r="B7360" s="4" t="s">
        <v>5</v>
      </c>
      <c r="C7360" s="4" t="s">
        <v>13</v>
      </c>
    </row>
    <row r="7361" spans="1:6">
      <c r="A7361" t="n">
        <v>55513</v>
      </c>
      <c r="B7361" s="12" t="n">
        <v>74</v>
      </c>
      <c r="C7361" s="7" t="n">
        <v>67</v>
      </c>
    </row>
    <row r="7362" spans="1:6">
      <c r="A7362" t="s">
        <v>4</v>
      </c>
      <c r="B7362" s="4" t="s">
        <v>5</v>
      </c>
      <c r="C7362" s="4" t="s">
        <v>13</v>
      </c>
      <c r="D7362" s="4" t="s">
        <v>25</v>
      </c>
      <c r="E7362" s="4" t="s">
        <v>10</v>
      </c>
      <c r="F7362" s="4" t="s">
        <v>13</v>
      </c>
    </row>
    <row r="7363" spans="1:6">
      <c r="A7363" t="n">
        <v>55515</v>
      </c>
      <c r="B7363" s="17" t="n">
        <v>49</v>
      </c>
      <c r="C7363" s="7" t="n">
        <v>3</v>
      </c>
      <c r="D7363" s="7" t="n">
        <v>1</v>
      </c>
      <c r="E7363" s="7" t="n">
        <v>500</v>
      </c>
      <c r="F7363" s="7" t="n">
        <v>0</v>
      </c>
    </row>
    <row r="7364" spans="1:6">
      <c r="A7364" t="s">
        <v>4</v>
      </c>
      <c r="B7364" s="4" t="s">
        <v>5</v>
      </c>
      <c r="C7364" s="4" t="s">
        <v>13</v>
      </c>
      <c r="D7364" s="4" t="s">
        <v>10</v>
      </c>
    </row>
    <row r="7365" spans="1:6">
      <c r="A7365" t="n">
        <v>55524</v>
      </c>
      <c r="B7365" s="39" t="n">
        <v>58</v>
      </c>
      <c r="C7365" s="7" t="n">
        <v>11</v>
      </c>
      <c r="D7365" s="7" t="n">
        <v>300</v>
      </c>
    </row>
    <row r="7366" spans="1:6">
      <c r="A7366" t="s">
        <v>4</v>
      </c>
      <c r="B7366" s="4" t="s">
        <v>5</v>
      </c>
      <c r="C7366" s="4" t="s">
        <v>13</v>
      </c>
      <c r="D7366" s="4" t="s">
        <v>10</v>
      </c>
    </row>
    <row r="7367" spans="1:6">
      <c r="A7367" t="n">
        <v>55528</v>
      </c>
      <c r="B7367" s="39" t="n">
        <v>58</v>
      </c>
      <c r="C7367" s="7" t="n">
        <v>12</v>
      </c>
      <c r="D7367" s="7" t="n">
        <v>0</v>
      </c>
    </row>
    <row r="7368" spans="1:6">
      <c r="A7368" t="s">
        <v>4</v>
      </c>
      <c r="B7368" s="4" t="s">
        <v>5</v>
      </c>
      <c r="C7368" s="4" t="s">
        <v>13</v>
      </c>
    </row>
    <row r="7369" spans="1:6">
      <c r="A7369" t="n">
        <v>55532</v>
      </c>
      <c r="B7369" s="12" t="n">
        <v>74</v>
      </c>
      <c r="C7369" s="7" t="n">
        <v>46</v>
      </c>
    </row>
    <row r="7370" spans="1:6">
      <c r="A7370" t="s">
        <v>4</v>
      </c>
      <c r="B7370" s="4" t="s">
        <v>5</v>
      </c>
      <c r="C7370" s="4" t="s">
        <v>13</v>
      </c>
    </row>
    <row r="7371" spans="1:6">
      <c r="A7371" t="n">
        <v>55534</v>
      </c>
      <c r="B7371" s="36" t="n">
        <v>23</v>
      </c>
      <c r="C7371" s="7" t="n">
        <v>0</v>
      </c>
    </row>
    <row r="7372" spans="1:6">
      <c r="A7372" t="s">
        <v>4</v>
      </c>
      <c r="B7372" s="4" t="s">
        <v>5</v>
      </c>
      <c r="C7372" s="4" t="s">
        <v>13</v>
      </c>
      <c r="D7372" s="4" t="s">
        <v>9</v>
      </c>
    </row>
    <row r="7373" spans="1:6">
      <c r="A7373" t="n">
        <v>55536</v>
      </c>
      <c r="B7373" s="12" t="n">
        <v>74</v>
      </c>
      <c r="C7373" s="7" t="n">
        <v>52</v>
      </c>
      <c r="D7373" s="7" t="n">
        <v>8192</v>
      </c>
    </row>
    <row r="7374" spans="1:6">
      <c r="A7374" t="s">
        <v>4</v>
      </c>
      <c r="B7374" s="4" t="s">
        <v>5</v>
      </c>
    </row>
    <row r="7375" spans="1:6">
      <c r="A7375" t="n">
        <v>55542</v>
      </c>
      <c r="B7375" s="5" t="n">
        <v>1</v>
      </c>
    </row>
    <row r="7376" spans="1:6" s="3" customFormat="1" customHeight="0">
      <c r="A7376" s="3" t="s">
        <v>2</v>
      </c>
      <c r="B7376" s="3" t="s">
        <v>531</v>
      </c>
    </row>
    <row r="7377" spans="1:6">
      <c r="A7377" t="s">
        <v>4</v>
      </c>
      <c r="B7377" s="4" t="s">
        <v>5</v>
      </c>
      <c r="C7377" s="4" t="s">
        <v>13</v>
      </c>
      <c r="D7377" s="4" t="s">
        <v>10</v>
      </c>
    </row>
    <row r="7378" spans="1:6">
      <c r="A7378" t="n">
        <v>55544</v>
      </c>
      <c r="B7378" s="29" t="n">
        <v>22</v>
      </c>
      <c r="C7378" s="7" t="n">
        <v>0</v>
      </c>
      <c r="D7378" s="7" t="n">
        <v>0</v>
      </c>
    </row>
    <row r="7379" spans="1:6">
      <c r="A7379" t="s">
        <v>4</v>
      </c>
      <c r="B7379" s="4" t="s">
        <v>5</v>
      </c>
      <c r="C7379" s="4" t="s">
        <v>13</v>
      </c>
      <c r="D7379" s="4" t="s">
        <v>10</v>
      </c>
    </row>
    <row r="7380" spans="1:6">
      <c r="A7380" t="n">
        <v>55548</v>
      </c>
      <c r="B7380" s="39" t="n">
        <v>58</v>
      </c>
      <c r="C7380" s="7" t="n">
        <v>5</v>
      </c>
      <c r="D7380" s="7" t="n">
        <v>300</v>
      </c>
    </row>
    <row r="7381" spans="1:6">
      <c r="A7381" t="s">
        <v>4</v>
      </c>
      <c r="B7381" s="4" t="s">
        <v>5</v>
      </c>
      <c r="C7381" s="4" t="s">
        <v>25</v>
      </c>
      <c r="D7381" s="4" t="s">
        <v>10</v>
      </c>
    </row>
    <row r="7382" spans="1:6">
      <c r="A7382" t="n">
        <v>55552</v>
      </c>
      <c r="B7382" s="56" t="n">
        <v>103</v>
      </c>
      <c r="C7382" s="7" t="n">
        <v>0</v>
      </c>
      <c r="D7382" s="7" t="n">
        <v>300</v>
      </c>
    </row>
    <row r="7383" spans="1:6">
      <c r="A7383" t="s">
        <v>4</v>
      </c>
      <c r="B7383" s="4" t="s">
        <v>5</v>
      </c>
      <c r="C7383" s="4" t="s">
        <v>13</v>
      </c>
      <c r="D7383" s="4" t="s">
        <v>25</v>
      </c>
      <c r="E7383" s="4" t="s">
        <v>10</v>
      </c>
      <c r="F7383" s="4" t="s">
        <v>13</v>
      </c>
    </row>
    <row r="7384" spans="1:6">
      <c r="A7384" t="n">
        <v>55559</v>
      </c>
      <c r="B7384" s="17" t="n">
        <v>49</v>
      </c>
      <c r="C7384" s="7" t="n">
        <v>3</v>
      </c>
      <c r="D7384" s="7" t="n">
        <v>0.699999988079071</v>
      </c>
      <c r="E7384" s="7" t="n">
        <v>500</v>
      </c>
      <c r="F7384" s="7" t="n">
        <v>0</v>
      </c>
    </row>
    <row r="7385" spans="1:6">
      <c r="A7385" t="s">
        <v>4</v>
      </c>
      <c r="B7385" s="4" t="s">
        <v>5</v>
      </c>
      <c r="C7385" s="4" t="s">
        <v>13</v>
      </c>
      <c r="D7385" s="4" t="s">
        <v>10</v>
      </c>
    </row>
    <row r="7386" spans="1:6">
      <c r="A7386" t="n">
        <v>55568</v>
      </c>
      <c r="B7386" s="39" t="n">
        <v>58</v>
      </c>
      <c r="C7386" s="7" t="n">
        <v>10</v>
      </c>
      <c r="D7386" s="7" t="n">
        <v>300</v>
      </c>
    </row>
    <row r="7387" spans="1:6">
      <c r="A7387" t="s">
        <v>4</v>
      </c>
      <c r="B7387" s="4" t="s">
        <v>5</v>
      </c>
      <c r="C7387" s="4" t="s">
        <v>13</v>
      </c>
      <c r="D7387" s="4" t="s">
        <v>10</v>
      </c>
    </row>
    <row r="7388" spans="1:6">
      <c r="A7388" t="n">
        <v>55572</v>
      </c>
      <c r="B7388" s="39" t="n">
        <v>58</v>
      </c>
      <c r="C7388" s="7" t="n">
        <v>12</v>
      </c>
      <c r="D7388" s="7" t="n">
        <v>0</v>
      </c>
    </row>
    <row r="7389" spans="1:6">
      <c r="A7389" t="s">
        <v>4</v>
      </c>
      <c r="B7389" s="4" t="s">
        <v>5</v>
      </c>
      <c r="C7389" s="4" t="s">
        <v>13</v>
      </c>
    </row>
    <row r="7390" spans="1:6">
      <c r="A7390" t="n">
        <v>55576</v>
      </c>
      <c r="B7390" s="40" t="n">
        <v>64</v>
      </c>
      <c r="C7390" s="7" t="n">
        <v>7</v>
      </c>
    </row>
    <row r="7391" spans="1:6">
      <c r="A7391" t="s">
        <v>4</v>
      </c>
      <c r="B7391" s="4" t="s">
        <v>5</v>
      </c>
      <c r="C7391" s="4" t="s">
        <v>13</v>
      </c>
      <c r="D7391" s="4" t="s">
        <v>10</v>
      </c>
      <c r="E7391" s="4" t="s">
        <v>10</v>
      </c>
      <c r="F7391" s="4" t="s">
        <v>13</v>
      </c>
    </row>
    <row r="7392" spans="1:6">
      <c r="A7392" t="n">
        <v>55578</v>
      </c>
      <c r="B7392" s="32" t="n">
        <v>25</v>
      </c>
      <c r="C7392" s="7" t="n">
        <v>1</v>
      </c>
      <c r="D7392" s="7" t="n">
        <v>65535</v>
      </c>
      <c r="E7392" s="7" t="n">
        <v>420</v>
      </c>
      <c r="F7392" s="7" t="n">
        <v>5</v>
      </c>
    </row>
    <row r="7393" spans="1:6">
      <c r="A7393" t="s">
        <v>4</v>
      </c>
      <c r="B7393" s="4" t="s">
        <v>5</v>
      </c>
      <c r="C7393" s="4" t="s">
        <v>13</v>
      </c>
      <c r="D7393" s="4" t="s">
        <v>10</v>
      </c>
      <c r="E7393" s="4" t="s">
        <v>6</v>
      </c>
    </row>
    <row r="7394" spans="1:6">
      <c r="A7394" t="n">
        <v>55585</v>
      </c>
      <c r="B7394" s="61" t="n">
        <v>51</v>
      </c>
      <c r="C7394" s="7" t="n">
        <v>4</v>
      </c>
      <c r="D7394" s="7" t="n">
        <v>7</v>
      </c>
      <c r="E7394" s="7" t="s">
        <v>87</v>
      </c>
    </row>
    <row r="7395" spans="1:6">
      <c r="A7395" t="s">
        <v>4</v>
      </c>
      <c r="B7395" s="4" t="s">
        <v>5</v>
      </c>
      <c r="C7395" s="4" t="s">
        <v>10</v>
      </c>
    </row>
    <row r="7396" spans="1:6">
      <c r="A7396" t="n">
        <v>55598</v>
      </c>
      <c r="B7396" s="31" t="n">
        <v>16</v>
      </c>
      <c r="C7396" s="7" t="n">
        <v>0</v>
      </c>
    </row>
    <row r="7397" spans="1:6">
      <c r="A7397" t="s">
        <v>4</v>
      </c>
      <c r="B7397" s="4" t="s">
        <v>5</v>
      </c>
      <c r="C7397" s="4" t="s">
        <v>10</v>
      </c>
      <c r="D7397" s="4" t="s">
        <v>55</v>
      </c>
      <c r="E7397" s="4" t="s">
        <v>13</v>
      </c>
      <c r="F7397" s="4" t="s">
        <v>13</v>
      </c>
    </row>
    <row r="7398" spans="1:6">
      <c r="A7398" t="n">
        <v>55601</v>
      </c>
      <c r="B7398" s="62" t="n">
        <v>26</v>
      </c>
      <c r="C7398" s="7" t="n">
        <v>7</v>
      </c>
      <c r="D7398" s="7" t="s">
        <v>532</v>
      </c>
      <c r="E7398" s="7" t="n">
        <v>2</v>
      </c>
      <c r="F7398" s="7" t="n">
        <v>0</v>
      </c>
    </row>
    <row r="7399" spans="1:6">
      <c r="A7399" t="s">
        <v>4</v>
      </c>
      <c r="B7399" s="4" t="s">
        <v>5</v>
      </c>
    </row>
    <row r="7400" spans="1:6">
      <c r="A7400" t="n">
        <v>55708</v>
      </c>
      <c r="B7400" s="34" t="n">
        <v>28</v>
      </c>
    </row>
    <row r="7401" spans="1:6">
      <c r="A7401" t="s">
        <v>4</v>
      </c>
      <c r="B7401" s="4" t="s">
        <v>5</v>
      </c>
      <c r="C7401" s="4" t="s">
        <v>13</v>
      </c>
      <c r="D7401" s="4" t="s">
        <v>10</v>
      </c>
      <c r="E7401" s="4" t="s">
        <v>10</v>
      </c>
      <c r="F7401" s="4" t="s">
        <v>13</v>
      </c>
    </row>
    <row r="7402" spans="1:6">
      <c r="A7402" t="n">
        <v>55709</v>
      </c>
      <c r="B7402" s="32" t="n">
        <v>25</v>
      </c>
      <c r="C7402" s="7" t="n">
        <v>1</v>
      </c>
      <c r="D7402" s="7" t="n">
        <v>160</v>
      </c>
      <c r="E7402" s="7" t="n">
        <v>570</v>
      </c>
      <c r="F7402" s="7" t="n">
        <v>2</v>
      </c>
    </row>
    <row r="7403" spans="1:6">
      <c r="A7403" t="s">
        <v>4</v>
      </c>
      <c r="B7403" s="4" t="s">
        <v>5</v>
      </c>
      <c r="C7403" s="4" t="s">
        <v>13</v>
      </c>
      <c r="D7403" s="4" t="s">
        <v>10</v>
      </c>
      <c r="E7403" s="4" t="s">
        <v>6</v>
      </c>
    </row>
    <row r="7404" spans="1:6">
      <c r="A7404" t="n">
        <v>55716</v>
      </c>
      <c r="B7404" s="61" t="n">
        <v>51</v>
      </c>
      <c r="C7404" s="7" t="n">
        <v>4</v>
      </c>
      <c r="D7404" s="7" t="n">
        <v>0</v>
      </c>
      <c r="E7404" s="7" t="s">
        <v>87</v>
      </c>
    </row>
    <row r="7405" spans="1:6">
      <c r="A7405" t="s">
        <v>4</v>
      </c>
      <c r="B7405" s="4" t="s">
        <v>5</v>
      </c>
      <c r="C7405" s="4" t="s">
        <v>10</v>
      </c>
    </row>
    <row r="7406" spans="1:6">
      <c r="A7406" t="n">
        <v>55729</v>
      </c>
      <c r="B7406" s="31" t="n">
        <v>16</v>
      </c>
      <c r="C7406" s="7" t="n">
        <v>0</v>
      </c>
    </row>
    <row r="7407" spans="1:6">
      <c r="A7407" t="s">
        <v>4</v>
      </c>
      <c r="B7407" s="4" t="s">
        <v>5</v>
      </c>
      <c r="C7407" s="4" t="s">
        <v>10</v>
      </c>
      <c r="D7407" s="4" t="s">
        <v>55</v>
      </c>
      <c r="E7407" s="4" t="s">
        <v>13</v>
      </c>
      <c r="F7407" s="4" t="s">
        <v>13</v>
      </c>
    </row>
    <row r="7408" spans="1:6">
      <c r="A7408" t="n">
        <v>55732</v>
      </c>
      <c r="B7408" s="62" t="n">
        <v>26</v>
      </c>
      <c r="C7408" s="7" t="n">
        <v>0</v>
      </c>
      <c r="D7408" s="7" t="s">
        <v>533</v>
      </c>
      <c r="E7408" s="7" t="n">
        <v>2</v>
      </c>
      <c r="F7408" s="7" t="n">
        <v>0</v>
      </c>
    </row>
    <row r="7409" spans="1:6">
      <c r="A7409" t="s">
        <v>4</v>
      </c>
      <c r="B7409" s="4" t="s">
        <v>5</v>
      </c>
    </row>
    <row r="7410" spans="1:6">
      <c r="A7410" t="n">
        <v>55780</v>
      </c>
      <c r="B7410" s="34" t="n">
        <v>28</v>
      </c>
    </row>
    <row r="7411" spans="1:6">
      <c r="A7411" t="s">
        <v>4</v>
      </c>
      <c r="B7411" s="4" t="s">
        <v>5</v>
      </c>
      <c r="C7411" s="4" t="s">
        <v>10</v>
      </c>
      <c r="D7411" s="4" t="s">
        <v>13</v>
      </c>
    </row>
    <row r="7412" spans="1:6">
      <c r="A7412" t="n">
        <v>55781</v>
      </c>
      <c r="B7412" s="63" t="n">
        <v>89</v>
      </c>
      <c r="C7412" s="7" t="n">
        <v>65533</v>
      </c>
      <c r="D7412" s="7" t="n">
        <v>1</v>
      </c>
    </row>
    <row r="7413" spans="1:6">
      <c r="A7413" t="s">
        <v>4</v>
      </c>
      <c r="B7413" s="4" t="s">
        <v>5</v>
      </c>
      <c r="C7413" s="4" t="s">
        <v>13</v>
      </c>
      <c r="D7413" s="4" t="s">
        <v>6</v>
      </c>
    </row>
    <row r="7414" spans="1:6">
      <c r="A7414" t="n">
        <v>55785</v>
      </c>
      <c r="B7414" s="9" t="n">
        <v>2</v>
      </c>
      <c r="C7414" s="7" t="n">
        <v>11</v>
      </c>
      <c r="D7414" s="7" t="s">
        <v>524</v>
      </c>
    </row>
    <row r="7415" spans="1:6">
      <c r="A7415" t="s">
        <v>4</v>
      </c>
      <c r="B7415" s="4" t="s">
        <v>5</v>
      </c>
      <c r="C7415" s="4" t="s">
        <v>13</v>
      </c>
      <c r="D7415" s="4" t="s">
        <v>13</v>
      </c>
      <c r="E7415" s="4" t="s">
        <v>10</v>
      </c>
    </row>
    <row r="7416" spans="1:6">
      <c r="A7416" t="n">
        <v>55800</v>
      </c>
      <c r="B7416" s="45" t="n">
        <v>45</v>
      </c>
      <c r="C7416" s="7" t="n">
        <v>8</v>
      </c>
      <c r="D7416" s="7" t="n">
        <v>1</v>
      </c>
      <c r="E7416" s="7" t="n">
        <v>0</v>
      </c>
    </row>
    <row r="7417" spans="1:6">
      <c r="A7417" t="s">
        <v>4</v>
      </c>
      <c r="B7417" s="4" t="s">
        <v>5</v>
      </c>
      <c r="C7417" s="4" t="s">
        <v>13</v>
      </c>
      <c r="D7417" s="4" t="s">
        <v>10</v>
      </c>
      <c r="E7417" s="4" t="s">
        <v>10</v>
      </c>
      <c r="F7417" s="4" t="s">
        <v>13</v>
      </c>
    </row>
    <row r="7418" spans="1:6">
      <c r="A7418" t="n">
        <v>55805</v>
      </c>
      <c r="B7418" s="32" t="n">
        <v>25</v>
      </c>
      <c r="C7418" s="7" t="n">
        <v>1</v>
      </c>
      <c r="D7418" s="7" t="n">
        <v>65535</v>
      </c>
      <c r="E7418" s="7" t="n">
        <v>65535</v>
      </c>
      <c r="F7418" s="7" t="n">
        <v>0</v>
      </c>
    </row>
    <row r="7419" spans="1:6">
      <c r="A7419" t="s">
        <v>4</v>
      </c>
      <c r="B7419" s="4" t="s">
        <v>5</v>
      </c>
      <c r="C7419" s="4" t="s">
        <v>13</v>
      </c>
      <c r="D7419" s="4" t="s">
        <v>6</v>
      </c>
    </row>
    <row r="7420" spans="1:6">
      <c r="A7420" t="n">
        <v>55812</v>
      </c>
      <c r="B7420" s="9" t="n">
        <v>2</v>
      </c>
      <c r="C7420" s="7" t="n">
        <v>10</v>
      </c>
      <c r="D7420" s="7" t="s">
        <v>57</v>
      </c>
    </row>
    <row r="7421" spans="1:6">
      <c r="A7421" t="s">
        <v>4</v>
      </c>
      <c r="B7421" s="4" t="s">
        <v>5</v>
      </c>
      <c r="C7421" s="4" t="s">
        <v>13</v>
      </c>
      <c r="D7421" s="4" t="s">
        <v>10</v>
      </c>
    </row>
    <row r="7422" spans="1:6">
      <c r="A7422" t="n">
        <v>55835</v>
      </c>
      <c r="B7422" s="39" t="n">
        <v>58</v>
      </c>
      <c r="C7422" s="7" t="n">
        <v>105</v>
      </c>
      <c r="D7422" s="7" t="n">
        <v>300</v>
      </c>
    </row>
    <row r="7423" spans="1:6">
      <c r="A7423" t="s">
        <v>4</v>
      </c>
      <c r="B7423" s="4" t="s">
        <v>5</v>
      </c>
      <c r="C7423" s="4" t="s">
        <v>25</v>
      </c>
      <c r="D7423" s="4" t="s">
        <v>10</v>
      </c>
    </row>
    <row r="7424" spans="1:6">
      <c r="A7424" t="n">
        <v>55839</v>
      </c>
      <c r="B7424" s="56" t="n">
        <v>103</v>
      </c>
      <c r="C7424" s="7" t="n">
        <v>1</v>
      </c>
      <c r="D7424" s="7" t="n">
        <v>300</v>
      </c>
    </row>
    <row r="7425" spans="1:6">
      <c r="A7425" t="s">
        <v>4</v>
      </c>
      <c r="B7425" s="4" t="s">
        <v>5</v>
      </c>
      <c r="C7425" s="4" t="s">
        <v>13</v>
      </c>
    </row>
    <row r="7426" spans="1:6">
      <c r="A7426" t="n">
        <v>55846</v>
      </c>
      <c r="B7426" s="12" t="n">
        <v>74</v>
      </c>
      <c r="C7426" s="7" t="n">
        <v>67</v>
      </c>
    </row>
    <row r="7427" spans="1:6">
      <c r="A7427" t="s">
        <v>4</v>
      </c>
      <c r="B7427" s="4" t="s">
        <v>5</v>
      </c>
      <c r="C7427" s="4" t="s">
        <v>13</v>
      </c>
      <c r="D7427" s="4" t="s">
        <v>25</v>
      </c>
      <c r="E7427" s="4" t="s">
        <v>10</v>
      </c>
      <c r="F7427" s="4" t="s">
        <v>13</v>
      </c>
    </row>
    <row r="7428" spans="1:6">
      <c r="A7428" t="n">
        <v>55848</v>
      </c>
      <c r="B7428" s="17" t="n">
        <v>49</v>
      </c>
      <c r="C7428" s="7" t="n">
        <v>3</v>
      </c>
      <c r="D7428" s="7" t="n">
        <v>1</v>
      </c>
      <c r="E7428" s="7" t="n">
        <v>500</v>
      </c>
      <c r="F7428" s="7" t="n">
        <v>0</v>
      </c>
    </row>
    <row r="7429" spans="1:6">
      <c r="A7429" t="s">
        <v>4</v>
      </c>
      <c r="B7429" s="4" t="s">
        <v>5</v>
      </c>
      <c r="C7429" s="4" t="s">
        <v>13</v>
      </c>
      <c r="D7429" s="4" t="s">
        <v>10</v>
      </c>
    </row>
    <row r="7430" spans="1:6">
      <c r="A7430" t="n">
        <v>55857</v>
      </c>
      <c r="B7430" s="39" t="n">
        <v>58</v>
      </c>
      <c r="C7430" s="7" t="n">
        <v>11</v>
      </c>
      <c r="D7430" s="7" t="n">
        <v>300</v>
      </c>
    </row>
    <row r="7431" spans="1:6">
      <c r="A7431" t="s">
        <v>4</v>
      </c>
      <c r="B7431" s="4" t="s">
        <v>5</v>
      </c>
      <c r="C7431" s="4" t="s">
        <v>13</v>
      </c>
      <c r="D7431" s="4" t="s">
        <v>10</v>
      </c>
    </row>
    <row r="7432" spans="1:6">
      <c r="A7432" t="n">
        <v>55861</v>
      </c>
      <c r="B7432" s="39" t="n">
        <v>58</v>
      </c>
      <c r="C7432" s="7" t="n">
        <v>12</v>
      </c>
      <c r="D7432" s="7" t="n">
        <v>0</v>
      </c>
    </row>
    <row r="7433" spans="1:6">
      <c r="A7433" t="s">
        <v>4</v>
      </c>
      <c r="B7433" s="4" t="s">
        <v>5</v>
      </c>
      <c r="C7433" s="4" t="s">
        <v>13</v>
      </c>
    </row>
    <row r="7434" spans="1:6">
      <c r="A7434" t="n">
        <v>55865</v>
      </c>
      <c r="B7434" s="12" t="n">
        <v>74</v>
      </c>
      <c r="C7434" s="7" t="n">
        <v>46</v>
      </c>
    </row>
    <row r="7435" spans="1:6">
      <c r="A7435" t="s">
        <v>4</v>
      </c>
      <c r="B7435" s="4" t="s">
        <v>5</v>
      </c>
      <c r="C7435" s="4" t="s">
        <v>13</v>
      </c>
    </row>
    <row r="7436" spans="1:6">
      <c r="A7436" t="n">
        <v>55867</v>
      </c>
      <c r="B7436" s="36" t="n">
        <v>23</v>
      </c>
      <c r="C7436" s="7" t="n">
        <v>0</v>
      </c>
    </row>
    <row r="7437" spans="1:6">
      <c r="A7437" t="s">
        <v>4</v>
      </c>
      <c r="B7437" s="4" t="s">
        <v>5</v>
      </c>
      <c r="C7437" s="4" t="s">
        <v>13</v>
      </c>
      <c r="D7437" s="4" t="s">
        <v>9</v>
      </c>
    </row>
    <row r="7438" spans="1:6">
      <c r="A7438" t="n">
        <v>55869</v>
      </c>
      <c r="B7438" s="12" t="n">
        <v>74</v>
      </c>
      <c r="C7438" s="7" t="n">
        <v>52</v>
      </c>
      <c r="D7438" s="7" t="n">
        <v>8192</v>
      </c>
    </row>
    <row r="7439" spans="1:6">
      <c r="A7439" t="s">
        <v>4</v>
      </c>
      <c r="B7439" s="4" t="s">
        <v>5</v>
      </c>
    </row>
    <row r="7440" spans="1:6">
      <c r="A7440" t="n">
        <v>55875</v>
      </c>
      <c r="B7440" s="5" t="n">
        <v>1</v>
      </c>
    </row>
    <row r="7441" spans="1:6" s="3" customFormat="1" customHeight="0">
      <c r="A7441" s="3" t="s">
        <v>2</v>
      </c>
      <c r="B7441" s="3" t="s">
        <v>534</v>
      </c>
    </row>
    <row r="7442" spans="1:6">
      <c r="A7442" t="s">
        <v>4</v>
      </c>
      <c r="B7442" s="4" t="s">
        <v>5</v>
      </c>
      <c r="C7442" s="4" t="s">
        <v>13</v>
      </c>
      <c r="D7442" s="4" t="s">
        <v>10</v>
      </c>
    </row>
    <row r="7443" spans="1:6">
      <c r="A7443" t="n">
        <v>55876</v>
      </c>
      <c r="B7443" s="29" t="n">
        <v>22</v>
      </c>
      <c r="C7443" s="7" t="n">
        <v>0</v>
      </c>
      <c r="D7443" s="7" t="n">
        <v>0</v>
      </c>
    </row>
    <row r="7444" spans="1:6">
      <c r="A7444" t="s">
        <v>4</v>
      </c>
      <c r="B7444" s="4" t="s">
        <v>5</v>
      </c>
      <c r="C7444" s="4" t="s">
        <v>13</v>
      </c>
      <c r="D7444" s="4" t="s">
        <v>10</v>
      </c>
    </row>
    <row r="7445" spans="1:6">
      <c r="A7445" t="n">
        <v>55880</v>
      </c>
      <c r="B7445" s="39" t="n">
        <v>58</v>
      </c>
      <c r="C7445" s="7" t="n">
        <v>5</v>
      </c>
      <c r="D7445" s="7" t="n">
        <v>300</v>
      </c>
    </row>
    <row r="7446" spans="1:6">
      <c r="A7446" t="s">
        <v>4</v>
      </c>
      <c r="B7446" s="4" t="s">
        <v>5</v>
      </c>
      <c r="C7446" s="4" t="s">
        <v>25</v>
      </c>
      <c r="D7446" s="4" t="s">
        <v>10</v>
      </c>
    </row>
    <row r="7447" spans="1:6">
      <c r="A7447" t="n">
        <v>55884</v>
      </c>
      <c r="B7447" s="56" t="n">
        <v>103</v>
      </c>
      <c r="C7447" s="7" t="n">
        <v>0</v>
      </c>
      <c r="D7447" s="7" t="n">
        <v>300</v>
      </c>
    </row>
    <row r="7448" spans="1:6">
      <c r="A7448" t="s">
        <v>4</v>
      </c>
      <c r="B7448" s="4" t="s">
        <v>5</v>
      </c>
      <c r="C7448" s="4" t="s">
        <v>13</v>
      </c>
      <c r="D7448" s="4" t="s">
        <v>25</v>
      </c>
      <c r="E7448" s="4" t="s">
        <v>10</v>
      </c>
      <c r="F7448" s="4" t="s">
        <v>13</v>
      </c>
    </row>
    <row r="7449" spans="1:6">
      <c r="A7449" t="n">
        <v>55891</v>
      </c>
      <c r="B7449" s="17" t="n">
        <v>49</v>
      </c>
      <c r="C7449" s="7" t="n">
        <v>3</v>
      </c>
      <c r="D7449" s="7" t="n">
        <v>0.699999988079071</v>
      </c>
      <c r="E7449" s="7" t="n">
        <v>500</v>
      </c>
      <c r="F7449" s="7" t="n">
        <v>0</v>
      </c>
    </row>
    <row r="7450" spans="1:6">
      <c r="A7450" t="s">
        <v>4</v>
      </c>
      <c r="B7450" s="4" t="s">
        <v>5</v>
      </c>
      <c r="C7450" s="4" t="s">
        <v>13</v>
      </c>
      <c r="D7450" s="4" t="s">
        <v>10</v>
      </c>
    </row>
    <row r="7451" spans="1:6">
      <c r="A7451" t="n">
        <v>55900</v>
      </c>
      <c r="B7451" s="39" t="n">
        <v>58</v>
      </c>
      <c r="C7451" s="7" t="n">
        <v>10</v>
      </c>
      <c r="D7451" s="7" t="n">
        <v>300</v>
      </c>
    </row>
    <row r="7452" spans="1:6">
      <c r="A7452" t="s">
        <v>4</v>
      </c>
      <c r="B7452" s="4" t="s">
        <v>5</v>
      </c>
      <c r="C7452" s="4" t="s">
        <v>13</v>
      </c>
      <c r="D7452" s="4" t="s">
        <v>10</v>
      </c>
    </row>
    <row r="7453" spans="1:6">
      <c r="A7453" t="n">
        <v>55904</v>
      </c>
      <c r="B7453" s="39" t="n">
        <v>58</v>
      </c>
      <c r="C7453" s="7" t="n">
        <v>12</v>
      </c>
      <c r="D7453" s="7" t="n">
        <v>0</v>
      </c>
    </row>
    <row r="7454" spans="1:6">
      <c r="A7454" t="s">
        <v>4</v>
      </c>
      <c r="B7454" s="4" t="s">
        <v>5</v>
      </c>
      <c r="C7454" s="4" t="s">
        <v>13</v>
      </c>
    </row>
    <row r="7455" spans="1:6">
      <c r="A7455" t="n">
        <v>55908</v>
      </c>
      <c r="B7455" s="40" t="n">
        <v>64</v>
      </c>
      <c r="C7455" s="7" t="n">
        <v>7</v>
      </c>
    </row>
    <row r="7456" spans="1:6">
      <c r="A7456" t="s">
        <v>4</v>
      </c>
      <c r="B7456" s="4" t="s">
        <v>5</v>
      </c>
      <c r="C7456" s="4" t="s">
        <v>13</v>
      </c>
      <c r="D7456" s="4" t="s">
        <v>10</v>
      </c>
      <c r="E7456" s="4" t="s">
        <v>10</v>
      </c>
      <c r="F7456" s="4" t="s">
        <v>13</v>
      </c>
    </row>
    <row r="7457" spans="1:6">
      <c r="A7457" t="n">
        <v>55910</v>
      </c>
      <c r="B7457" s="32" t="n">
        <v>25</v>
      </c>
      <c r="C7457" s="7" t="n">
        <v>1</v>
      </c>
      <c r="D7457" s="7" t="n">
        <v>65535</v>
      </c>
      <c r="E7457" s="7" t="n">
        <v>420</v>
      </c>
      <c r="F7457" s="7" t="n">
        <v>5</v>
      </c>
    </row>
    <row r="7458" spans="1:6">
      <c r="A7458" t="s">
        <v>4</v>
      </c>
      <c r="B7458" s="4" t="s">
        <v>5</v>
      </c>
      <c r="C7458" s="4" t="s">
        <v>13</v>
      </c>
      <c r="D7458" s="4" t="s">
        <v>10</v>
      </c>
      <c r="E7458" s="4" t="s">
        <v>6</v>
      </c>
    </row>
    <row r="7459" spans="1:6">
      <c r="A7459" t="n">
        <v>55917</v>
      </c>
      <c r="B7459" s="61" t="n">
        <v>51</v>
      </c>
      <c r="C7459" s="7" t="n">
        <v>4</v>
      </c>
      <c r="D7459" s="7" t="n">
        <v>7</v>
      </c>
      <c r="E7459" s="7" t="s">
        <v>87</v>
      </c>
    </row>
    <row r="7460" spans="1:6">
      <c r="A7460" t="s">
        <v>4</v>
      </c>
      <c r="B7460" s="4" t="s">
        <v>5</v>
      </c>
      <c r="C7460" s="4" t="s">
        <v>10</v>
      </c>
    </row>
    <row r="7461" spans="1:6">
      <c r="A7461" t="n">
        <v>55930</v>
      </c>
      <c r="B7461" s="31" t="n">
        <v>16</v>
      </c>
      <c r="C7461" s="7" t="n">
        <v>0</v>
      </c>
    </row>
    <row r="7462" spans="1:6">
      <c r="A7462" t="s">
        <v>4</v>
      </c>
      <c r="B7462" s="4" t="s">
        <v>5</v>
      </c>
      <c r="C7462" s="4" t="s">
        <v>10</v>
      </c>
      <c r="D7462" s="4" t="s">
        <v>55</v>
      </c>
      <c r="E7462" s="4" t="s">
        <v>13</v>
      </c>
      <c r="F7462" s="4" t="s">
        <v>13</v>
      </c>
    </row>
    <row r="7463" spans="1:6">
      <c r="A7463" t="n">
        <v>55933</v>
      </c>
      <c r="B7463" s="62" t="n">
        <v>26</v>
      </c>
      <c r="C7463" s="7" t="n">
        <v>7</v>
      </c>
      <c r="D7463" s="7" t="s">
        <v>535</v>
      </c>
      <c r="E7463" s="7" t="n">
        <v>2</v>
      </c>
      <c r="F7463" s="7" t="n">
        <v>0</v>
      </c>
    </row>
    <row r="7464" spans="1:6">
      <c r="A7464" t="s">
        <v>4</v>
      </c>
      <c r="B7464" s="4" t="s">
        <v>5</v>
      </c>
    </row>
    <row r="7465" spans="1:6">
      <c r="A7465" t="n">
        <v>55985</v>
      </c>
      <c r="B7465" s="34" t="n">
        <v>28</v>
      </c>
    </row>
    <row r="7466" spans="1:6">
      <c r="A7466" t="s">
        <v>4</v>
      </c>
      <c r="B7466" s="4" t="s">
        <v>5</v>
      </c>
      <c r="C7466" s="4" t="s">
        <v>13</v>
      </c>
      <c r="D7466" s="4" t="s">
        <v>10</v>
      </c>
      <c r="E7466" s="4" t="s">
        <v>10</v>
      </c>
      <c r="F7466" s="4" t="s">
        <v>13</v>
      </c>
    </row>
    <row r="7467" spans="1:6">
      <c r="A7467" t="n">
        <v>55986</v>
      </c>
      <c r="B7467" s="32" t="n">
        <v>25</v>
      </c>
      <c r="C7467" s="7" t="n">
        <v>1</v>
      </c>
      <c r="D7467" s="7" t="n">
        <v>160</v>
      </c>
      <c r="E7467" s="7" t="n">
        <v>570</v>
      </c>
      <c r="F7467" s="7" t="n">
        <v>2</v>
      </c>
    </row>
    <row r="7468" spans="1:6">
      <c r="A7468" t="s">
        <v>4</v>
      </c>
      <c r="B7468" s="4" t="s">
        <v>5</v>
      </c>
      <c r="C7468" s="4" t="s">
        <v>13</v>
      </c>
      <c r="D7468" s="4" t="s">
        <v>10</v>
      </c>
      <c r="E7468" s="4" t="s">
        <v>6</v>
      </c>
    </row>
    <row r="7469" spans="1:6">
      <c r="A7469" t="n">
        <v>55993</v>
      </c>
      <c r="B7469" s="61" t="n">
        <v>51</v>
      </c>
      <c r="C7469" s="7" t="n">
        <v>4</v>
      </c>
      <c r="D7469" s="7" t="n">
        <v>0</v>
      </c>
      <c r="E7469" s="7" t="s">
        <v>87</v>
      </c>
    </row>
    <row r="7470" spans="1:6">
      <c r="A7470" t="s">
        <v>4</v>
      </c>
      <c r="B7470" s="4" t="s">
        <v>5</v>
      </c>
      <c r="C7470" s="4" t="s">
        <v>10</v>
      </c>
    </row>
    <row r="7471" spans="1:6">
      <c r="A7471" t="n">
        <v>56006</v>
      </c>
      <c r="B7471" s="31" t="n">
        <v>16</v>
      </c>
      <c r="C7471" s="7" t="n">
        <v>0</v>
      </c>
    </row>
    <row r="7472" spans="1:6">
      <c r="A7472" t="s">
        <v>4</v>
      </c>
      <c r="B7472" s="4" t="s">
        <v>5</v>
      </c>
      <c r="C7472" s="4" t="s">
        <v>10</v>
      </c>
      <c r="D7472" s="4" t="s">
        <v>55</v>
      </c>
      <c r="E7472" s="4" t="s">
        <v>13</v>
      </c>
      <c r="F7472" s="4" t="s">
        <v>13</v>
      </c>
      <c r="G7472" s="4" t="s">
        <v>55</v>
      </c>
      <c r="H7472" s="4" t="s">
        <v>13</v>
      </c>
      <c r="I7472" s="4" t="s">
        <v>13</v>
      </c>
    </row>
    <row r="7473" spans="1:9">
      <c r="A7473" t="n">
        <v>56009</v>
      </c>
      <c r="B7473" s="62" t="n">
        <v>26</v>
      </c>
      <c r="C7473" s="7" t="n">
        <v>0</v>
      </c>
      <c r="D7473" s="7" t="s">
        <v>536</v>
      </c>
      <c r="E7473" s="7" t="n">
        <v>2</v>
      </c>
      <c r="F7473" s="7" t="n">
        <v>3</v>
      </c>
      <c r="G7473" s="7" t="s">
        <v>537</v>
      </c>
      <c r="H7473" s="7" t="n">
        <v>2</v>
      </c>
      <c r="I7473" s="7" t="n">
        <v>0</v>
      </c>
    </row>
    <row r="7474" spans="1:9">
      <c r="A7474" t="s">
        <v>4</v>
      </c>
      <c r="B7474" s="4" t="s">
        <v>5</v>
      </c>
    </row>
    <row r="7475" spans="1:9">
      <c r="A7475" t="n">
        <v>56152</v>
      </c>
      <c r="B7475" s="34" t="n">
        <v>28</v>
      </c>
    </row>
    <row r="7476" spans="1:9">
      <c r="A7476" t="s">
        <v>4</v>
      </c>
      <c r="B7476" s="4" t="s">
        <v>5</v>
      </c>
      <c r="C7476" s="4" t="s">
        <v>10</v>
      </c>
      <c r="D7476" s="4" t="s">
        <v>13</v>
      </c>
    </row>
    <row r="7477" spans="1:9">
      <c r="A7477" t="n">
        <v>56153</v>
      </c>
      <c r="B7477" s="63" t="n">
        <v>89</v>
      </c>
      <c r="C7477" s="7" t="n">
        <v>65533</v>
      </c>
      <c r="D7477" s="7" t="n">
        <v>1</v>
      </c>
    </row>
    <row r="7478" spans="1:9">
      <c r="A7478" t="s">
        <v>4</v>
      </c>
      <c r="B7478" s="4" t="s">
        <v>5</v>
      </c>
      <c r="C7478" s="4" t="s">
        <v>13</v>
      </c>
      <c r="D7478" s="4" t="s">
        <v>6</v>
      </c>
    </row>
    <row r="7479" spans="1:9">
      <c r="A7479" t="n">
        <v>56157</v>
      </c>
      <c r="B7479" s="9" t="n">
        <v>2</v>
      </c>
      <c r="C7479" s="7" t="n">
        <v>11</v>
      </c>
      <c r="D7479" s="7" t="s">
        <v>524</v>
      </c>
    </row>
    <row r="7480" spans="1:9">
      <c r="A7480" t="s">
        <v>4</v>
      </c>
      <c r="B7480" s="4" t="s">
        <v>5</v>
      </c>
      <c r="C7480" s="4" t="s">
        <v>13</v>
      </c>
      <c r="D7480" s="4" t="s">
        <v>13</v>
      </c>
      <c r="E7480" s="4" t="s">
        <v>10</v>
      </c>
    </row>
    <row r="7481" spans="1:9">
      <c r="A7481" t="n">
        <v>56172</v>
      </c>
      <c r="B7481" s="45" t="n">
        <v>45</v>
      </c>
      <c r="C7481" s="7" t="n">
        <v>8</v>
      </c>
      <c r="D7481" s="7" t="n">
        <v>1</v>
      </c>
      <c r="E7481" s="7" t="n">
        <v>0</v>
      </c>
    </row>
    <row r="7482" spans="1:9">
      <c r="A7482" t="s">
        <v>4</v>
      </c>
      <c r="B7482" s="4" t="s">
        <v>5</v>
      </c>
      <c r="C7482" s="4" t="s">
        <v>13</v>
      </c>
      <c r="D7482" s="4" t="s">
        <v>10</v>
      </c>
      <c r="E7482" s="4" t="s">
        <v>10</v>
      </c>
      <c r="F7482" s="4" t="s">
        <v>13</v>
      </c>
    </row>
    <row r="7483" spans="1:9">
      <c r="A7483" t="n">
        <v>56177</v>
      </c>
      <c r="B7483" s="32" t="n">
        <v>25</v>
      </c>
      <c r="C7483" s="7" t="n">
        <v>1</v>
      </c>
      <c r="D7483" s="7" t="n">
        <v>65535</v>
      </c>
      <c r="E7483" s="7" t="n">
        <v>65535</v>
      </c>
      <c r="F7483" s="7" t="n">
        <v>0</v>
      </c>
    </row>
    <row r="7484" spans="1:9">
      <c r="A7484" t="s">
        <v>4</v>
      </c>
      <c r="B7484" s="4" t="s">
        <v>5</v>
      </c>
      <c r="C7484" s="4" t="s">
        <v>13</v>
      </c>
      <c r="D7484" s="4" t="s">
        <v>6</v>
      </c>
    </row>
    <row r="7485" spans="1:9">
      <c r="A7485" t="n">
        <v>56184</v>
      </c>
      <c r="B7485" s="9" t="n">
        <v>2</v>
      </c>
      <c r="C7485" s="7" t="n">
        <v>10</v>
      </c>
      <c r="D7485" s="7" t="s">
        <v>57</v>
      </c>
    </row>
    <row r="7486" spans="1:9">
      <c r="A7486" t="s">
        <v>4</v>
      </c>
      <c r="B7486" s="4" t="s">
        <v>5</v>
      </c>
      <c r="C7486" s="4" t="s">
        <v>13</v>
      </c>
      <c r="D7486" s="4" t="s">
        <v>10</v>
      </c>
    </row>
    <row r="7487" spans="1:9">
      <c r="A7487" t="n">
        <v>56207</v>
      </c>
      <c r="B7487" s="39" t="n">
        <v>58</v>
      </c>
      <c r="C7487" s="7" t="n">
        <v>105</v>
      </c>
      <c r="D7487" s="7" t="n">
        <v>300</v>
      </c>
    </row>
    <row r="7488" spans="1:9">
      <c r="A7488" t="s">
        <v>4</v>
      </c>
      <c r="B7488" s="4" t="s">
        <v>5</v>
      </c>
      <c r="C7488" s="4" t="s">
        <v>25</v>
      </c>
      <c r="D7488" s="4" t="s">
        <v>10</v>
      </c>
    </row>
    <row r="7489" spans="1:9">
      <c r="A7489" t="n">
        <v>56211</v>
      </c>
      <c r="B7489" s="56" t="n">
        <v>103</v>
      </c>
      <c r="C7489" s="7" t="n">
        <v>1</v>
      </c>
      <c r="D7489" s="7" t="n">
        <v>300</v>
      </c>
    </row>
    <row r="7490" spans="1:9">
      <c r="A7490" t="s">
        <v>4</v>
      </c>
      <c r="B7490" s="4" t="s">
        <v>5</v>
      </c>
      <c r="C7490" s="4" t="s">
        <v>13</v>
      </c>
    </row>
    <row r="7491" spans="1:9">
      <c r="A7491" t="n">
        <v>56218</v>
      </c>
      <c r="B7491" s="12" t="n">
        <v>74</v>
      </c>
      <c r="C7491" s="7" t="n">
        <v>67</v>
      </c>
    </row>
    <row r="7492" spans="1:9">
      <c r="A7492" t="s">
        <v>4</v>
      </c>
      <c r="B7492" s="4" t="s">
        <v>5</v>
      </c>
      <c r="C7492" s="4" t="s">
        <v>13</v>
      </c>
      <c r="D7492" s="4" t="s">
        <v>25</v>
      </c>
      <c r="E7492" s="4" t="s">
        <v>10</v>
      </c>
      <c r="F7492" s="4" t="s">
        <v>13</v>
      </c>
    </row>
    <row r="7493" spans="1:9">
      <c r="A7493" t="n">
        <v>56220</v>
      </c>
      <c r="B7493" s="17" t="n">
        <v>49</v>
      </c>
      <c r="C7493" s="7" t="n">
        <v>3</v>
      </c>
      <c r="D7493" s="7" t="n">
        <v>1</v>
      </c>
      <c r="E7493" s="7" t="n">
        <v>500</v>
      </c>
      <c r="F7493" s="7" t="n">
        <v>0</v>
      </c>
    </row>
    <row r="7494" spans="1:9">
      <c r="A7494" t="s">
        <v>4</v>
      </c>
      <c r="B7494" s="4" t="s">
        <v>5</v>
      </c>
      <c r="C7494" s="4" t="s">
        <v>13</v>
      </c>
      <c r="D7494" s="4" t="s">
        <v>10</v>
      </c>
    </row>
    <row r="7495" spans="1:9">
      <c r="A7495" t="n">
        <v>56229</v>
      </c>
      <c r="B7495" s="39" t="n">
        <v>58</v>
      </c>
      <c r="C7495" s="7" t="n">
        <v>11</v>
      </c>
      <c r="D7495" s="7" t="n">
        <v>300</v>
      </c>
    </row>
    <row r="7496" spans="1:9">
      <c r="A7496" t="s">
        <v>4</v>
      </c>
      <c r="B7496" s="4" t="s">
        <v>5</v>
      </c>
      <c r="C7496" s="4" t="s">
        <v>13</v>
      </c>
      <c r="D7496" s="4" t="s">
        <v>10</v>
      </c>
    </row>
    <row r="7497" spans="1:9">
      <c r="A7497" t="n">
        <v>56233</v>
      </c>
      <c r="B7497" s="39" t="n">
        <v>58</v>
      </c>
      <c r="C7497" s="7" t="n">
        <v>12</v>
      </c>
      <c r="D7497" s="7" t="n">
        <v>0</v>
      </c>
    </row>
    <row r="7498" spans="1:9">
      <c r="A7498" t="s">
        <v>4</v>
      </c>
      <c r="B7498" s="4" t="s">
        <v>5</v>
      </c>
      <c r="C7498" s="4" t="s">
        <v>13</v>
      </c>
    </row>
    <row r="7499" spans="1:9">
      <c r="A7499" t="n">
        <v>56237</v>
      </c>
      <c r="B7499" s="12" t="n">
        <v>74</v>
      </c>
      <c r="C7499" s="7" t="n">
        <v>46</v>
      </c>
    </row>
    <row r="7500" spans="1:9">
      <c r="A7500" t="s">
        <v>4</v>
      </c>
      <c r="B7500" s="4" t="s">
        <v>5</v>
      </c>
      <c r="C7500" s="4" t="s">
        <v>13</v>
      </c>
    </row>
    <row r="7501" spans="1:9">
      <c r="A7501" t="n">
        <v>56239</v>
      </c>
      <c r="B7501" s="36" t="n">
        <v>23</v>
      </c>
      <c r="C7501" s="7" t="n">
        <v>0</v>
      </c>
    </row>
    <row r="7502" spans="1:9">
      <c r="A7502" t="s">
        <v>4</v>
      </c>
      <c r="B7502" s="4" t="s">
        <v>5</v>
      </c>
      <c r="C7502" s="4" t="s">
        <v>13</v>
      </c>
      <c r="D7502" s="4" t="s">
        <v>9</v>
      </c>
    </row>
    <row r="7503" spans="1:9">
      <c r="A7503" t="n">
        <v>56241</v>
      </c>
      <c r="B7503" s="12" t="n">
        <v>74</v>
      </c>
      <c r="C7503" s="7" t="n">
        <v>52</v>
      </c>
      <c r="D7503" s="7" t="n">
        <v>8192</v>
      </c>
    </row>
    <row r="7504" spans="1:9">
      <c r="A7504" t="s">
        <v>4</v>
      </c>
      <c r="B7504" s="4" t="s">
        <v>5</v>
      </c>
    </row>
    <row r="7505" spans="1:6">
      <c r="A7505" t="n">
        <v>56247</v>
      </c>
      <c r="B7505" s="5" t="n">
        <v>1</v>
      </c>
    </row>
    <row r="7506" spans="1:6" s="3" customFormat="1" customHeight="0">
      <c r="A7506" s="3" t="s">
        <v>2</v>
      </c>
      <c r="B7506" s="3" t="s">
        <v>538</v>
      </c>
    </row>
    <row r="7507" spans="1:6">
      <c r="A7507" t="s">
        <v>4</v>
      </c>
      <c r="B7507" s="4" t="s">
        <v>5</v>
      </c>
      <c r="C7507" s="4" t="s">
        <v>13</v>
      </c>
      <c r="D7507" s="4" t="s">
        <v>10</v>
      </c>
    </row>
    <row r="7508" spans="1:6">
      <c r="A7508" t="n">
        <v>56248</v>
      </c>
      <c r="B7508" s="29" t="n">
        <v>22</v>
      </c>
      <c r="C7508" s="7" t="n">
        <v>0</v>
      </c>
      <c r="D7508" s="7" t="n">
        <v>0</v>
      </c>
    </row>
    <row r="7509" spans="1:6">
      <c r="A7509" t="s">
        <v>4</v>
      </c>
      <c r="B7509" s="4" t="s">
        <v>5</v>
      </c>
      <c r="C7509" s="4" t="s">
        <v>13</v>
      </c>
      <c r="D7509" s="4" t="s">
        <v>10</v>
      </c>
    </row>
    <row r="7510" spans="1:6">
      <c r="A7510" t="n">
        <v>56252</v>
      </c>
      <c r="B7510" s="39" t="n">
        <v>58</v>
      </c>
      <c r="C7510" s="7" t="n">
        <v>5</v>
      </c>
      <c r="D7510" s="7" t="n">
        <v>300</v>
      </c>
    </row>
    <row r="7511" spans="1:6">
      <c r="A7511" t="s">
        <v>4</v>
      </c>
      <c r="B7511" s="4" t="s">
        <v>5</v>
      </c>
      <c r="C7511" s="4" t="s">
        <v>25</v>
      </c>
      <c r="D7511" s="4" t="s">
        <v>10</v>
      </c>
    </row>
    <row r="7512" spans="1:6">
      <c r="A7512" t="n">
        <v>56256</v>
      </c>
      <c r="B7512" s="56" t="n">
        <v>103</v>
      </c>
      <c r="C7512" s="7" t="n">
        <v>0</v>
      </c>
      <c r="D7512" s="7" t="n">
        <v>300</v>
      </c>
    </row>
    <row r="7513" spans="1:6">
      <c r="A7513" t="s">
        <v>4</v>
      </c>
      <c r="B7513" s="4" t="s">
        <v>5</v>
      </c>
      <c r="C7513" s="4" t="s">
        <v>13</v>
      </c>
      <c r="D7513" s="4" t="s">
        <v>25</v>
      </c>
      <c r="E7513" s="4" t="s">
        <v>10</v>
      </c>
      <c r="F7513" s="4" t="s">
        <v>13</v>
      </c>
    </row>
    <row r="7514" spans="1:6">
      <c r="A7514" t="n">
        <v>56263</v>
      </c>
      <c r="B7514" s="17" t="n">
        <v>49</v>
      </c>
      <c r="C7514" s="7" t="n">
        <v>3</v>
      </c>
      <c r="D7514" s="7" t="n">
        <v>0.699999988079071</v>
      </c>
      <c r="E7514" s="7" t="n">
        <v>500</v>
      </c>
      <c r="F7514" s="7" t="n">
        <v>0</v>
      </c>
    </row>
    <row r="7515" spans="1:6">
      <c r="A7515" t="s">
        <v>4</v>
      </c>
      <c r="B7515" s="4" t="s">
        <v>5</v>
      </c>
      <c r="C7515" s="4" t="s">
        <v>13</v>
      </c>
      <c r="D7515" s="4" t="s">
        <v>10</v>
      </c>
    </row>
    <row r="7516" spans="1:6">
      <c r="A7516" t="n">
        <v>56272</v>
      </c>
      <c r="B7516" s="39" t="n">
        <v>58</v>
      </c>
      <c r="C7516" s="7" t="n">
        <v>10</v>
      </c>
      <c r="D7516" s="7" t="n">
        <v>300</v>
      </c>
    </row>
    <row r="7517" spans="1:6">
      <c r="A7517" t="s">
        <v>4</v>
      </c>
      <c r="B7517" s="4" t="s">
        <v>5</v>
      </c>
      <c r="C7517" s="4" t="s">
        <v>13</v>
      </c>
      <c r="D7517" s="4" t="s">
        <v>10</v>
      </c>
    </row>
    <row r="7518" spans="1:6">
      <c r="A7518" t="n">
        <v>56276</v>
      </c>
      <c r="B7518" s="39" t="n">
        <v>58</v>
      </c>
      <c r="C7518" s="7" t="n">
        <v>12</v>
      </c>
      <c r="D7518" s="7" t="n">
        <v>0</v>
      </c>
    </row>
    <row r="7519" spans="1:6">
      <c r="A7519" t="s">
        <v>4</v>
      </c>
      <c r="B7519" s="4" t="s">
        <v>5</v>
      </c>
      <c r="C7519" s="4" t="s">
        <v>13</v>
      </c>
    </row>
    <row r="7520" spans="1:6">
      <c r="A7520" t="n">
        <v>56280</v>
      </c>
      <c r="B7520" s="40" t="n">
        <v>64</v>
      </c>
      <c r="C7520" s="7" t="n">
        <v>7</v>
      </c>
    </row>
    <row r="7521" spans="1:6">
      <c r="A7521" t="s">
        <v>4</v>
      </c>
      <c r="B7521" s="4" t="s">
        <v>5</v>
      </c>
      <c r="C7521" s="4" t="s">
        <v>13</v>
      </c>
      <c r="D7521" s="4" t="s">
        <v>10</v>
      </c>
      <c r="E7521" s="4" t="s">
        <v>10</v>
      </c>
      <c r="F7521" s="4" t="s">
        <v>13</v>
      </c>
    </row>
    <row r="7522" spans="1:6">
      <c r="A7522" t="n">
        <v>56282</v>
      </c>
      <c r="B7522" s="32" t="n">
        <v>25</v>
      </c>
      <c r="C7522" s="7" t="n">
        <v>1</v>
      </c>
      <c r="D7522" s="7" t="n">
        <v>65535</v>
      </c>
      <c r="E7522" s="7" t="n">
        <v>420</v>
      </c>
      <c r="F7522" s="7" t="n">
        <v>5</v>
      </c>
    </row>
    <row r="7523" spans="1:6">
      <c r="A7523" t="s">
        <v>4</v>
      </c>
      <c r="B7523" s="4" t="s">
        <v>5</v>
      </c>
      <c r="C7523" s="4" t="s">
        <v>13</v>
      </c>
      <c r="D7523" s="4" t="s">
        <v>10</v>
      </c>
      <c r="E7523" s="4" t="s">
        <v>6</v>
      </c>
    </row>
    <row r="7524" spans="1:6">
      <c r="A7524" t="n">
        <v>56289</v>
      </c>
      <c r="B7524" s="61" t="n">
        <v>51</v>
      </c>
      <c r="C7524" s="7" t="n">
        <v>4</v>
      </c>
      <c r="D7524" s="7" t="n">
        <v>3</v>
      </c>
      <c r="E7524" s="7" t="s">
        <v>87</v>
      </c>
    </row>
    <row r="7525" spans="1:6">
      <c r="A7525" t="s">
        <v>4</v>
      </c>
      <c r="B7525" s="4" t="s">
        <v>5</v>
      </c>
      <c r="C7525" s="4" t="s">
        <v>10</v>
      </c>
    </row>
    <row r="7526" spans="1:6">
      <c r="A7526" t="n">
        <v>56302</v>
      </c>
      <c r="B7526" s="31" t="n">
        <v>16</v>
      </c>
      <c r="C7526" s="7" t="n">
        <v>0</v>
      </c>
    </row>
    <row r="7527" spans="1:6">
      <c r="A7527" t="s">
        <v>4</v>
      </c>
      <c r="B7527" s="4" t="s">
        <v>5</v>
      </c>
      <c r="C7527" s="4" t="s">
        <v>10</v>
      </c>
      <c r="D7527" s="4" t="s">
        <v>55</v>
      </c>
      <c r="E7527" s="4" t="s">
        <v>13</v>
      </c>
      <c r="F7527" s="4" t="s">
        <v>13</v>
      </c>
    </row>
    <row r="7528" spans="1:6">
      <c r="A7528" t="n">
        <v>56305</v>
      </c>
      <c r="B7528" s="62" t="n">
        <v>26</v>
      </c>
      <c r="C7528" s="7" t="n">
        <v>3</v>
      </c>
      <c r="D7528" s="7" t="s">
        <v>539</v>
      </c>
      <c r="E7528" s="7" t="n">
        <v>2</v>
      </c>
      <c r="F7528" s="7" t="n">
        <v>0</v>
      </c>
    </row>
    <row r="7529" spans="1:6">
      <c r="A7529" t="s">
        <v>4</v>
      </c>
      <c r="B7529" s="4" t="s">
        <v>5</v>
      </c>
    </row>
    <row r="7530" spans="1:6">
      <c r="A7530" t="n">
        <v>56395</v>
      </c>
      <c r="B7530" s="34" t="n">
        <v>28</v>
      </c>
    </row>
    <row r="7531" spans="1:6">
      <c r="A7531" t="s">
        <v>4</v>
      </c>
      <c r="B7531" s="4" t="s">
        <v>5</v>
      </c>
      <c r="C7531" s="4" t="s">
        <v>13</v>
      </c>
      <c r="D7531" s="4" t="s">
        <v>10</v>
      </c>
      <c r="E7531" s="4" t="s">
        <v>10</v>
      </c>
      <c r="F7531" s="4" t="s">
        <v>13</v>
      </c>
    </row>
    <row r="7532" spans="1:6">
      <c r="A7532" t="n">
        <v>56396</v>
      </c>
      <c r="B7532" s="32" t="n">
        <v>25</v>
      </c>
      <c r="C7532" s="7" t="n">
        <v>1</v>
      </c>
      <c r="D7532" s="7" t="n">
        <v>160</v>
      </c>
      <c r="E7532" s="7" t="n">
        <v>570</v>
      </c>
      <c r="F7532" s="7" t="n">
        <v>2</v>
      </c>
    </row>
    <row r="7533" spans="1:6">
      <c r="A7533" t="s">
        <v>4</v>
      </c>
      <c r="B7533" s="4" t="s">
        <v>5</v>
      </c>
      <c r="C7533" s="4" t="s">
        <v>13</v>
      </c>
      <c r="D7533" s="4" t="s">
        <v>10</v>
      </c>
      <c r="E7533" s="4" t="s">
        <v>6</v>
      </c>
    </row>
    <row r="7534" spans="1:6">
      <c r="A7534" t="n">
        <v>56403</v>
      </c>
      <c r="B7534" s="61" t="n">
        <v>51</v>
      </c>
      <c r="C7534" s="7" t="n">
        <v>4</v>
      </c>
      <c r="D7534" s="7" t="n">
        <v>0</v>
      </c>
      <c r="E7534" s="7" t="s">
        <v>87</v>
      </c>
    </row>
    <row r="7535" spans="1:6">
      <c r="A7535" t="s">
        <v>4</v>
      </c>
      <c r="B7535" s="4" t="s">
        <v>5</v>
      </c>
      <c r="C7535" s="4" t="s">
        <v>10</v>
      </c>
    </row>
    <row r="7536" spans="1:6">
      <c r="A7536" t="n">
        <v>56416</v>
      </c>
      <c r="B7536" s="31" t="n">
        <v>16</v>
      </c>
      <c r="C7536" s="7" t="n">
        <v>0</v>
      </c>
    </row>
    <row r="7537" spans="1:6">
      <c r="A7537" t="s">
        <v>4</v>
      </c>
      <c r="B7537" s="4" t="s">
        <v>5</v>
      </c>
      <c r="C7537" s="4" t="s">
        <v>10</v>
      </c>
      <c r="D7537" s="4" t="s">
        <v>55</v>
      </c>
      <c r="E7537" s="4" t="s">
        <v>13</v>
      </c>
      <c r="F7537" s="4" t="s">
        <v>13</v>
      </c>
    </row>
    <row r="7538" spans="1:6">
      <c r="A7538" t="n">
        <v>56419</v>
      </c>
      <c r="B7538" s="62" t="n">
        <v>26</v>
      </c>
      <c r="C7538" s="7" t="n">
        <v>0</v>
      </c>
      <c r="D7538" s="7" t="s">
        <v>540</v>
      </c>
      <c r="E7538" s="7" t="n">
        <v>2</v>
      </c>
      <c r="F7538" s="7" t="n">
        <v>0</v>
      </c>
    </row>
    <row r="7539" spans="1:6">
      <c r="A7539" t="s">
        <v>4</v>
      </c>
      <c r="B7539" s="4" t="s">
        <v>5</v>
      </c>
    </row>
    <row r="7540" spans="1:6">
      <c r="A7540" t="n">
        <v>56483</v>
      </c>
      <c r="B7540" s="34" t="n">
        <v>28</v>
      </c>
    </row>
    <row r="7541" spans="1:6">
      <c r="A7541" t="s">
        <v>4</v>
      </c>
      <c r="B7541" s="4" t="s">
        <v>5</v>
      </c>
      <c r="C7541" s="4" t="s">
        <v>10</v>
      </c>
      <c r="D7541" s="4" t="s">
        <v>13</v>
      </c>
    </row>
    <row r="7542" spans="1:6">
      <c r="A7542" t="n">
        <v>56484</v>
      </c>
      <c r="B7542" s="63" t="n">
        <v>89</v>
      </c>
      <c r="C7542" s="7" t="n">
        <v>65533</v>
      </c>
      <c r="D7542" s="7" t="n">
        <v>1</v>
      </c>
    </row>
    <row r="7543" spans="1:6">
      <c r="A7543" t="s">
        <v>4</v>
      </c>
      <c r="B7543" s="4" t="s">
        <v>5</v>
      </c>
      <c r="C7543" s="4" t="s">
        <v>13</v>
      </c>
      <c r="D7543" s="4" t="s">
        <v>6</v>
      </c>
    </row>
    <row r="7544" spans="1:6">
      <c r="A7544" t="n">
        <v>56488</v>
      </c>
      <c r="B7544" s="9" t="n">
        <v>2</v>
      </c>
      <c r="C7544" s="7" t="n">
        <v>11</v>
      </c>
      <c r="D7544" s="7" t="s">
        <v>524</v>
      </c>
    </row>
    <row r="7545" spans="1:6">
      <c r="A7545" t="s">
        <v>4</v>
      </c>
      <c r="B7545" s="4" t="s">
        <v>5</v>
      </c>
      <c r="C7545" s="4" t="s">
        <v>13</v>
      </c>
      <c r="D7545" s="4" t="s">
        <v>13</v>
      </c>
      <c r="E7545" s="4" t="s">
        <v>10</v>
      </c>
    </row>
    <row r="7546" spans="1:6">
      <c r="A7546" t="n">
        <v>56503</v>
      </c>
      <c r="B7546" s="45" t="n">
        <v>45</v>
      </c>
      <c r="C7546" s="7" t="n">
        <v>8</v>
      </c>
      <c r="D7546" s="7" t="n">
        <v>1</v>
      </c>
      <c r="E7546" s="7" t="n">
        <v>0</v>
      </c>
    </row>
    <row r="7547" spans="1:6">
      <c r="A7547" t="s">
        <v>4</v>
      </c>
      <c r="B7547" s="4" t="s">
        <v>5</v>
      </c>
      <c r="C7547" s="4" t="s">
        <v>13</v>
      </c>
      <c r="D7547" s="4" t="s">
        <v>10</v>
      </c>
      <c r="E7547" s="4" t="s">
        <v>10</v>
      </c>
      <c r="F7547" s="4" t="s">
        <v>13</v>
      </c>
    </row>
    <row r="7548" spans="1:6">
      <c r="A7548" t="n">
        <v>56508</v>
      </c>
      <c r="B7548" s="32" t="n">
        <v>25</v>
      </c>
      <c r="C7548" s="7" t="n">
        <v>1</v>
      </c>
      <c r="D7548" s="7" t="n">
        <v>65535</v>
      </c>
      <c r="E7548" s="7" t="n">
        <v>65535</v>
      </c>
      <c r="F7548" s="7" t="n">
        <v>0</v>
      </c>
    </row>
    <row r="7549" spans="1:6">
      <c r="A7549" t="s">
        <v>4</v>
      </c>
      <c r="B7549" s="4" t="s">
        <v>5</v>
      </c>
      <c r="C7549" s="4" t="s">
        <v>13</v>
      </c>
      <c r="D7549" s="4" t="s">
        <v>6</v>
      </c>
    </row>
    <row r="7550" spans="1:6">
      <c r="A7550" t="n">
        <v>56515</v>
      </c>
      <c r="B7550" s="9" t="n">
        <v>2</v>
      </c>
      <c r="C7550" s="7" t="n">
        <v>10</v>
      </c>
      <c r="D7550" s="7" t="s">
        <v>57</v>
      </c>
    </row>
    <row r="7551" spans="1:6">
      <c r="A7551" t="s">
        <v>4</v>
      </c>
      <c r="B7551" s="4" t="s">
        <v>5</v>
      </c>
      <c r="C7551" s="4" t="s">
        <v>13</v>
      </c>
      <c r="D7551" s="4" t="s">
        <v>10</v>
      </c>
    </row>
    <row r="7552" spans="1:6">
      <c r="A7552" t="n">
        <v>56538</v>
      </c>
      <c r="B7552" s="39" t="n">
        <v>58</v>
      </c>
      <c r="C7552" s="7" t="n">
        <v>105</v>
      </c>
      <c r="D7552" s="7" t="n">
        <v>300</v>
      </c>
    </row>
    <row r="7553" spans="1:6">
      <c r="A7553" t="s">
        <v>4</v>
      </c>
      <c r="B7553" s="4" t="s">
        <v>5</v>
      </c>
      <c r="C7553" s="4" t="s">
        <v>25</v>
      </c>
      <c r="D7553" s="4" t="s">
        <v>10</v>
      </c>
    </row>
    <row r="7554" spans="1:6">
      <c r="A7554" t="n">
        <v>56542</v>
      </c>
      <c r="B7554" s="56" t="n">
        <v>103</v>
      </c>
      <c r="C7554" s="7" t="n">
        <v>1</v>
      </c>
      <c r="D7554" s="7" t="n">
        <v>300</v>
      </c>
    </row>
    <row r="7555" spans="1:6">
      <c r="A7555" t="s">
        <v>4</v>
      </c>
      <c r="B7555" s="4" t="s">
        <v>5</v>
      </c>
      <c r="C7555" s="4" t="s">
        <v>13</v>
      </c>
    </row>
    <row r="7556" spans="1:6">
      <c r="A7556" t="n">
        <v>56549</v>
      </c>
      <c r="B7556" s="12" t="n">
        <v>74</v>
      </c>
      <c r="C7556" s="7" t="n">
        <v>67</v>
      </c>
    </row>
    <row r="7557" spans="1:6">
      <c r="A7557" t="s">
        <v>4</v>
      </c>
      <c r="B7557" s="4" t="s">
        <v>5</v>
      </c>
      <c r="C7557" s="4" t="s">
        <v>13</v>
      </c>
      <c r="D7557" s="4" t="s">
        <v>25</v>
      </c>
      <c r="E7557" s="4" t="s">
        <v>10</v>
      </c>
      <c r="F7557" s="4" t="s">
        <v>13</v>
      </c>
    </row>
    <row r="7558" spans="1:6">
      <c r="A7558" t="n">
        <v>56551</v>
      </c>
      <c r="B7558" s="17" t="n">
        <v>49</v>
      </c>
      <c r="C7558" s="7" t="n">
        <v>3</v>
      </c>
      <c r="D7558" s="7" t="n">
        <v>1</v>
      </c>
      <c r="E7558" s="7" t="n">
        <v>500</v>
      </c>
      <c r="F7558" s="7" t="n">
        <v>0</v>
      </c>
    </row>
    <row r="7559" spans="1:6">
      <c r="A7559" t="s">
        <v>4</v>
      </c>
      <c r="B7559" s="4" t="s">
        <v>5</v>
      </c>
      <c r="C7559" s="4" t="s">
        <v>13</v>
      </c>
      <c r="D7559" s="4" t="s">
        <v>10</v>
      </c>
    </row>
    <row r="7560" spans="1:6">
      <c r="A7560" t="n">
        <v>56560</v>
      </c>
      <c r="B7560" s="39" t="n">
        <v>58</v>
      </c>
      <c r="C7560" s="7" t="n">
        <v>11</v>
      </c>
      <c r="D7560" s="7" t="n">
        <v>300</v>
      </c>
    </row>
    <row r="7561" spans="1:6">
      <c r="A7561" t="s">
        <v>4</v>
      </c>
      <c r="B7561" s="4" t="s">
        <v>5</v>
      </c>
      <c r="C7561" s="4" t="s">
        <v>13</v>
      </c>
      <c r="D7561" s="4" t="s">
        <v>10</v>
      </c>
    </row>
    <row r="7562" spans="1:6">
      <c r="A7562" t="n">
        <v>56564</v>
      </c>
      <c r="B7562" s="39" t="n">
        <v>58</v>
      </c>
      <c r="C7562" s="7" t="n">
        <v>12</v>
      </c>
      <c r="D7562" s="7" t="n">
        <v>0</v>
      </c>
    </row>
    <row r="7563" spans="1:6">
      <c r="A7563" t="s">
        <v>4</v>
      </c>
      <c r="B7563" s="4" t="s">
        <v>5</v>
      </c>
      <c r="C7563" s="4" t="s">
        <v>13</v>
      </c>
    </row>
    <row r="7564" spans="1:6">
      <c r="A7564" t="n">
        <v>56568</v>
      </c>
      <c r="B7564" s="12" t="n">
        <v>74</v>
      </c>
      <c r="C7564" s="7" t="n">
        <v>46</v>
      </c>
    </row>
    <row r="7565" spans="1:6">
      <c r="A7565" t="s">
        <v>4</v>
      </c>
      <c r="B7565" s="4" t="s">
        <v>5</v>
      </c>
      <c r="C7565" s="4" t="s">
        <v>13</v>
      </c>
    </row>
    <row r="7566" spans="1:6">
      <c r="A7566" t="n">
        <v>56570</v>
      </c>
      <c r="B7566" s="36" t="n">
        <v>23</v>
      </c>
      <c r="C7566" s="7" t="n">
        <v>0</v>
      </c>
    </row>
    <row r="7567" spans="1:6">
      <c r="A7567" t="s">
        <v>4</v>
      </c>
      <c r="B7567" s="4" t="s">
        <v>5</v>
      </c>
      <c r="C7567" s="4" t="s">
        <v>13</v>
      </c>
      <c r="D7567" s="4" t="s">
        <v>9</v>
      </c>
    </row>
    <row r="7568" spans="1:6">
      <c r="A7568" t="n">
        <v>56572</v>
      </c>
      <c r="B7568" s="12" t="n">
        <v>74</v>
      </c>
      <c r="C7568" s="7" t="n">
        <v>52</v>
      </c>
      <c r="D7568" s="7" t="n">
        <v>8192</v>
      </c>
    </row>
    <row r="7569" spans="1:6">
      <c r="A7569" t="s">
        <v>4</v>
      </c>
      <c r="B7569" s="4" t="s">
        <v>5</v>
      </c>
    </row>
    <row r="7570" spans="1:6">
      <c r="A7570" t="n">
        <v>56578</v>
      </c>
      <c r="B7570" s="5" t="n">
        <v>1</v>
      </c>
    </row>
    <row r="7571" spans="1:6" s="3" customFormat="1" customHeight="0">
      <c r="A7571" s="3" t="s">
        <v>2</v>
      </c>
      <c r="B7571" s="3" t="s">
        <v>541</v>
      </c>
    </row>
    <row r="7572" spans="1:6">
      <c r="A7572" t="s">
        <v>4</v>
      </c>
      <c r="B7572" s="4" t="s">
        <v>5</v>
      </c>
      <c r="C7572" s="4" t="s">
        <v>13</v>
      </c>
      <c r="D7572" s="4" t="s">
        <v>10</v>
      </c>
    </row>
    <row r="7573" spans="1:6">
      <c r="A7573" t="n">
        <v>56580</v>
      </c>
      <c r="B7573" s="29" t="n">
        <v>22</v>
      </c>
      <c r="C7573" s="7" t="n">
        <v>0</v>
      </c>
      <c r="D7573" s="7" t="n">
        <v>0</v>
      </c>
    </row>
    <row r="7574" spans="1:6">
      <c r="A7574" t="s">
        <v>4</v>
      </c>
      <c r="B7574" s="4" t="s">
        <v>5</v>
      </c>
      <c r="C7574" s="4" t="s">
        <v>13</v>
      </c>
      <c r="D7574" s="4" t="s">
        <v>10</v>
      </c>
    </row>
    <row r="7575" spans="1:6">
      <c r="A7575" t="n">
        <v>56584</v>
      </c>
      <c r="B7575" s="39" t="n">
        <v>58</v>
      </c>
      <c r="C7575" s="7" t="n">
        <v>5</v>
      </c>
      <c r="D7575" s="7" t="n">
        <v>300</v>
      </c>
    </row>
    <row r="7576" spans="1:6">
      <c r="A7576" t="s">
        <v>4</v>
      </c>
      <c r="B7576" s="4" t="s">
        <v>5</v>
      </c>
      <c r="C7576" s="4" t="s">
        <v>25</v>
      </c>
      <c r="D7576" s="4" t="s">
        <v>10</v>
      </c>
    </row>
    <row r="7577" spans="1:6">
      <c r="A7577" t="n">
        <v>56588</v>
      </c>
      <c r="B7577" s="56" t="n">
        <v>103</v>
      </c>
      <c r="C7577" s="7" t="n">
        <v>0</v>
      </c>
      <c r="D7577" s="7" t="n">
        <v>300</v>
      </c>
    </row>
    <row r="7578" spans="1:6">
      <c r="A7578" t="s">
        <v>4</v>
      </c>
      <c r="B7578" s="4" t="s">
        <v>5</v>
      </c>
      <c r="C7578" s="4" t="s">
        <v>13</v>
      </c>
      <c r="D7578" s="4" t="s">
        <v>25</v>
      </c>
      <c r="E7578" s="4" t="s">
        <v>10</v>
      </c>
      <c r="F7578" s="4" t="s">
        <v>13</v>
      </c>
    </row>
    <row r="7579" spans="1:6">
      <c r="A7579" t="n">
        <v>56595</v>
      </c>
      <c r="B7579" s="17" t="n">
        <v>49</v>
      </c>
      <c r="C7579" s="7" t="n">
        <v>3</v>
      </c>
      <c r="D7579" s="7" t="n">
        <v>0.699999988079071</v>
      </c>
      <c r="E7579" s="7" t="n">
        <v>500</v>
      </c>
      <c r="F7579" s="7" t="n">
        <v>0</v>
      </c>
    </row>
    <row r="7580" spans="1:6">
      <c r="A7580" t="s">
        <v>4</v>
      </c>
      <c r="B7580" s="4" t="s">
        <v>5</v>
      </c>
      <c r="C7580" s="4" t="s">
        <v>13</v>
      </c>
      <c r="D7580" s="4" t="s">
        <v>10</v>
      </c>
    </row>
    <row r="7581" spans="1:6">
      <c r="A7581" t="n">
        <v>56604</v>
      </c>
      <c r="B7581" s="39" t="n">
        <v>58</v>
      </c>
      <c r="C7581" s="7" t="n">
        <v>10</v>
      </c>
      <c r="D7581" s="7" t="n">
        <v>300</v>
      </c>
    </row>
    <row r="7582" spans="1:6">
      <c r="A7582" t="s">
        <v>4</v>
      </c>
      <c r="B7582" s="4" t="s">
        <v>5</v>
      </c>
      <c r="C7582" s="4" t="s">
        <v>13</v>
      </c>
      <c r="D7582" s="4" t="s">
        <v>10</v>
      </c>
    </row>
    <row r="7583" spans="1:6">
      <c r="A7583" t="n">
        <v>56608</v>
      </c>
      <c r="B7583" s="39" t="n">
        <v>58</v>
      </c>
      <c r="C7583" s="7" t="n">
        <v>12</v>
      </c>
      <c r="D7583" s="7" t="n">
        <v>0</v>
      </c>
    </row>
    <row r="7584" spans="1:6">
      <c r="A7584" t="s">
        <v>4</v>
      </c>
      <c r="B7584" s="4" t="s">
        <v>5</v>
      </c>
      <c r="C7584" s="4" t="s">
        <v>13</v>
      </c>
    </row>
    <row r="7585" spans="1:6">
      <c r="A7585" t="n">
        <v>56612</v>
      </c>
      <c r="B7585" s="40" t="n">
        <v>64</v>
      </c>
      <c r="C7585" s="7" t="n">
        <v>7</v>
      </c>
    </row>
    <row r="7586" spans="1:6">
      <c r="A7586" t="s">
        <v>4</v>
      </c>
      <c r="B7586" s="4" t="s">
        <v>5</v>
      </c>
      <c r="C7586" s="4" t="s">
        <v>13</v>
      </c>
      <c r="D7586" s="4" t="s">
        <v>10</v>
      </c>
      <c r="E7586" s="4" t="s">
        <v>10</v>
      </c>
      <c r="F7586" s="4" t="s">
        <v>13</v>
      </c>
    </row>
    <row r="7587" spans="1:6">
      <c r="A7587" t="n">
        <v>56614</v>
      </c>
      <c r="B7587" s="32" t="n">
        <v>25</v>
      </c>
      <c r="C7587" s="7" t="n">
        <v>1</v>
      </c>
      <c r="D7587" s="7" t="n">
        <v>65535</v>
      </c>
      <c r="E7587" s="7" t="n">
        <v>420</v>
      </c>
      <c r="F7587" s="7" t="n">
        <v>5</v>
      </c>
    </row>
    <row r="7588" spans="1:6">
      <c r="A7588" t="s">
        <v>4</v>
      </c>
      <c r="B7588" s="4" t="s">
        <v>5</v>
      </c>
      <c r="C7588" s="4" t="s">
        <v>13</v>
      </c>
      <c r="D7588" s="4" t="s">
        <v>10</v>
      </c>
      <c r="E7588" s="4" t="s">
        <v>6</v>
      </c>
    </row>
    <row r="7589" spans="1:6">
      <c r="A7589" t="n">
        <v>56621</v>
      </c>
      <c r="B7589" s="61" t="n">
        <v>51</v>
      </c>
      <c r="C7589" s="7" t="n">
        <v>4</v>
      </c>
      <c r="D7589" s="7" t="n">
        <v>0</v>
      </c>
      <c r="E7589" s="7" t="s">
        <v>87</v>
      </c>
    </row>
    <row r="7590" spans="1:6">
      <c r="A7590" t="s">
        <v>4</v>
      </c>
      <c r="B7590" s="4" t="s">
        <v>5</v>
      </c>
      <c r="C7590" s="4" t="s">
        <v>10</v>
      </c>
    </row>
    <row r="7591" spans="1:6">
      <c r="A7591" t="n">
        <v>56634</v>
      </c>
      <c r="B7591" s="31" t="n">
        <v>16</v>
      </c>
      <c r="C7591" s="7" t="n">
        <v>0</v>
      </c>
    </row>
    <row r="7592" spans="1:6">
      <c r="A7592" t="s">
        <v>4</v>
      </c>
      <c r="B7592" s="4" t="s">
        <v>5</v>
      </c>
      <c r="C7592" s="4" t="s">
        <v>10</v>
      </c>
      <c r="D7592" s="4" t="s">
        <v>55</v>
      </c>
      <c r="E7592" s="4" t="s">
        <v>13</v>
      </c>
      <c r="F7592" s="4" t="s">
        <v>13</v>
      </c>
      <c r="G7592" s="4" t="s">
        <v>55</v>
      </c>
      <c r="H7592" s="4" t="s">
        <v>13</v>
      </c>
      <c r="I7592" s="4" t="s">
        <v>13</v>
      </c>
    </row>
    <row r="7593" spans="1:6">
      <c r="A7593" t="n">
        <v>56637</v>
      </c>
      <c r="B7593" s="62" t="n">
        <v>26</v>
      </c>
      <c r="C7593" s="7" t="n">
        <v>0</v>
      </c>
      <c r="D7593" s="7" t="s">
        <v>529</v>
      </c>
      <c r="E7593" s="7" t="n">
        <v>2</v>
      </c>
      <c r="F7593" s="7" t="n">
        <v>3</v>
      </c>
      <c r="G7593" s="7" t="s">
        <v>530</v>
      </c>
      <c r="H7593" s="7" t="n">
        <v>2</v>
      </c>
      <c r="I7593" s="7" t="n">
        <v>0</v>
      </c>
    </row>
    <row r="7594" spans="1:6">
      <c r="A7594" t="s">
        <v>4</v>
      </c>
      <c r="B7594" s="4" t="s">
        <v>5</v>
      </c>
    </row>
    <row r="7595" spans="1:6">
      <c r="A7595" t="n">
        <v>56787</v>
      </c>
      <c r="B7595" s="34" t="n">
        <v>28</v>
      </c>
    </row>
    <row r="7596" spans="1:6">
      <c r="A7596" t="s">
        <v>4</v>
      </c>
      <c r="B7596" s="4" t="s">
        <v>5</v>
      </c>
      <c r="C7596" s="4" t="s">
        <v>10</v>
      </c>
      <c r="D7596" s="4" t="s">
        <v>13</v>
      </c>
    </row>
    <row r="7597" spans="1:6">
      <c r="A7597" t="n">
        <v>56788</v>
      </c>
      <c r="B7597" s="63" t="n">
        <v>89</v>
      </c>
      <c r="C7597" s="7" t="n">
        <v>65533</v>
      </c>
      <c r="D7597" s="7" t="n">
        <v>1</v>
      </c>
    </row>
    <row r="7598" spans="1:6">
      <c r="A7598" t="s">
        <v>4</v>
      </c>
      <c r="B7598" s="4" t="s">
        <v>5</v>
      </c>
      <c r="C7598" s="4" t="s">
        <v>13</v>
      </c>
      <c r="D7598" s="4" t="s">
        <v>6</v>
      </c>
    </row>
    <row r="7599" spans="1:6">
      <c r="A7599" t="n">
        <v>56792</v>
      </c>
      <c r="B7599" s="9" t="n">
        <v>2</v>
      </c>
      <c r="C7599" s="7" t="n">
        <v>11</v>
      </c>
      <c r="D7599" s="7" t="s">
        <v>524</v>
      </c>
    </row>
    <row r="7600" spans="1:6">
      <c r="A7600" t="s">
        <v>4</v>
      </c>
      <c r="B7600" s="4" t="s">
        <v>5</v>
      </c>
      <c r="C7600" s="4" t="s">
        <v>13</v>
      </c>
      <c r="D7600" s="4" t="s">
        <v>13</v>
      </c>
      <c r="E7600" s="4" t="s">
        <v>10</v>
      </c>
    </row>
    <row r="7601" spans="1:9">
      <c r="A7601" t="n">
        <v>56807</v>
      </c>
      <c r="B7601" s="45" t="n">
        <v>45</v>
      </c>
      <c r="C7601" s="7" t="n">
        <v>8</v>
      </c>
      <c r="D7601" s="7" t="n">
        <v>1</v>
      </c>
      <c r="E7601" s="7" t="n">
        <v>0</v>
      </c>
    </row>
    <row r="7602" spans="1:9">
      <c r="A7602" t="s">
        <v>4</v>
      </c>
      <c r="B7602" s="4" t="s">
        <v>5</v>
      </c>
      <c r="C7602" s="4" t="s">
        <v>13</v>
      </c>
      <c r="D7602" s="4" t="s">
        <v>10</v>
      </c>
      <c r="E7602" s="4" t="s">
        <v>10</v>
      </c>
      <c r="F7602" s="4" t="s">
        <v>13</v>
      </c>
    </row>
    <row r="7603" spans="1:9">
      <c r="A7603" t="n">
        <v>56812</v>
      </c>
      <c r="B7603" s="32" t="n">
        <v>25</v>
      </c>
      <c r="C7603" s="7" t="n">
        <v>1</v>
      </c>
      <c r="D7603" s="7" t="n">
        <v>65535</v>
      </c>
      <c r="E7603" s="7" t="n">
        <v>65535</v>
      </c>
      <c r="F7603" s="7" t="n">
        <v>0</v>
      </c>
    </row>
    <row r="7604" spans="1:9">
      <c r="A7604" t="s">
        <v>4</v>
      </c>
      <c r="B7604" s="4" t="s">
        <v>5</v>
      </c>
      <c r="C7604" s="4" t="s">
        <v>13</v>
      </c>
      <c r="D7604" s="4" t="s">
        <v>6</v>
      </c>
    </row>
    <row r="7605" spans="1:9">
      <c r="A7605" t="n">
        <v>56819</v>
      </c>
      <c r="B7605" s="9" t="n">
        <v>2</v>
      </c>
      <c r="C7605" s="7" t="n">
        <v>10</v>
      </c>
      <c r="D7605" s="7" t="s">
        <v>57</v>
      </c>
    </row>
    <row r="7606" spans="1:9">
      <c r="A7606" t="s">
        <v>4</v>
      </c>
      <c r="B7606" s="4" t="s">
        <v>5</v>
      </c>
      <c r="C7606" s="4" t="s">
        <v>13</v>
      </c>
      <c r="D7606" s="4" t="s">
        <v>10</v>
      </c>
    </row>
    <row r="7607" spans="1:9">
      <c r="A7607" t="n">
        <v>56842</v>
      </c>
      <c r="B7607" s="39" t="n">
        <v>58</v>
      </c>
      <c r="C7607" s="7" t="n">
        <v>105</v>
      </c>
      <c r="D7607" s="7" t="n">
        <v>300</v>
      </c>
    </row>
    <row r="7608" spans="1:9">
      <c r="A7608" t="s">
        <v>4</v>
      </c>
      <c r="B7608" s="4" t="s">
        <v>5</v>
      </c>
      <c r="C7608" s="4" t="s">
        <v>25</v>
      </c>
      <c r="D7608" s="4" t="s">
        <v>10</v>
      </c>
    </row>
    <row r="7609" spans="1:9">
      <c r="A7609" t="n">
        <v>56846</v>
      </c>
      <c r="B7609" s="56" t="n">
        <v>103</v>
      </c>
      <c r="C7609" s="7" t="n">
        <v>1</v>
      </c>
      <c r="D7609" s="7" t="n">
        <v>300</v>
      </c>
    </row>
    <row r="7610" spans="1:9">
      <c r="A7610" t="s">
        <v>4</v>
      </c>
      <c r="B7610" s="4" t="s">
        <v>5</v>
      </c>
      <c r="C7610" s="4" t="s">
        <v>13</v>
      </c>
    </row>
    <row r="7611" spans="1:9">
      <c r="A7611" t="n">
        <v>56853</v>
      </c>
      <c r="B7611" s="12" t="n">
        <v>74</v>
      </c>
      <c r="C7611" s="7" t="n">
        <v>67</v>
      </c>
    </row>
    <row r="7612" spans="1:9">
      <c r="A7612" t="s">
        <v>4</v>
      </c>
      <c r="B7612" s="4" t="s">
        <v>5</v>
      </c>
      <c r="C7612" s="4" t="s">
        <v>13</v>
      </c>
      <c r="D7612" s="4" t="s">
        <v>25</v>
      </c>
      <c r="E7612" s="4" t="s">
        <v>10</v>
      </c>
      <c r="F7612" s="4" t="s">
        <v>13</v>
      </c>
    </row>
    <row r="7613" spans="1:9">
      <c r="A7613" t="n">
        <v>56855</v>
      </c>
      <c r="B7613" s="17" t="n">
        <v>49</v>
      </c>
      <c r="C7613" s="7" t="n">
        <v>3</v>
      </c>
      <c r="D7613" s="7" t="n">
        <v>1</v>
      </c>
      <c r="E7613" s="7" t="n">
        <v>500</v>
      </c>
      <c r="F7613" s="7" t="n">
        <v>0</v>
      </c>
    </row>
    <row r="7614" spans="1:9">
      <c r="A7614" t="s">
        <v>4</v>
      </c>
      <c r="B7614" s="4" t="s">
        <v>5</v>
      </c>
      <c r="C7614" s="4" t="s">
        <v>13</v>
      </c>
      <c r="D7614" s="4" t="s">
        <v>10</v>
      </c>
    </row>
    <row r="7615" spans="1:9">
      <c r="A7615" t="n">
        <v>56864</v>
      </c>
      <c r="B7615" s="39" t="n">
        <v>58</v>
      </c>
      <c r="C7615" s="7" t="n">
        <v>11</v>
      </c>
      <c r="D7615" s="7" t="n">
        <v>300</v>
      </c>
    </row>
    <row r="7616" spans="1:9">
      <c r="A7616" t="s">
        <v>4</v>
      </c>
      <c r="B7616" s="4" t="s">
        <v>5</v>
      </c>
      <c r="C7616" s="4" t="s">
        <v>13</v>
      </c>
      <c r="D7616" s="4" t="s">
        <v>10</v>
      </c>
    </row>
    <row r="7617" spans="1:6">
      <c r="A7617" t="n">
        <v>56868</v>
      </c>
      <c r="B7617" s="39" t="n">
        <v>58</v>
      </c>
      <c r="C7617" s="7" t="n">
        <v>12</v>
      </c>
      <c r="D7617" s="7" t="n">
        <v>0</v>
      </c>
    </row>
    <row r="7618" spans="1:6">
      <c r="A7618" t="s">
        <v>4</v>
      </c>
      <c r="B7618" s="4" t="s">
        <v>5</v>
      </c>
      <c r="C7618" s="4" t="s">
        <v>13</v>
      </c>
    </row>
    <row r="7619" spans="1:6">
      <c r="A7619" t="n">
        <v>56872</v>
      </c>
      <c r="B7619" s="12" t="n">
        <v>74</v>
      </c>
      <c r="C7619" s="7" t="n">
        <v>46</v>
      </c>
    </row>
    <row r="7620" spans="1:6">
      <c r="A7620" t="s">
        <v>4</v>
      </c>
      <c r="B7620" s="4" t="s">
        <v>5</v>
      </c>
      <c r="C7620" s="4" t="s">
        <v>13</v>
      </c>
    </row>
    <row r="7621" spans="1:6">
      <c r="A7621" t="n">
        <v>56874</v>
      </c>
      <c r="B7621" s="36" t="n">
        <v>23</v>
      </c>
      <c r="C7621" s="7" t="n">
        <v>0</v>
      </c>
    </row>
    <row r="7622" spans="1:6">
      <c r="A7622" t="s">
        <v>4</v>
      </c>
      <c r="B7622" s="4" t="s">
        <v>5</v>
      </c>
      <c r="C7622" s="4" t="s">
        <v>13</v>
      </c>
      <c r="D7622" s="4" t="s">
        <v>9</v>
      </c>
    </row>
    <row r="7623" spans="1:6">
      <c r="A7623" t="n">
        <v>56876</v>
      </c>
      <c r="B7623" s="12" t="n">
        <v>74</v>
      </c>
      <c r="C7623" s="7" t="n">
        <v>52</v>
      </c>
      <c r="D7623" s="7" t="n">
        <v>8192</v>
      </c>
    </row>
    <row r="7624" spans="1:6">
      <c r="A7624" t="s">
        <v>4</v>
      </c>
      <c r="B7624" s="4" t="s">
        <v>5</v>
      </c>
    </row>
    <row r="7625" spans="1:6">
      <c r="A7625" t="n">
        <v>56882</v>
      </c>
      <c r="B7625" s="5" t="n">
        <v>1</v>
      </c>
    </row>
    <row r="7626" spans="1:6" s="3" customFormat="1" customHeight="0">
      <c r="A7626" s="3" t="s">
        <v>2</v>
      </c>
      <c r="B7626" s="3" t="s">
        <v>542</v>
      </c>
    </row>
    <row r="7627" spans="1:6">
      <c r="A7627" t="s">
        <v>4</v>
      </c>
      <c r="B7627" s="4" t="s">
        <v>5</v>
      </c>
      <c r="C7627" s="4" t="s">
        <v>10</v>
      </c>
      <c r="D7627" s="4" t="s">
        <v>25</v>
      </c>
      <c r="E7627" s="4" t="s">
        <v>25</v>
      </c>
      <c r="F7627" s="4" t="s">
        <v>25</v>
      </c>
      <c r="G7627" s="4" t="s">
        <v>25</v>
      </c>
    </row>
    <row r="7628" spans="1:6">
      <c r="A7628" t="n">
        <v>56884</v>
      </c>
      <c r="B7628" s="50" t="n">
        <v>46</v>
      </c>
      <c r="C7628" s="7" t="n">
        <v>61456</v>
      </c>
      <c r="D7628" s="7" t="n">
        <v>-225.559997558594</v>
      </c>
      <c r="E7628" s="7" t="n">
        <v>62.9199981689453</v>
      </c>
      <c r="F7628" s="7" t="n">
        <v>-300.350006103516</v>
      </c>
      <c r="G7628" s="7" t="n">
        <v>30</v>
      </c>
    </row>
    <row r="7629" spans="1:6">
      <c r="A7629" t="s">
        <v>4</v>
      </c>
      <c r="B7629" s="4" t="s">
        <v>5</v>
      </c>
      <c r="C7629" s="4" t="s">
        <v>10</v>
      </c>
      <c r="D7629" s="4" t="s">
        <v>25</v>
      </c>
      <c r="E7629" s="4" t="s">
        <v>25</v>
      </c>
      <c r="F7629" s="4" t="s">
        <v>25</v>
      </c>
      <c r="G7629" s="4" t="s">
        <v>25</v>
      </c>
    </row>
    <row r="7630" spans="1:6">
      <c r="A7630" t="n">
        <v>56903</v>
      </c>
      <c r="B7630" s="50" t="n">
        <v>46</v>
      </c>
      <c r="C7630" s="7" t="n">
        <v>61457</v>
      </c>
      <c r="D7630" s="7" t="n">
        <v>-225.559997558594</v>
      </c>
      <c r="E7630" s="7" t="n">
        <v>62.9199981689453</v>
      </c>
      <c r="F7630" s="7" t="n">
        <v>-300.350006103516</v>
      </c>
      <c r="G7630" s="7" t="n">
        <v>30</v>
      </c>
    </row>
    <row r="7631" spans="1:6">
      <c r="A7631" t="s">
        <v>4</v>
      </c>
      <c r="B7631" s="4" t="s">
        <v>5</v>
      </c>
    </row>
    <row r="7632" spans="1:6">
      <c r="A7632" t="n">
        <v>56922</v>
      </c>
      <c r="B7632" s="5" t="n">
        <v>1</v>
      </c>
    </row>
    <row r="7633" spans="1:7" s="3" customFormat="1" customHeight="0">
      <c r="A7633" s="3" t="s">
        <v>2</v>
      </c>
      <c r="B7633" s="3" t="s">
        <v>543</v>
      </c>
    </row>
    <row r="7634" spans="1:7">
      <c r="A7634" t="s">
        <v>4</v>
      </c>
      <c r="B7634" s="4" t="s">
        <v>5</v>
      </c>
      <c r="C7634" s="4" t="s">
        <v>13</v>
      </c>
      <c r="D7634" s="4" t="s">
        <v>9</v>
      </c>
      <c r="E7634" s="4" t="s">
        <v>13</v>
      </c>
      <c r="F7634" s="4" t="s">
        <v>35</v>
      </c>
    </row>
    <row r="7635" spans="1:7">
      <c r="A7635" t="n">
        <v>56924</v>
      </c>
      <c r="B7635" s="15" t="n">
        <v>5</v>
      </c>
      <c r="C7635" s="7" t="n">
        <v>0</v>
      </c>
      <c r="D7635" s="7" t="n">
        <v>1</v>
      </c>
      <c r="E7635" s="7" t="n">
        <v>1</v>
      </c>
      <c r="F7635" s="16" t="n">
        <f t="normal" ca="1">A7645</f>
        <v>0</v>
      </c>
    </row>
    <row r="7636" spans="1:7">
      <c r="A7636" t="s">
        <v>4</v>
      </c>
      <c r="B7636" s="4" t="s">
        <v>5</v>
      </c>
      <c r="C7636" s="4" t="s">
        <v>10</v>
      </c>
    </row>
    <row r="7637" spans="1:7">
      <c r="A7637" t="n">
        <v>56935</v>
      </c>
      <c r="B7637" s="31" t="n">
        <v>16</v>
      </c>
      <c r="C7637" s="7" t="n">
        <v>30000</v>
      </c>
    </row>
    <row r="7638" spans="1:7">
      <c r="A7638" t="s">
        <v>4</v>
      </c>
      <c r="B7638" s="4" t="s">
        <v>5</v>
      </c>
      <c r="C7638" s="4" t="s">
        <v>13</v>
      </c>
      <c r="D7638" s="4" t="s">
        <v>10</v>
      </c>
      <c r="E7638" s="4" t="s">
        <v>25</v>
      </c>
      <c r="F7638" s="4" t="s">
        <v>10</v>
      </c>
      <c r="G7638" s="4" t="s">
        <v>9</v>
      </c>
      <c r="H7638" s="4" t="s">
        <v>9</v>
      </c>
      <c r="I7638" s="4" t="s">
        <v>10</v>
      </c>
      <c r="J7638" s="4" t="s">
        <v>10</v>
      </c>
      <c r="K7638" s="4" t="s">
        <v>9</v>
      </c>
      <c r="L7638" s="4" t="s">
        <v>9</v>
      </c>
      <c r="M7638" s="4" t="s">
        <v>9</v>
      </c>
      <c r="N7638" s="4" t="s">
        <v>9</v>
      </c>
      <c r="O7638" s="4" t="s">
        <v>6</v>
      </c>
    </row>
    <row r="7639" spans="1:7">
      <c r="A7639" t="n">
        <v>56938</v>
      </c>
      <c r="B7639" s="14" t="n">
        <v>50</v>
      </c>
      <c r="C7639" s="7" t="n">
        <v>0</v>
      </c>
      <c r="D7639" s="7" t="n">
        <v>8181</v>
      </c>
      <c r="E7639" s="7" t="n">
        <v>1</v>
      </c>
      <c r="F7639" s="7" t="n">
        <v>0</v>
      </c>
      <c r="G7639" s="7" t="n">
        <v>0</v>
      </c>
      <c r="H7639" s="7" t="n">
        <v>0</v>
      </c>
      <c r="I7639" s="7" t="n">
        <v>0</v>
      </c>
      <c r="J7639" s="7" t="n">
        <v>65533</v>
      </c>
      <c r="K7639" s="7" t="n">
        <v>0</v>
      </c>
      <c r="L7639" s="7" t="n">
        <v>0</v>
      </c>
      <c r="M7639" s="7" t="n">
        <v>0</v>
      </c>
      <c r="N7639" s="7" t="n">
        <v>0</v>
      </c>
      <c r="O7639" s="7" t="s">
        <v>12</v>
      </c>
    </row>
    <row r="7640" spans="1:7">
      <c r="A7640" t="s">
        <v>4</v>
      </c>
      <c r="B7640" s="4" t="s">
        <v>5</v>
      </c>
      <c r="C7640" s="4" t="s">
        <v>10</v>
      </c>
    </row>
    <row r="7641" spans="1:7">
      <c r="A7641" t="n">
        <v>56977</v>
      </c>
      <c r="B7641" s="31" t="n">
        <v>16</v>
      </c>
      <c r="C7641" s="7" t="n">
        <v>30000</v>
      </c>
    </row>
    <row r="7642" spans="1:7">
      <c r="A7642" t="s">
        <v>4</v>
      </c>
      <c r="B7642" s="4" t="s">
        <v>5</v>
      </c>
      <c r="C7642" s="4" t="s">
        <v>35</v>
      </c>
    </row>
    <row r="7643" spans="1:7">
      <c r="A7643" t="n">
        <v>56980</v>
      </c>
      <c r="B7643" s="26" t="n">
        <v>3</v>
      </c>
      <c r="C7643" s="16" t="n">
        <f t="normal" ca="1">A7635</f>
        <v>0</v>
      </c>
    </row>
    <row r="7644" spans="1:7">
      <c r="A7644" t="s">
        <v>4</v>
      </c>
      <c r="B7644" s="4" t="s">
        <v>5</v>
      </c>
    </row>
    <row r="7645" spans="1:7">
      <c r="A7645" t="n">
        <v>56985</v>
      </c>
      <c r="B7645" s="5" t="n">
        <v>1</v>
      </c>
    </row>
    <row r="7646" spans="1:7" s="3" customFormat="1" customHeight="0">
      <c r="A7646" s="3" t="s">
        <v>2</v>
      </c>
      <c r="B7646" s="3" t="s">
        <v>544</v>
      </c>
    </row>
    <row r="7647" spans="1:7">
      <c r="A7647" t="s">
        <v>4</v>
      </c>
      <c r="B7647" s="4" t="s">
        <v>5</v>
      </c>
      <c r="C7647" s="4" t="s">
        <v>10</v>
      </c>
      <c r="D7647" s="4" t="s">
        <v>10</v>
      </c>
      <c r="E7647" s="4" t="s">
        <v>9</v>
      </c>
      <c r="F7647" s="4" t="s">
        <v>6</v>
      </c>
      <c r="G7647" s="4" t="s">
        <v>8</v>
      </c>
      <c r="H7647" s="4" t="s">
        <v>10</v>
      </c>
      <c r="I7647" s="4" t="s">
        <v>10</v>
      </c>
      <c r="J7647" s="4" t="s">
        <v>9</v>
      </c>
      <c r="K7647" s="4" t="s">
        <v>6</v>
      </c>
      <c r="L7647" s="4" t="s">
        <v>8</v>
      </c>
    </row>
    <row r="7648" spans="1:7">
      <c r="A7648" t="n">
        <v>56992</v>
      </c>
      <c r="B7648" s="97" t="n">
        <v>257</v>
      </c>
      <c r="C7648" s="7" t="n">
        <v>4</v>
      </c>
      <c r="D7648" s="7" t="n">
        <v>65533</v>
      </c>
      <c r="E7648" s="7" t="n">
        <v>12010</v>
      </c>
      <c r="F7648" s="7" t="s">
        <v>12</v>
      </c>
      <c r="G7648" s="7" t="n">
        <f t="normal" ca="1">32-LENB(INDIRECT(ADDRESS(7648,6)))</f>
        <v>0</v>
      </c>
      <c r="H7648" s="7" t="n">
        <v>0</v>
      </c>
      <c r="I7648" s="7" t="n">
        <v>65533</v>
      </c>
      <c r="J7648" s="7" t="n">
        <v>0</v>
      </c>
      <c r="K7648" s="7" t="s">
        <v>12</v>
      </c>
      <c r="L7648" s="7" t="n">
        <f t="normal" ca="1">32-LENB(INDIRECT(ADDRESS(7648,11)))</f>
        <v>0</v>
      </c>
    </row>
    <row r="7649" spans="1:15">
      <c r="A7649" t="s">
        <v>4</v>
      </c>
      <c r="B7649" s="4" t="s">
        <v>5</v>
      </c>
    </row>
    <row r="7650" spans="1:15">
      <c r="A7650" t="n">
        <v>57072</v>
      </c>
      <c r="B7650" s="5" t="n">
        <v>1</v>
      </c>
    </row>
    <row r="7651" spans="1:15" s="3" customFormat="1" customHeight="0">
      <c r="A7651" s="3" t="s">
        <v>2</v>
      </c>
      <c r="B7651" s="3" t="s">
        <v>545</v>
      </c>
    </row>
    <row r="7652" spans="1:15">
      <c r="A7652" t="s">
        <v>4</v>
      </c>
      <c r="B7652" s="4" t="s">
        <v>5</v>
      </c>
      <c r="C7652" s="4" t="s">
        <v>10</v>
      </c>
      <c r="D7652" s="4" t="s">
        <v>10</v>
      </c>
      <c r="E7652" s="4" t="s">
        <v>9</v>
      </c>
      <c r="F7652" s="4" t="s">
        <v>6</v>
      </c>
      <c r="G7652" s="4" t="s">
        <v>8</v>
      </c>
      <c r="H7652" s="4" t="s">
        <v>10</v>
      </c>
      <c r="I7652" s="4" t="s">
        <v>10</v>
      </c>
      <c r="J7652" s="4" t="s">
        <v>9</v>
      </c>
      <c r="K7652" s="4" t="s">
        <v>6</v>
      </c>
      <c r="L7652" s="4" t="s">
        <v>8</v>
      </c>
    </row>
    <row r="7653" spans="1:15">
      <c r="A7653" t="n">
        <v>57088</v>
      </c>
      <c r="B7653" s="97" t="n">
        <v>257</v>
      </c>
      <c r="C7653" s="7" t="n">
        <v>4</v>
      </c>
      <c r="D7653" s="7" t="n">
        <v>65533</v>
      </c>
      <c r="E7653" s="7" t="n">
        <v>12010</v>
      </c>
      <c r="F7653" s="7" t="s">
        <v>12</v>
      </c>
      <c r="G7653" s="7" t="n">
        <f t="normal" ca="1">32-LENB(INDIRECT(ADDRESS(7653,6)))</f>
        <v>0</v>
      </c>
      <c r="H7653" s="7" t="n">
        <v>0</v>
      </c>
      <c r="I7653" s="7" t="n">
        <v>65533</v>
      </c>
      <c r="J7653" s="7" t="n">
        <v>0</v>
      </c>
      <c r="K7653" s="7" t="s">
        <v>12</v>
      </c>
      <c r="L7653" s="7" t="n">
        <f t="normal" ca="1">32-LENB(INDIRECT(ADDRESS(7653,11)))</f>
        <v>0</v>
      </c>
    </row>
    <row r="7654" spans="1:15">
      <c r="A7654" t="s">
        <v>4</v>
      </c>
      <c r="B7654" s="4" t="s">
        <v>5</v>
      </c>
    </row>
    <row r="7655" spans="1:15">
      <c r="A7655" t="n">
        <v>57168</v>
      </c>
      <c r="B7655" s="5" t="n">
        <v>1</v>
      </c>
    </row>
    <row r="7656" spans="1:15" s="3" customFormat="1" customHeight="0">
      <c r="A7656" s="3" t="s">
        <v>2</v>
      </c>
      <c r="B7656" s="3" t="s">
        <v>546</v>
      </c>
    </row>
    <row r="7657" spans="1:15">
      <c r="A7657" t="s">
        <v>4</v>
      </c>
      <c r="B7657" s="4" t="s">
        <v>5</v>
      </c>
      <c r="C7657" s="4" t="s">
        <v>10</v>
      </c>
      <c r="D7657" s="4" t="s">
        <v>10</v>
      </c>
      <c r="E7657" s="4" t="s">
        <v>9</v>
      </c>
      <c r="F7657" s="4" t="s">
        <v>6</v>
      </c>
      <c r="G7657" s="4" t="s">
        <v>8</v>
      </c>
      <c r="H7657" s="4" t="s">
        <v>10</v>
      </c>
      <c r="I7657" s="4" t="s">
        <v>10</v>
      </c>
      <c r="J7657" s="4" t="s">
        <v>9</v>
      </c>
      <c r="K7657" s="4" t="s">
        <v>6</v>
      </c>
      <c r="L7657" s="4" t="s">
        <v>8</v>
      </c>
      <c r="M7657" s="4" t="s">
        <v>10</v>
      </c>
      <c r="N7657" s="4" t="s">
        <v>10</v>
      </c>
      <c r="O7657" s="4" t="s">
        <v>9</v>
      </c>
      <c r="P7657" s="4" t="s">
        <v>6</v>
      </c>
      <c r="Q7657" s="4" t="s">
        <v>8</v>
      </c>
      <c r="R7657" s="4" t="s">
        <v>10</v>
      </c>
      <c r="S7657" s="4" t="s">
        <v>10</v>
      </c>
      <c r="T7657" s="4" t="s">
        <v>9</v>
      </c>
      <c r="U7657" s="4" t="s">
        <v>6</v>
      </c>
      <c r="V7657" s="4" t="s">
        <v>8</v>
      </c>
      <c r="W7657" s="4" t="s">
        <v>10</v>
      </c>
      <c r="X7657" s="4" t="s">
        <v>10</v>
      </c>
      <c r="Y7657" s="4" t="s">
        <v>9</v>
      </c>
      <c r="Z7657" s="4" t="s">
        <v>6</v>
      </c>
      <c r="AA7657" s="4" t="s">
        <v>8</v>
      </c>
      <c r="AB7657" s="4" t="s">
        <v>10</v>
      </c>
      <c r="AC7657" s="4" t="s">
        <v>10</v>
      </c>
      <c r="AD7657" s="4" t="s">
        <v>9</v>
      </c>
      <c r="AE7657" s="4" t="s">
        <v>6</v>
      </c>
      <c r="AF7657" s="4" t="s">
        <v>8</v>
      </c>
      <c r="AG7657" s="4" t="s">
        <v>10</v>
      </c>
      <c r="AH7657" s="4" t="s">
        <v>10</v>
      </c>
      <c r="AI7657" s="4" t="s">
        <v>9</v>
      </c>
      <c r="AJ7657" s="4" t="s">
        <v>6</v>
      </c>
      <c r="AK7657" s="4" t="s">
        <v>8</v>
      </c>
      <c r="AL7657" s="4" t="s">
        <v>10</v>
      </c>
      <c r="AM7657" s="4" t="s">
        <v>10</v>
      </c>
      <c r="AN7657" s="4" t="s">
        <v>9</v>
      </c>
      <c r="AO7657" s="4" t="s">
        <v>6</v>
      </c>
      <c r="AP7657" s="4" t="s">
        <v>8</v>
      </c>
      <c r="AQ7657" s="4" t="s">
        <v>10</v>
      </c>
      <c r="AR7657" s="4" t="s">
        <v>10</v>
      </c>
      <c r="AS7657" s="4" t="s">
        <v>9</v>
      </c>
      <c r="AT7657" s="4" t="s">
        <v>6</v>
      </c>
      <c r="AU7657" s="4" t="s">
        <v>8</v>
      </c>
      <c r="AV7657" s="4" t="s">
        <v>10</v>
      </c>
      <c r="AW7657" s="4" t="s">
        <v>10</v>
      </c>
      <c r="AX7657" s="4" t="s">
        <v>9</v>
      </c>
      <c r="AY7657" s="4" t="s">
        <v>6</v>
      </c>
      <c r="AZ7657" s="4" t="s">
        <v>8</v>
      </c>
      <c r="BA7657" s="4" t="s">
        <v>10</v>
      </c>
      <c r="BB7657" s="4" t="s">
        <v>10</v>
      </c>
      <c r="BC7657" s="4" t="s">
        <v>9</v>
      </c>
      <c r="BD7657" s="4" t="s">
        <v>6</v>
      </c>
      <c r="BE7657" s="4" t="s">
        <v>8</v>
      </c>
      <c r="BF7657" s="4" t="s">
        <v>10</v>
      </c>
      <c r="BG7657" s="4" t="s">
        <v>10</v>
      </c>
      <c r="BH7657" s="4" t="s">
        <v>9</v>
      </c>
      <c r="BI7657" s="4" t="s">
        <v>6</v>
      </c>
      <c r="BJ7657" s="4" t="s">
        <v>8</v>
      </c>
      <c r="BK7657" s="4" t="s">
        <v>10</v>
      </c>
      <c r="BL7657" s="4" t="s">
        <v>10</v>
      </c>
      <c r="BM7657" s="4" t="s">
        <v>9</v>
      </c>
      <c r="BN7657" s="4" t="s">
        <v>6</v>
      </c>
      <c r="BO7657" s="4" t="s">
        <v>8</v>
      </c>
      <c r="BP7657" s="4" t="s">
        <v>10</v>
      </c>
      <c r="BQ7657" s="4" t="s">
        <v>10</v>
      </c>
      <c r="BR7657" s="4" t="s">
        <v>9</v>
      </c>
      <c r="BS7657" s="4" t="s">
        <v>6</v>
      </c>
      <c r="BT7657" s="4" t="s">
        <v>8</v>
      </c>
      <c r="BU7657" s="4" t="s">
        <v>10</v>
      </c>
      <c r="BV7657" s="4" t="s">
        <v>10</v>
      </c>
      <c r="BW7657" s="4" t="s">
        <v>9</v>
      </c>
      <c r="BX7657" s="4" t="s">
        <v>6</v>
      </c>
      <c r="BY7657" s="4" t="s">
        <v>8</v>
      </c>
      <c r="BZ7657" s="4" t="s">
        <v>10</v>
      </c>
      <c r="CA7657" s="4" t="s">
        <v>10</v>
      </c>
      <c r="CB7657" s="4" t="s">
        <v>9</v>
      </c>
      <c r="CC7657" s="4" t="s">
        <v>6</v>
      </c>
      <c r="CD7657" s="4" t="s">
        <v>8</v>
      </c>
      <c r="CE7657" s="4" t="s">
        <v>10</v>
      </c>
      <c r="CF7657" s="4" t="s">
        <v>10</v>
      </c>
      <c r="CG7657" s="4" t="s">
        <v>9</v>
      </c>
      <c r="CH7657" s="4" t="s">
        <v>6</v>
      </c>
      <c r="CI7657" s="4" t="s">
        <v>8</v>
      </c>
      <c r="CJ7657" s="4" t="s">
        <v>10</v>
      </c>
      <c r="CK7657" s="4" t="s">
        <v>10</v>
      </c>
      <c r="CL7657" s="4" t="s">
        <v>9</v>
      </c>
      <c r="CM7657" s="4" t="s">
        <v>6</v>
      </c>
      <c r="CN7657" s="4" t="s">
        <v>8</v>
      </c>
      <c r="CO7657" s="4" t="s">
        <v>10</v>
      </c>
      <c r="CP7657" s="4" t="s">
        <v>10</v>
      </c>
      <c r="CQ7657" s="4" t="s">
        <v>9</v>
      </c>
      <c r="CR7657" s="4" t="s">
        <v>6</v>
      </c>
      <c r="CS7657" s="4" t="s">
        <v>8</v>
      </c>
      <c r="CT7657" s="4" t="s">
        <v>10</v>
      </c>
      <c r="CU7657" s="4" t="s">
        <v>10</v>
      </c>
      <c r="CV7657" s="4" t="s">
        <v>9</v>
      </c>
      <c r="CW7657" s="4" t="s">
        <v>6</v>
      </c>
      <c r="CX7657" s="4" t="s">
        <v>8</v>
      </c>
      <c r="CY7657" s="4" t="s">
        <v>10</v>
      </c>
      <c r="CZ7657" s="4" t="s">
        <v>10</v>
      </c>
      <c r="DA7657" s="4" t="s">
        <v>9</v>
      </c>
      <c r="DB7657" s="4" t="s">
        <v>6</v>
      </c>
      <c r="DC7657" s="4" t="s">
        <v>8</v>
      </c>
      <c r="DD7657" s="4" t="s">
        <v>10</v>
      </c>
      <c r="DE7657" s="4" t="s">
        <v>10</v>
      </c>
      <c r="DF7657" s="4" t="s">
        <v>9</v>
      </c>
      <c r="DG7657" s="4" t="s">
        <v>6</v>
      </c>
      <c r="DH7657" s="4" t="s">
        <v>8</v>
      </c>
      <c r="DI7657" s="4" t="s">
        <v>10</v>
      </c>
      <c r="DJ7657" s="4" t="s">
        <v>10</v>
      </c>
      <c r="DK7657" s="4" t="s">
        <v>9</v>
      </c>
      <c r="DL7657" s="4" t="s">
        <v>6</v>
      </c>
      <c r="DM7657" s="4" t="s">
        <v>8</v>
      </c>
      <c r="DN7657" s="4" t="s">
        <v>10</v>
      </c>
      <c r="DO7657" s="4" t="s">
        <v>10</v>
      </c>
      <c r="DP7657" s="4" t="s">
        <v>9</v>
      </c>
      <c r="DQ7657" s="4" t="s">
        <v>6</v>
      </c>
      <c r="DR7657" s="4" t="s">
        <v>8</v>
      </c>
      <c r="DS7657" s="4" t="s">
        <v>10</v>
      </c>
      <c r="DT7657" s="4" t="s">
        <v>10</v>
      </c>
      <c r="DU7657" s="4" t="s">
        <v>9</v>
      </c>
      <c r="DV7657" s="4" t="s">
        <v>6</v>
      </c>
      <c r="DW7657" s="4" t="s">
        <v>8</v>
      </c>
      <c r="DX7657" s="4" t="s">
        <v>10</v>
      </c>
      <c r="DY7657" s="4" t="s">
        <v>10</v>
      </c>
      <c r="DZ7657" s="4" t="s">
        <v>9</v>
      </c>
      <c r="EA7657" s="4" t="s">
        <v>6</v>
      </c>
      <c r="EB7657" s="4" t="s">
        <v>8</v>
      </c>
      <c r="EC7657" s="4" t="s">
        <v>10</v>
      </c>
      <c r="ED7657" s="4" t="s">
        <v>10</v>
      </c>
      <c r="EE7657" s="4" t="s">
        <v>9</v>
      </c>
      <c r="EF7657" s="4" t="s">
        <v>6</v>
      </c>
      <c r="EG7657" s="4" t="s">
        <v>8</v>
      </c>
      <c r="EH7657" s="4" t="s">
        <v>10</v>
      </c>
      <c r="EI7657" s="4" t="s">
        <v>10</v>
      </c>
      <c r="EJ7657" s="4" t="s">
        <v>9</v>
      </c>
      <c r="EK7657" s="4" t="s">
        <v>6</v>
      </c>
      <c r="EL7657" s="4" t="s">
        <v>8</v>
      </c>
      <c r="EM7657" s="4" t="s">
        <v>10</v>
      </c>
      <c r="EN7657" s="4" t="s">
        <v>10</v>
      </c>
      <c r="EO7657" s="4" t="s">
        <v>9</v>
      </c>
      <c r="EP7657" s="4" t="s">
        <v>6</v>
      </c>
      <c r="EQ7657" s="4" t="s">
        <v>8</v>
      </c>
      <c r="ER7657" s="4" t="s">
        <v>10</v>
      </c>
      <c r="ES7657" s="4" t="s">
        <v>10</v>
      </c>
      <c r="ET7657" s="4" t="s">
        <v>9</v>
      </c>
      <c r="EU7657" s="4" t="s">
        <v>6</v>
      </c>
      <c r="EV7657" s="4" t="s">
        <v>8</v>
      </c>
      <c r="EW7657" s="4" t="s">
        <v>10</v>
      </c>
      <c r="EX7657" s="4" t="s">
        <v>10</v>
      </c>
      <c r="EY7657" s="4" t="s">
        <v>9</v>
      </c>
      <c r="EZ7657" s="4" t="s">
        <v>6</v>
      </c>
      <c r="FA7657" s="4" t="s">
        <v>8</v>
      </c>
      <c r="FB7657" s="4" t="s">
        <v>10</v>
      </c>
      <c r="FC7657" s="4" t="s">
        <v>10</v>
      </c>
      <c r="FD7657" s="4" t="s">
        <v>9</v>
      </c>
      <c r="FE7657" s="4" t="s">
        <v>6</v>
      </c>
      <c r="FF7657" s="4" t="s">
        <v>8</v>
      </c>
      <c r="FG7657" s="4" t="s">
        <v>10</v>
      </c>
      <c r="FH7657" s="4" t="s">
        <v>10</v>
      </c>
      <c r="FI7657" s="4" t="s">
        <v>9</v>
      </c>
      <c r="FJ7657" s="4" t="s">
        <v>6</v>
      </c>
      <c r="FK7657" s="4" t="s">
        <v>8</v>
      </c>
      <c r="FL7657" s="4" t="s">
        <v>10</v>
      </c>
      <c r="FM7657" s="4" t="s">
        <v>10</v>
      </c>
      <c r="FN7657" s="4" t="s">
        <v>9</v>
      </c>
      <c r="FO7657" s="4" t="s">
        <v>6</v>
      </c>
      <c r="FP7657" s="4" t="s">
        <v>8</v>
      </c>
      <c r="FQ7657" s="4" t="s">
        <v>10</v>
      </c>
      <c r="FR7657" s="4" t="s">
        <v>10</v>
      </c>
      <c r="FS7657" s="4" t="s">
        <v>9</v>
      </c>
      <c r="FT7657" s="4" t="s">
        <v>6</v>
      </c>
      <c r="FU7657" s="4" t="s">
        <v>8</v>
      </c>
      <c r="FV7657" s="4" t="s">
        <v>10</v>
      </c>
      <c r="FW7657" s="4" t="s">
        <v>10</v>
      </c>
      <c r="FX7657" s="4" t="s">
        <v>9</v>
      </c>
      <c r="FY7657" s="4" t="s">
        <v>6</v>
      </c>
      <c r="FZ7657" s="4" t="s">
        <v>8</v>
      </c>
      <c r="GA7657" s="4" t="s">
        <v>10</v>
      </c>
      <c r="GB7657" s="4" t="s">
        <v>10</v>
      </c>
      <c r="GC7657" s="4" t="s">
        <v>9</v>
      </c>
      <c r="GD7657" s="4" t="s">
        <v>6</v>
      </c>
      <c r="GE7657" s="4" t="s">
        <v>8</v>
      </c>
      <c r="GF7657" s="4" t="s">
        <v>10</v>
      </c>
      <c r="GG7657" s="4" t="s">
        <v>10</v>
      </c>
      <c r="GH7657" s="4" t="s">
        <v>9</v>
      </c>
      <c r="GI7657" s="4" t="s">
        <v>6</v>
      </c>
      <c r="GJ7657" s="4" t="s">
        <v>8</v>
      </c>
      <c r="GK7657" s="4" t="s">
        <v>10</v>
      </c>
      <c r="GL7657" s="4" t="s">
        <v>10</v>
      </c>
      <c r="GM7657" s="4" t="s">
        <v>9</v>
      </c>
      <c r="GN7657" s="4" t="s">
        <v>6</v>
      </c>
      <c r="GO7657" s="4" t="s">
        <v>8</v>
      </c>
      <c r="GP7657" s="4" t="s">
        <v>10</v>
      </c>
      <c r="GQ7657" s="4" t="s">
        <v>10</v>
      </c>
      <c r="GR7657" s="4" t="s">
        <v>9</v>
      </c>
      <c r="GS7657" s="4" t="s">
        <v>6</v>
      </c>
      <c r="GT7657" s="4" t="s">
        <v>8</v>
      </c>
      <c r="GU7657" s="4" t="s">
        <v>10</v>
      </c>
      <c r="GV7657" s="4" t="s">
        <v>10</v>
      </c>
      <c r="GW7657" s="4" t="s">
        <v>9</v>
      </c>
      <c r="GX7657" s="4" t="s">
        <v>6</v>
      </c>
      <c r="GY7657" s="4" t="s">
        <v>8</v>
      </c>
      <c r="GZ7657" s="4" t="s">
        <v>10</v>
      </c>
      <c r="HA7657" s="4" t="s">
        <v>10</v>
      </c>
      <c r="HB7657" s="4" t="s">
        <v>9</v>
      </c>
      <c r="HC7657" s="4" t="s">
        <v>6</v>
      </c>
      <c r="HD7657" s="4" t="s">
        <v>8</v>
      </c>
      <c r="HE7657" s="4" t="s">
        <v>10</v>
      </c>
      <c r="HF7657" s="4" t="s">
        <v>10</v>
      </c>
      <c r="HG7657" s="4" t="s">
        <v>9</v>
      </c>
      <c r="HH7657" s="4" t="s">
        <v>6</v>
      </c>
      <c r="HI7657" s="4" t="s">
        <v>8</v>
      </c>
      <c r="HJ7657" s="4" t="s">
        <v>10</v>
      </c>
      <c r="HK7657" s="4" t="s">
        <v>10</v>
      </c>
      <c r="HL7657" s="4" t="s">
        <v>9</v>
      </c>
      <c r="HM7657" s="4" t="s">
        <v>6</v>
      </c>
      <c r="HN7657" s="4" t="s">
        <v>8</v>
      </c>
      <c r="HO7657" s="4" t="s">
        <v>10</v>
      </c>
      <c r="HP7657" s="4" t="s">
        <v>10</v>
      </c>
      <c r="HQ7657" s="4" t="s">
        <v>9</v>
      </c>
      <c r="HR7657" s="4" t="s">
        <v>6</v>
      </c>
      <c r="HS7657" s="4" t="s">
        <v>8</v>
      </c>
      <c r="HT7657" s="4" t="s">
        <v>10</v>
      </c>
      <c r="HU7657" s="4" t="s">
        <v>10</v>
      </c>
      <c r="HV7657" s="4" t="s">
        <v>9</v>
      </c>
      <c r="HW7657" s="4" t="s">
        <v>6</v>
      </c>
      <c r="HX7657" s="4" t="s">
        <v>8</v>
      </c>
      <c r="HY7657" s="4" t="s">
        <v>10</v>
      </c>
      <c r="HZ7657" s="4" t="s">
        <v>10</v>
      </c>
      <c r="IA7657" s="4" t="s">
        <v>9</v>
      </c>
      <c r="IB7657" s="4" t="s">
        <v>6</v>
      </c>
      <c r="IC7657" s="4" t="s">
        <v>8</v>
      </c>
      <c r="ID7657" s="4" t="s">
        <v>10</v>
      </c>
      <c r="IE7657" s="4" t="s">
        <v>10</v>
      </c>
      <c r="IF7657" s="4" t="s">
        <v>9</v>
      </c>
      <c r="IG7657" s="4" t="s">
        <v>6</v>
      </c>
      <c r="IH7657" s="4" t="s">
        <v>8</v>
      </c>
      <c r="II7657" s="4" t="s">
        <v>10</v>
      </c>
      <c r="IJ7657" s="4" t="s">
        <v>10</v>
      </c>
      <c r="IK7657" s="4" t="s">
        <v>9</v>
      </c>
      <c r="IL7657" s="4" t="s">
        <v>6</v>
      </c>
      <c r="IM7657" s="4" t="s">
        <v>8</v>
      </c>
      <c r="IN7657" s="4" t="s">
        <v>10</v>
      </c>
      <c r="IO7657" s="4" t="s">
        <v>10</v>
      </c>
      <c r="IP7657" s="4" t="s">
        <v>9</v>
      </c>
      <c r="IQ7657" s="4" t="s">
        <v>6</v>
      </c>
      <c r="IR7657" s="4" t="s">
        <v>8</v>
      </c>
      <c r="IS7657" s="4" t="s">
        <v>10</v>
      </c>
      <c r="IT7657" s="4" t="s">
        <v>10</v>
      </c>
      <c r="IU7657" s="4" t="s">
        <v>9</v>
      </c>
      <c r="IV7657" s="4" t="s">
        <v>6</v>
      </c>
      <c r="IW7657" s="4" t="s">
        <v>8</v>
      </c>
      <c r="IX7657" s="4" t="s">
        <v>10</v>
      </c>
      <c r="IY7657" s="4" t="s">
        <v>10</v>
      </c>
      <c r="IZ7657" s="4" t="s">
        <v>9</v>
      </c>
      <c r="JA7657" s="4" t="s">
        <v>6</v>
      </c>
      <c r="JB7657" s="4" t="s">
        <v>8</v>
      </c>
      <c r="JC7657" s="4" t="s">
        <v>10</v>
      </c>
      <c r="JD7657" s="4" t="s">
        <v>10</v>
      </c>
      <c r="JE7657" s="4" t="s">
        <v>9</v>
      </c>
      <c r="JF7657" s="4" t="s">
        <v>6</v>
      </c>
      <c r="JG7657" s="4" t="s">
        <v>8</v>
      </c>
      <c r="JH7657" s="4" t="s">
        <v>10</v>
      </c>
      <c r="JI7657" s="4" t="s">
        <v>10</v>
      </c>
      <c r="JJ7657" s="4" t="s">
        <v>9</v>
      </c>
      <c r="JK7657" s="4" t="s">
        <v>6</v>
      </c>
      <c r="JL7657" s="4" t="s">
        <v>8</v>
      </c>
      <c r="JM7657" s="4" t="s">
        <v>10</v>
      </c>
      <c r="JN7657" s="4" t="s">
        <v>10</v>
      </c>
      <c r="JO7657" s="4" t="s">
        <v>9</v>
      </c>
      <c r="JP7657" s="4" t="s">
        <v>6</v>
      </c>
      <c r="JQ7657" s="4" t="s">
        <v>8</v>
      </c>
      <c r="JR7657" s="4" t="s">
        <v>10</v>
      </c>
      <c r="JS7657" s="4" t="s">
        <v>10</v>
      </c>
      <c r="JT7657" s="4" t="s">
        <v>9</v>
      </c>
      <c r="JU7657" s="4" t="s">
        <v>6</v>
      </c>
      <c r="JV7657" s="4" t="s">
        <v>8</v>
      </c>
      <c r="JW7657" s="4" t="s">
        <v>10</v>
      </c>
      <c r="JX7657" s="4" t="s">
        <v>10</v>
      </c>
      <c r="JY7657" s="4" t="s">
        <v>9</v>
      </c>
      <c r="JZ7657" s="4" t="s">
        <v>6</v>
      </c>
      <c r="KA7657" s="4" t="s">
        <v>8</v>
      </c>
      <c r="KB7657" s="4" t="s">
        <v>10</v>
      </c>
      <c r="KC7657" s="4" t="s">
        <v>10</v>
      </c>
      <c r="KD7657" s="4" t="s">
        <v>9</v>
      </c>
      <c r="KE7657" s="4" t="s">
        <v>6</v>
      </c>
      <c r="KF7657" s="4" t="s">
        <v>8</v>
      </c>
      <c r="KG7657" s="4" t="s">
        <v>10</v>
      </c>
      <c r="KH7657" s="4" t="s">
        <v>10</v>
      </c>
      <c r="KI7657" s="4" t="s">
        <v>9</v>
      </c>
      <c r="KJ7657" s="4" t="s">
        <v>6</v>
      </c>
      <c r="KK7657" s="4" t="s">
        <v>8</v>
      </c>
      <c r="KL7657" s="4" t="s">
        <v>10</v>
      </c>
      <c r="KM7657" s="4" t="s">
        <v>10</v>
      </c>
      <c r="KN7657" s="4" t="s">
        <v>9</v>
      </c>
      <c r="KO7657" s="4" t="s">
        <v>6</v>
      </c>
      <c r="KP7657" s="4" t="s">
        <v>8</v>
      </c>
      <c r="KQ7657" s="4" t="s">
        <v>10</v>
      </c>
      <c r="KR7657" s="4" t="s">
        <v>10</v>
      </c>
      <c r="KS7657" s="4" t="s">
        <v>9</v>
      </c>
      <c r="KT7657" s="4" t="s">
        <v>6</v>
      </c>
      <c r="KU7657" s="4" t="s">
        <v>8</v>
      </c>
      <c r="KV7657" s="4" t="s">
        <v>10</v>
      </c>
      <c r="KW7657" s="4" t="s">
        <v>10</v>
      </c>
      <c r="KX7657" s="4" t="s">
        <v>9</v>
      </c>
      <c r="KY7657" s="4" t="s">
        <v>6</v>
      </c>
      <c r="KZ7657" s="4" t="s">
        <v>8</v>
      </c>
    </row>
    <row r="7658" spans="1:15">
      <c r="A7658" t="n">
        <v>57184</v>
      </c>
      <c r="B7658" s="97" t="n">
        <v>257</v>
      </c>
      <c r="C7658" s="7" t="n">
        <v>3</v>
      </c>
      <c r="D7658" s="7" t="n">
        <v>65533</v>
      </c>
      <c r="E7658" s="7" t="n">
        <v>0</v>
      </c>
      <c r="F7658" s="7" t="s">
        <v>108</v>
      </c>
      <c r="G7658" s="7" t="n">
        <f t="normal" ca="1">32-LENB(INDIRECT(ADDRESS(7658,6)))</f>
        <v>0</v>
      </c>
      <c r="H7658" s="7" t="n">
        <v>3</v>
      </c>
      <c r="I7658" s="7" t="n">
        <v>65533</v>
      </c>
      <c r="J7658" s="7" t="n">
        <v>0</v>
      </c>
      <c r="K7658" s="7" t="s">
        <v>109</v>
      </c>
      <c r="L7658" s="7" t="n">
        <f t="normal" ca="1">32-LENB(INDIRECT(ADDRESS(7658,11)))</f>
        <v>0</v>
      </c>
      <c r="M7658" s="7" t="n">
        <v>3</v>
      </c>
      <c r="N7658" s="7" t="n">
        <v>65533</v>
      </c>
      <c r="O7658" s="7" t="n">
        <v>0</v>
      </c>
      <c r="P7658" s="7" t="s">
        <v>110</v>
      </c>
      <c r="Q7658" s="7" t="n">
        <f t="normal" ca="1">32-LENB(INDIRECT(ADDRESS(7658,16)))</f>
        <v>0</v>
      </c>
      <c r="R7658" s="7" t="n">
        <v>3</v>
      </c>
      <c r="S7658" s="7" t="n">
        <v>65533</v>
      </c>
      <c r="T7658" s="7" t="n">
        <v>0</v>
      </c>
      <c r="U7658" s="7" t="s">
        <v>111</v>
      </c>
      <c r="V7658" s="7" t="n">
        <f t="normal" ca="1">32-LENB(INDIRECT(ADDRESS(7658,21)))</f>
        <v>0</v>
      </c>
      <c r="W7658" s="7" t="n">
        <v>3</v>
      </c>
      <c r="X7658" s="7" t="n">
        <v>65533</v>
      </c>
      <c r="Y7658" s="7" t="n">
        <v>0</v>
      </c>
      <c r="Z7658" s="7" t="s">
        <v>112</v>
      </c>
      <c r="AA7658" s="7" t="n">
        <f t="normal" ca="1">32-LENB(INDIRECT(ADDRESS(7658,26)))</f>
        <v>0</v>
      </c>
      <c r="AB7658" s="7" t="n">
        <v>3</v>
      </c>
      <c r="AC7658" s="7" t="n">
        <v>65533</v>
      </c>
      <c r="AD7658" s="7" t="n">
        <v>0</v>
      </c>
      <c r="AE7658" s="7" t="s">
        <v>113</v>
      </c>
      <c r="AF7658" s="7" t="n">
        <f t="normal" ca="1">32-LENB(INDIRECT(ADDRESS(7658,31)))</f>
        <v>0</v>
      </c>
      <c r="AG7658" s="7" t="n">
        <v>3</v>
      </c>
      <c r="AH7658" s="7" t="n">
        <v>65533</v>
      </c>
      <c r="AI7658" s="7" t="n">
        <v>0</v>
      </c>
      <c r="AJ7658" s="7" t="s">
        <v>114</v>
      </c>
      <c r="AK7658" s="7" t="n">
        <f t="normal" ca="1">32-LENB(INDIRECT(ADDRESS(7658,36)))</f>
        <v>0</v>
      </c>
      <c r="AL7658" s="7" t="n">
        <v>3</v>
      </c>
      <c r="AM7658" s="7" t="n">
        <v>65533</v>
      </c>
      <c r="AN7658" s="7" t="n">
        <v>0</v>
      </c>
      <c r="AO7658" s="7" t="s">
        <v>115</v>
      </c>
      <c r="AP7658" s="7" t="n">
        <f t="normal" ca="1">32-LENB(INDIRECT(ADDRESS(7658,41)))</f>
        <v>0</v>
      </c>
      <c r="AQ7658" s="7" t="n">
        <v>4</v>
      </c>
      <c r="AR7658" s="7" t="n">
        <v>65533</v>
      </c>
      <c r="AS7658" s="7" t="n">
        <v>4221</v>
      </c>
      <c r="AT7658" s="7" t="s">
        <v>12</v>
      </c>
      <c r="AU7658" s="7" t="n">
        <f t="normal" ca="1">32-LENB(INDIRECT(ADDRESS(7658,46)))</f>
        <v>0</v>
      </c>
      <c r="AV7658" s="7" t="n">
        <v>4</v>
      </c>
      <c r="AW7658" s="7" t="n">
        <v>65533</v>
      </c>
      <c r="AX7658" s="7" t="n">
        <v>4261</v>
      </c>
      <c r="AY7658" s="7" t="s">
        <v>12</v>
      </c>
      <c r="AZ7658" s="7" t="n">
        <f t="normal" ca="1">32-LENB(INDIRECT(ADDRESS(7658,51)))</f>
        <v>0</v>
      </c>
      <c r="BA7658" s="7" t="n">
        <v>7</v>
      </c>
      <c r="BB7658" s="7" t="n">
        <v>65533</v>
      </c>
      <c r="BC7658" s="7" t="n">
        <v>6359</v>
      </c>
      <c r="BD7658" s="7" t="s">
        <v>12</v>
      </c>
      <c r="BE7658" s="7" t="n">
        <f t="normal" ca="1">32-LENB(INDIRECT(ADDRESS(7658,56)))</f>
        <v>0</v>
      </c>
      <c r="BF7658" s="7" t="n">
        <v>7</v>
      </c>
      <c r="BG7658" s="7" t="n">
        <v>65533</v>
      </c>
      <c r="BH7658" s="7" t="n">
        <v>7350</v>
      </c>
      <c r="BI7658" s="7" t="s">
        <v>12</v>
      </c>
      <c r="BJ7658" s="7" t="n">
        <f t="normal" ca="1">32-LENB(INDIRECT(ADDRESS(7658,61)))</f>
        <v>0</v>
      </c>
      <c r="BK7658" s="7" t="n">
        <v>8</v>
      </c>
      <c r="BL7658" s="7" t="n">
        <v>65533</v>
      </c>
      <c r="BM7658" s="7" t="n">
        <v>0</v>
      </c>
      <c r="BN7658" s="7" t="s">
        <v>161</v>
      </c>
      <c r="BO7658" s="7" t="n">
        <f t="normal" ca="1">32-LENB(INDIRECT(ADDRESS(7658,66)))</f>
        <v>0</v>
      </c>
      <c r="BP7658" s="7" t="n">
        <v>7</v>
      </c>
      <c r="BQ7658" s="7" t="n">
        <v>65533</v>
      </c>
      <c r="BR7658" s="7" t="n">
        <v>61382</v>
      </c>
      <c r="BS7658" s="7" t="s">
        <v>12</v>
      </c>
      <c r="BT7658" s="7" t="n">
        <f t="normal" ca="1">32-LENB(INDIRECT(ADDRESS(7658,71)))</f>
        <v>0</v>
      </c>
      <c r="BU7658" s="7" t="n">
        <v>7</v>
      </c>
      <c r="BV7658" s="7" t="n">
        <v>65533</v>
      </c>
      <c r="BW7658" s="7" t="n">
        <v>1300</v>
      </c>
      <c r="BX7658" s="7" t="s">
        <v>12</v>
      </c>
      <c r="BY7658" s="7" t="n">
        <f t="normal" ca="1">32-LENB(INDIRECT(ADDRESS(7658,76)))</f>
        <v>0</v>
      </c>
      <c r="BZ7658" s="7" t="n">
        <v>4</v>
      </c>
      <c r="CA7658" s="7" t="n">
        <v>65533</v>
      </c>
      <c r="CB7658" s="7" t="n">
        <v>1904</v>
      </c>
      <c r="CC7658" s="7" t="s">
        <v>12</v>
      </c>
      <c r="CD7658" s="7" t="n">
        <f t="normal" ca="1">32-LENB(INDIRECT(ADDRESS(7658,81)))</f>
        <v>0</v>
      </c>
      <c r="CE7658" s="7" t="n">
        <v>7</v>
      </c>
      <c r="CF7658" s="7" t="n">
        <v>65533</v>
      </c>
      <c r="CG7658" s="7" t="n">
        <v>1301</v>
      </c>
      <c r="CH7658" s="7" t="s">
        <v>12</v>
      </c>
      <c r="CI7658" s="7" t="n">
        <f t="normal" ca="1">32-LENB(INDIRECT(ADDRESS(7658,86)))</f>
        <v>0</v>
      </c>
      <c r="CJ7658" s="7" t="n">
        <v>7</v>
      </c>
      <c r="CK7658" s="7" t="n">
        <v>65533</v>
      </c>
      <c r="CL7658" s="7" t="n">
        <v>5300</v>
      </c>
      <c r="CM7658" s="7" t="s">
        <v>12</v>
      </c>
      <c r="CN7658" s="7" t="n">
        <f t="normal" ca="1">32-LENB(INDIRECT(ADDRESS(7658,91)))</f>
        <v>0</v>
      </c>
      <c r="CO7658" s="7" t="n">
        <v>7</v>
      </c>
      <c r="CP7658" s="7" t="n">
        <v>65533</v>
      </c>
      <c r="CQ7658" s="7" t="n">
        <v>5301</v>
      </c>
      <c r="CR7658" s="7" t="s">
        <v>12</v>
      </c>
      <c r="CS7658" s="7" t="n">
        <f t="normal" ca="1">32-LENB(INDIRECT(ADDRESS(7658,96)))</f>
        <v>0</v>
      </c>
      <c r="CT7658" s="7" t="n">
        <v>4</v>
      </c>
      <c r="CU7658" s="7" t="n">
        <v>65533</v>
      </c>
      <c r="CV7658" s="7" t="n">
        <v>2070</v>
      </c>
      <c r="CW7658" s="7" t="s">
        <v>12</v>
      </c>
      <c r="CX7658" s="7" t="n">
        <f t="normal" ca="1">32-LENB(INDIRECT(ADDRESS(7658,101)))</f>
        <v>0</v>
      </c>
      <c r="CY7658" s="7" t="n">
        <v>4</v>
      </c>
      <c r="CZ7658" s="7" t="n">
        <v>65533</v>
      </c>
      <c r="DA7658" s="7" t="n">
        <v>4033</v>
      </c>
      <c r="DB7658" s="7" t="s">
        <v>12</v>
      </c>
      <c r="DC7658" s="7" t="n">
        <f t="normal" ca="1">32-LENB(INDIRECT(ADDRESS(7658,106)))</f>
        <v>0</v>
      </c>
      <c r="DD7658" s="7" t="n">
        <v>7</v>
      </c>
      <c r="DE7658" s="7" t="n">
        <v>65533</v>
      </c>
      <c r="DF7658" s="7" t="n">
        <v>5302</v>
      </c>
      <c r="DG7658" s="7" t="s">
        <v>12</v>
      </c>
      <c r="DH7658" s="7" t="n">
        <f t="normal" ca="1">32-LENB(INDIRECT(ADDRESS(7658,111)))</f>
        <v>0</v>
      </c>
      <c r="DI7658" s="7" t="n">
        <v>4</v>
      </c>
      <c r="DJ7658" s="7" t="n">
        <v>65533</v>
      </c>
      <c r="DK7658" s="7" t="n">
        <v>2071</v>
      </c>
      <c r="DL7658" s="7" t="s">
        <v>12</v>
      </c>
      <c r="DM7658" s="7" t="n">
        <f t="normal" ca="1">32-LENB(INDIRECT(ADDRESS(7658,116)))</f>
        <v>0</v>
      </c>
      <c r="DN7658" s="7" t="n">
        <v>4</v>
      </c>
      <c r="DO7658" s="7" t="n">
        <v>65533</v>
      </c>
      <c r="DP7658" s="7" t="n">
        <v>4078</v>
      </c>
      <c r="DQ7658" s="7" t="s">
        <v>12</v>
      </c>
      <c r="DR7658" s="7" t="n">
        <f t="normal" ca="1">32-LENB(INDIRECT(ADDRESS(7658,121)))</f>
        <v>0</v>
      </c>
      <c r="DS7658" s="7" t="n">
        <v>4</v>
      </c>
      <c r="DT7658" s="7" t="n">
        <v>65533</v>
      </c>
      <c r="DU7658" s="7" t="n">
        <v>4069</v>
      </c>
      <c r="DV7658" s="7" t="s">
        <v>12</v>
      </c>
      <c r="DW7658" s="7" t="n">
        <f t="normal" ca="1">32-LENB(INDIRECT(ADDRESS(7658,126)))</f>
        <v>0</v>
      </c>
      <c r="DX7658" s="7" t="n">
        <v>4</v>
      </c>
      <c r="DY7658" s="7" t="n">
        <v>65533</v>
      </c>
      <c r="DZ7658" s="7" t="n">
        <v>4243</v>
      </c>
      <c r="EA7658" s="7" t="s">
        <v>12</v>
      </c>
      <c r="EB7658" s="7" t="n">
        <f t="normal" ca="1">32-LENB(INDIRECT(ADDRESS(7658,131)))</f>
        <v>0</v>
      </c>
      <c r="EC7658" s="7" t="n">
        <v>4</v>
      </c>
      <c r="ED7658" s="7" t="n">
        <v>65533</v>
      </c>
      <c r="EE7658" s="7" t="n">
        <v>4263</v>
      </c>
      <c r="EF7658" s="7" t="s">
        <v>12</v>
      </c>
      <c r="EG7658" s="7" t="n">
        <f t="normal" ca="1">32-LENB(INDIRECT(ADDRESS(7658,136)))</f>
        <v>0</v>
      </c>
      <c r="EH7658" s="7" t="n">
        <v>4</v>
      </c>
      <c r="EI7658" s="7" t="n">
        <v>65533</v>
      </c>
      <c r="EJ7658" s="7" t="n">
        <v>4243</v>
      </c>
      <c r="EK7658" s="7" t="s">
        <v>12</v>
      </c>
      <c r="EL7658" s="7" t="n">
        <f t="normal" ca="1">32-LENB(INDIRECT(ADDRESS(7658,141)))</f>
        <v>0</v>
      </c>
      <c r="EM7658" s="7" t="n">
        <v>4</v>
      </c>
      <c r="EN7658" s="7" t="n">
        <v>65533</v>
      </c>
      <c r="EO7658" s="7" t="n">
        <v>4263</v>
      </c>
      <c r="EP7658" s="7" t="s">
        <v>12</v>
      </c>
      <c r="EQ7658" s="7" t="n">
        <f t="normal" ca="1">32-LENB(INDIRECT(ADDRESS(7658,146)))</f>
        <v>0</v>
      </c>
      <c r="ER7658" s="7" t="n">
        <v>4</v>
      </c>
      <c r="ES7658" s="7" t="n">
        <v>65533</v>
      </c>
      <c r="ET7658" s="7" t="n">
        <v>4243</v>
      </c>
      <c r="EU7658" s="7" t="s">
        <v>12</v>
      </c>
      <c r="EV7658" s="7" t="n">
        <f t="normal" ca="1">32-LENB(INDIRECT(ADDRESS(7658,151)))</f>
        <v>0</v>
      </c>
      <c r="EW7658" s="7" t="n">
        <v>4</v>
      </c>
      <c r="EX7658" s="7" t="n">
        <v>65533</v>
      </c>
      <c r="EY7658" s="7" t="n">
        <v>4263</v>
      </c>
      <c r="EZ7658" s="7" t="s">
        <v>12</v>
      </c>
      <c r="FA7658" s="7" t="n">
        <f t="normal" ca="1">32-LENB(INDIRECT(ADDRESS(7658,156)))</f>
        <v>0</v>
      </c>
      <c r="FB7658" s="7" t="n">
        <v>4</v>
      </c>
      <c r="FC7658" s="7" t="n">
        <v>65533</v>
      </c>
      <c r="FD7658" s="7" t="n">
        <v>4221</v>
      </c>
      <c r="FE7658" s="7" t="s">
        <v>12</v>
      </c>
      <c r="FF7658" s="7" t="n">
        <f t="normal" ca="1">32-LENB(INDIRECT(ADDRESS(7658,161)))</f>
        <v>0</v>
      </c>
      <c r="FG7658" s="7" t="n">
        <v>4</v>
      </c>
      <c r="FH7658" s="7" t="n">
        <v>65533</v>
      </c>
      <c r="FI7658" s="7" t="n">
        <v>4261</v>
      </c>
      <c r="FJ7658" s="7" t="s">
        <v>12</v>
      </c>
      <c r="FK7658" s="7" t="n">
        <f t="normal" ca="1">32-LENB(INDIRECT(ADDRESS(7658,166)))</f>
        <v>0</v>
      </c>
      <c r="FL7658" s="7" t="n">
        <v>7</v>
      </c>
      <c r="FM7658" s="7" t="n">
        <v>65533</v>
      </c>
      <c r="FN7658" s="7" t="n">
        <v>5303</v>
      </c>
      <c r="FO7658" s="7" t="s">
        <v>12</v>
      </c>
      <c r="FP7658" s="7" t="n">
        <f t="normal" ca="1">32-LENB(INDIRECT(ADDRESS(7658,171)))</f>
        <v>0</v>
      </c>
      <c r="FQ7658" s="7" t="n">
        <v>7</v>
      </c>
      <c r="FR7658" s="7" t="n">
        <v>65533</v>
      </c>
      <c r="FS7658" s="7" t="n">
        <v>1302</v>
      </c>
      <c r="FT7658" s="7" t="s">
        <v>12</v>
      </c>
      <c r="FU7658" s="7" t="n">
        <f t="normal" ca="1">32-LENB(INDIRECT(ADDRESS(7658,176)))</f>
        <v>0</v>
      </c>
      <c r="FV7658" s="7" t="n">
        <v>4</v>
      </c>
      <c r="FW7658" s="7" t="n">
        <v>65533</v>
      </c>
      <c r="FX7658" s="7" t="n">
        <v>4221</v>
      </c>
      <c r="FY7658" s="7" t="s">
        <v>12</v>
      </c>
      <c r="FZ7658" s="7" t="n">
        <f t="normal" ca="1">32-LENB(INDIRECT(ADDRESS(7658,181)))</f>
        <v>0</v>
      </c>
      <c r="GA7658" s="7" t="n">
        <v>4</v>
      </c>
      <c r="GB7658" s="7" t="n">
        <v>65533</v>
      </c>
      <c r="GC7658" s="7" t="n">
        <v>4261</v>
      </c>
      <c r="GD7658" s="7" t="s">
        <v>12</v>
      </c>
      <c r="GE7658" s="7" t="n">
        <f t="normal" ca="1">32-LENB(INDIRECT(ADDRESS(7658,186)))</f>
        <v>0</v>
      </c>
      <c r="GF7658" s="7" t="n">
        <v>4</v>
      </c>
      <c r="GG7658" s="7" t="n">
        <v>65533</v>
      </c>
      <c r="GH7658" s="7" t="n">
        <v>4400</v>
      </c>
      <c r="GI7658" s="7" t="s">
        <v>12</v>
      </c>
      <c r="GJ7658" s="7" t="n">
        <f t="normal" ca="1">32-LENB(INDIRECT(ADDRESS(7658,191)))</f>
        <v>0</v>
      </c>
      <c r="GK7658" s="7" t="n">
        <v>7</v>
      </c>
      <c r="GL7658" s="7" t="n">
        <v>65533</v>
      </c>
      <c r="GM7658" s="7" t="n">
        <v>1303</v>
      </c>
      <c r="GN7658" s="7" t="s">
        <v>12</v>
      </c>
      <c r="GO7658" s="7" t="n">
        <f t="normal" ca="1">32-LENB(INDIRECT(ADDRESS(7658,196)))</f>
        <v>0</v>
      </c>
      <c r="GP7658" s="7" t="n">
        <v>7</v>
      </c>
      <c r="GQ7658" s="7" t="n">
        <v>65533</v>
      </c>
      <c r="GR7658" s="7" t="n">
        <v>5304</v>
      </c>
      <c r="GS7658" s="7" t="s">
        <v>12</v>
      </c>
      <c r="GT7658" s="7" t="n">
        <f t="normal" ca="1">32-LENB(INDIRECT(ADDRESS(7658,201)))</f>
        <v>0</v>
      </c>
      <c r="GU7658" s="7" t="n">
        <v>7</v>
      </c>
      <c r="GV7658" s="7" t="n">
        <v>65533</v>
      </c>
      <c r="GW7658" s="7" t="n">
        <v>61383</v>
      </c>
      <c r="GX7658" s="7" t="s">
        <v>12</v>
      </c>
      <c r="GY7658" s="7" t="n">
        <f t="normal" ca="1">32-LENB(INDIRECT(ADDRESS(7658,206)))</f>
        <v>0</v>
      </c>
      <c r="GZ7658" s="7" t="n">
        <v>7</v>
      </c>
      <c r="HA7658" s="7" t="n">
        <v>65533</v>
      </c>
      <c r="HB7658" s="7" t="n">
        <v>61384</v>
      </c>
      <c r="HC7658" s="7" t="s">
        <v>12</v>
      </c>
      <c r="HD7658" s="7" t="n">
        <f t="normal" ca="1">32-LENB(INDIRECT(ADDRESS(7658,211)))</f>
        <v>0</v>
      </c>
      <c r="HE7658" s="7" t="n">
        <v>7</v>
      </c>
      <c r="HF7658" s="7" t="n">
        <v>65533</v>
      </c>
      <c r="HG7658" s="7" t="n">
        <v>52533</v>
      </c>
      <c r="HH7658" s="7" t="s">
        <v>12</v>
      </c>
      <c r="HI7658" s="7" t="n">
        <f t="normal" ca="1">32-LENB(INDIRECT(ADDRESS(7658,216)))</f>
        <v>0</v>
      </c>
      <c r="HJ7658" s="7" t="n">
        <v>4</v>
      </c>
      <c r="HK7658" s="7" t="n">
        <v>65533</v>
      </c>
      <c r="HL7658" s="7" t="n">
        <v>4026</v>
      </c>
      <c r="HM7658" s="7" t="s">
        <v>12</v>
      </c>
      <c r="HN7658" s="7" t="n">
        <f t="normal" ca="1">32-LENB(INDIRECT(ADDRESS(7658,221)))</f>
        <v>0</v>
      </c>
      <c r="HO7658" s="7" t="n">
        <v>4</v>
      </c>
      <c r="HP7658" s="7" t="n">
        <v>65533</v>
      </c>
      <c r="HQ7658" s="7" t="n">
        <v>4283</v>
      </c>
      <c r="HR7658" s="7" t="s">
        <v>12</v>
      </c>
      <c r="HS7658" s="7" t="n">
        <f t="normal" ca="1">32-LENB(INDIRECT(ADDRESS(7658,226)))</f>
        <v>0</v>
      </c>
      <c r="HT7658" s="7" t="n">
        <v>7</v>
      </c>
      <c r="HU7658" s="7" t="n">
        <v>65533</v>
      </c>
      <c r="HV7658" s="7" t="n">
        <v>5305</v>
      </c>
      <c r="HW7658" s="7" t="s">
        <v>12</v>
      </c>
      <c r="HX7658" s="7" t="n">
        <f t="normal" ca="1">32-LENB(INDIRECT(ADDRESS(7658,231)))</f>
        <v>0</v>
      </c>
      <c r="HY7658" s="7" t="n">
        <v>7</v>
      </c>
      <c r="HZ7658" s="7" t="n">
        <v>65533</v>
      </c>
      <c r="IA7658" s="7" t="n">
        <v>1304</v>
      </c>
      <c r="IB7658" s="7" t="s">
        <v>12</v>
      </c>
      <c r="IC7658" s="7" t="n">
        <f t="normal" ca="1">32-LENB(INDIRECT(ADDRESS(7658,236)))</f>
        <v>0</v>
      </c>
      <c r="ID7658" s="7" t="n">
        <v>7</v>
      </c>
      <c r="IE7658" s="7" t="n">
        <v>65533</v>
      </c>
      <c r="IF7658" s="7" t="n">
        <v>6360</v>
      </c>
      <c r="IG7658" s="7" t="s">
        <v>12</v>
      </c>
      <c r="IH7658" s="7" t="n">
        <f t="normal" ca="1">32-LENB(INDIRECT(ADDRESS(7658,241)))</f>
        <v>0</v>
      </c>
      <c r="II7658" s="7" t="n">
        <v>7</v>
      </c>
      <c r="IJ7658" s="7" t="n">
        <v>65533</v>
      </c>
      <c r="IK7658" s="7" t="n">
        <v>9328</v>
      </c>
      <c r="IL7658" s="7" t="s">
        <v>12</v>
      </c>
      <c r="IM7658" s="7" t="n">
        <f t="normal" ca="1">32-LENB(INDIRECT(ADDRESS(7658,246)))</f>
        <v>0</v>
      </c>
      <c r="IN7658" s="7" t="n">
        <v>7</v>
      </c>
      <c r="IO7658" s="7" t="n">
        <v>65533</v>
      </c>
      <c r="IP7658" s="7" t="n">
        <v>4353</v>
      </c>
      <c r="IQ7658" s="7" t="s">
        <v>12</v>
      </c>
      <c r="IR7658" s="7" t="n">
        <f t="normal" ca="1">32-LENB(INDIRECT(ADDRESS(7658,251)))</f>
        <v>0</v>
      </c>
      <c r="IS7658" s="7" t="n">
        <v>7</v>
      </c>
      <c r="IT7658" s="7" t="n">
        <v>65533</v>
      </c>
      <c r="IU7658" s="7" t="n">
        <v>7351</v>
      </c>
      <c r="IV7658" s="7" t="s">
        <v>12</v>
      </c>
      <c r="IW7658" s="7" t="n">
        <f t="normal" ca="1">32-LENB(INDIRECT(ADDRESS(7658,256)))</f>
        <v>0</v>
      </c>
      <c r="IX7658" s="7" t="n">
        <v>7</v>
      </c>
      <c r="IY7658" s="7" t="n">
        <v>65533</v>
      </c>
      <c r="IZ7658" s="7" t="n">
        <v>61385</v>
      </c>
      <c r="JA7658" s="7" t="s">
        <v>12</v>
      </c>
      <c r="JB7658" s="7" t="n">
        <f t="normal" ca="1">32-LENB(INDIRECT(ADDRESS(7658,261)))</f>
        <v>0</v>
      </c>
      <c r="JC7658" s="7" t="n">
        <v>7</v>
      </c>
      <c r="JD7658" s="7" t="n">
        <v>65533</v>
      </c>
      <c r="JE7658" s="7" t="n">
        <v>1305</v>
      </c>
      <c r="JF7658" s="7" t="s">
        <v>12</v>
      </c>
      <c r="JG7658" s="7" t="n">
        <f t="normal" ca="1">32-LENB(INDIRECT(ADDRESS(7658,266)))</f>
        <v>0</v>
      </c>
      <c r="JH7658" s="7" t="n">
        <v>7</v>
      </c>
      <c r="JI7658" s="7" t="n">
        <v>65533</v>
      </c>
      <c r="JJ7658" s="7" t="n">
        <v>5306</v>
      </c>
      <c r="JK7658" s="7" t="s">
        <v>12</v>
      </c>
      <c r="JL7658" s="7" t="n">
        <f t="normal" ca="1">32-LENB(INDIRECT(ADDRESS(7658,271)))</f>
        <v>0</v>
      </c>
      <c r="JM7658" s="7" t="n">
        <v>7</v>
      </c>
      <c r="JN7658" s="7" t="n">
        <v>65533</v>
      </c>
      <c r="JO7658" s="7" t="n">
        <v>5465</v>
      </c>
      <c r="JP7658" s="7" t="s">
        <v>12</v>
      </c>
      <c r="JQ7658" s="7" t="n">
        <f t="normal" ca="1">32-LENB(INDIRECT(ADDRESS(7658,276)))</f>
        <v>0</v>
      </c>
      <c r="JR7658" s="7" t="n">
        <v>7</v>
      </c>
      <c r="JS7658" s="7" t="n">
        <v>65533</v>
      </c>
      <c r="JT7658" s="7" t="n">
        <v>14351</v>
      </c>
      <c r="JU7658" s="7" t="s">
        <v>12</v>
      </c>
      <c r="JV7658" s="7" t="n">
        <f t="normal" ca="1">32-LENB(INDIRECT(ADDRESS(7658,281)))</f>
        <v>0</v>
      </c>
      <c r="JW7658" s="7" t="n">
        <v>7</v>
      </c>
      <c r="JX7658" s="7" t="n">
        <v>65533</v>
      </c>
      <c r="JY7658" s="7" t="n">
        <v>15315</v>
      </c>
      <c r="JZ7658" s="7" t="s">
        <v>12</v>
      </c>
      <c r="KA7658" s="7" t="n">
        <f t="normal" ca="1">32-LENB(INDIRECT(ADDRESS(7658,286)))</f>
        <v>0</v>
      </c>
      <c r="KB7658" s="7" t="n">
        <v>7</v>
      </c>
      <c r="KC7658" s="7" t="n">
        <v>65533</v>
      </c>
      <c r="KD7658" s="7" t="n">
        <v>18426</v>
      </c>
      <c r="KE7658" s="7" t="s">
        <v>12</v>
      </c>
      <c r="KF7658" s="7" t="n">
        <f t="normal" ca="1">32-LENB(INDIRECT(ADDRESS(7658,291)))</f>
        <v>0</v>
      </c>
      <c r="KG7658" s="7" t="n">
        <v>7</v>
      </c>
      <c r="KH7658" s="7" t="n">
        <v>65533</v>
      </c>
      <c r="KI7658" s="7" t="n">
        <v>18427</v>
      </c>
      <c r="KJ7658" s="7" t="s">
        <v>12</v>
      </c>
      <c r="KK7658" s="7" t="n">
        <f t="normal" ca="1">32-LENB(INDIRECT(ADDRESS(7658,296)))</f>
        <v>0</v>
      </c>
      <c r="KL7658" s="7" t="n">
        <v>7</v>
      </c>
      <c r="KM7658" s="7" t="n">
        <v>65533</v>
      </c>
      <c r="KN7658" s="7" t="n">
        <v>5307</v>
      </c>
      <c r="KO7658" s="7" t="s">
        <v>12</v>
      </c>
      <c r="KP7658" s="7" t="n">
        <f t="normal" ca="1">32-LENB(INDIRECT(ADDRESS(7658,301)))</f>
        <v>0</v>
      </c>
      <c r="KQ7658" s="7" t="n">
        <v>7</v>
      </c>
      <c r="KR7658" s="7" t="n">
        <v>65533</v>
      </c>
      <c r="KS7658" s="7" t="n">
        <v>1306</v>
      </c>
      <c r="KT7658" s="7" t="s">
        <v>12</v>
      </c>
      <c r="KU7658" s="7" t="n">
        <f t="normal" ca="1">32-LENB(INDIRECT(ADDRESS(7658,306)))</f>
        <v>0</v>
      </c>
      <c r="KV7658" s="7" t="n">
        <v>0</v>
      </c>
      <c r="KW7658" s="7" t="n">
        <v>65533</v>
      </c>
      <c r="KX7658" s="7" t="n">
        <v>0</v>
      </c>
      <c r="KY7658" s="7" t="s">
        <v>12</v>
      </c>
      <c r="KZ7658" s="7" t="n">
        <f t="normal" ca="1">32-LENB(INDIRECT(ADDRESS(7658,311)))</f>
        <v>0</v>
      </c>
    </row>
    <row r="7659" spans="1:15">
      <c r="A7659" t="s">
        <v>4</v>
      </c>
      <c r="B7659" s="4" t="s">
        <v>5</v>
      </c>
    </row>
    <row r="7660" spans="1:15">
      <c r="A7660" t="n">
        <v>59664</v>
      </c>
      <c r="B7660" s="5" t="n">
        <v>1</v>
      </c>
    </row>
    <row r="7661" spans="1:15" s="3" customFormat="1" customHeight="0">
      <c r="A7661" s="3" t="s">
        <v>2</v>
      </c>
      <c r="B7661" s="3" t="s">
        <v>547</v>
      </c>
    </row>
    <row r="7662" spans="1:15">
      <c r="A7662" t="s">
        <v>4</v>
      </c>
      <c r="B7662" s="4" t="s">
        <v>5</v>
      </c>
      <c r="C7662" s="4" t="s">
        <v>10</v>
      </c>
      <c r="D7662" s="4" t="s">
        <v>10</v>
      </c>
      <c r="E7662" s="4" t="s">
        <v>9</v>
      </c>
      <c r="F7662" s="4" t="s">
        <v>6</v>
      </c>
      <c r="G7662" s="4" t="s">
        <v>8</v>
      </c>
      <c r="H7662" s="4" t="s">
        <v>10</v>
      </c>
      <c r="I7662" s="4" t="s">
        <v>10</v>
      </c>
      <c r="J7662" s="4" t="s">
        <v>9</v>
      </c>
      <c r="K7662" s="4" t="s">
        <v>6</v>
      </c>
      <c r="L7662" s="4" t="s">
        <v>8</v>
      </c>
      <c r="M7662" s="4" t="s">
        <v>10</v>
      </c>
      <c r="N7662" s="4" t="s">
        <v>10</v>
      </c>
      <c r="O7662" s="4" t="s">
        <v>9</v>
      </c>
      <c r="P7662" s="4" t="s">
        <v>6</v>
      </c>
      <c r="Q7662" s="4" t="s">
        <v>8</v>
      </c>
      <c r="R7662" s="4" t="s">
        <v>10</v>
      </c>
      <c r="S7662" s="4" t="s">
        <v>10</v>
      </c>
      <c r="T7662" s="4" t="s">
        <v>9</v>
      </c>
      <c r="U7662" s="4" t="s">
        <v>6</v>
      </c>
      <c r="V7662" s="4" t="s">
        <v>8</v>
      </c>
      <c r="W7662" s="4" t="s">
        <v>10</v>
      </c>
      <c r="X7662" s="4" t="s">
        <v>10</v>
      </c>
      <c r="Y7662" s="4" t="s">
        <v>9</v>
      </c>
      <c r="Z7662" s="4" t="s">
        <v>6</v>
      </c>
      <c r="AA7662" s="4" t="s">
        <v>8</v>
      </c>
      <c r="AB7662" s="4" t="s">
        <v>10</v>
      </c>
      <c r="AC7662" s="4" t="s">
        <v>10</v>
      </c>
      <c r="AD7662" s="4" t="s">
        <v>9</v>
      </c>
      <c r="AE7662" s="4" t="s">
        <v>6</v>
      </c>
      <c r="AF7662" s="4" t="s">
        <v>8</v>
      </c>
      <c r="AG7662" s="4" t="s">
        <v>10</v>
      </c>
      <c r="AH7662" s="4" t="s">
        <v>10</v>
      </c>
      <c r="AI7662" s="4" t="s">
        <v>9</v>
      </c>
      <c r="AJ7662" s="4" t="s">
        <v>6</v>
      </c>
      <c r="AK7662" s="4" t="s">
        <v>8</v>
      </c>
      <c r="AL7662" s="4" t="s">
        <v>10</v>
      </c>
      <c r="AM7662" s="4" t="s">
        <v>10</v>
      </c>
      <c r="AN7662" s="4" t="s">
        <v>9</v>
      </c>
      <c r="AO7662" s="4" t="s">
        <v>6</v>
      </c>
      <c r="AP7662" s="4" t="s">
        <v>8</v>
      </c>
    </row>
    <row r="7663" spans="1:15">
      <c r="A7663" t="n">
        <v>59680</v>
      </c>
      <c r="B7663" s="97" t="n">
        <v>257</v>
      </c>
      <c r="C7663" s="7" t="n">
        <v>4</v>
      </c>
      <c r="D7663" s="7" t="n">
        <v>65533</v>
      </c>
      <c r="E7663" s="7" t="n">
        <v>4071</v>
      </c>
      <c r="F7663" s="7" t="s">
        <v>12</v>
      </c>
      <c r="G7663" s="7" t="n">
        <f t="normal" ca="1">32-LENB(INDIRECT(ADDRESS(7663,6)))</f>
        <v>0</v>
      </c>
      <c r="H7663" s="7" t="n">
        <v>4</v>
      </c>
      <c r="I7663" s="7" t="n">
        <v>65533</v>
      </c>
      <c r="J7663" s="7" t="n">
        <v>4071</v>
      </c>
      <c r="K7663" s="7" t="s">
        <v>12</v>
      </c>
      <c r="L7663" s="7" t="n">
        <f t="normal" ca="1">32-LENB(INDIRECT(ADDRESS(7663,11)))</f>
        <v>0</v>
      </c>
      <c r="M7663" s="7" t="n">
        <v>4</v>
      </c>
      <c r="N7663" s="7" t="n">
        <v>65533</v>
      </c>
      <c r="O7663" s="7" t="n">
        <v>4071</v>
      </c>
      <c r="P7663" s="7" t="s">
        <v>12</v>
      </c>
      <c r="Q7663" s="7" t="n">
        <f t="normal" ca="1">32-LENB(INDIRECT(ADDRESS(7663,16)))</f>
        <v>0</v>
      </c>
      <c r="R7663" s="7" t="n">
        <v>4</v>
      </c>
      <c r="S7663" s="7" t="n">
        <v>65533</v>
      </c>
      <c r="T7663" s="7" t="n">
        <v>4071</v>
      </c>
      <c r="U7663" s="7" t="s">
        <v>12</v>
      </c>
      <c r="V7663" s="7" t="n">
        <f t="normal" ca="1">32-LENB(INDIRECT(ADDRESS(7663,21)))</f>
        <v>0</v>
      </c>
      <c r="W7663" s="7" t="n">
        <v>4</v>
      </c>
      <c r="X7663" s="7" t="n">
        <v>65533</v>
      </c>
      <c r="Y7663" s="7" t="n">
        <v>4071</v>
      </c>
      <c r="Z7663" s="7" t="s">
        <v>12</v>
      </c>
      <c r="AA7663" s="7" t="n">
        <f t="normal" ca="1">32-LENB(INDIRECT(ADDRESS(7663,26)))</f>
        <v>0</v>
      </c>
      <c r="AB7663" s="7" t="n">
        <v>4</v>
      </c>
      <c r="AC7663" s="7" t="n">
        <v>65533</v>
      </c>
      <c r="AD7663" s="7" t="n">
        <v>4071</v>
      </c>
      <c r="AE7663" s="7" t="s">
        <v>12</v>
      </c>
      <c r="AF7663" s="7" t="n">
        <f t="normal" ca="1">32-LENB(INDIRECT(ADDRESS(7663,31)))</f>
        <v>0</v>
      </c>
      <c r="AG7663" s="7" t="n">
        <v>4</v>
      </c>
      <c r="AH7663" s="7" t="n">
        <v>65533</v>
      </c>
      <c r="AI7663" s="7" t="n">
        <v>4071</v>
      </c>
      <c r="AJ7663" s="7" t="s">
        <v>12</v>
      </c>
      <c r="AK7663" s="7" t="n">
        <f t="normal" ca="1">32-LENB(INDIRECT(ADDRESS(7663,36)))</f>
        <v>0</v>
      </c>
      <c r="AL7663" s="7" t="n">
        <v>0</v>
      </c>
      <c r="AM7663" s="7" t="n">
        <v>65533</v>
      </c>
      <c r="AN7663" s="7" t="n">
        <v>0</v>
      </c>
      <c r="AO7663" s="7" t="s">
        <v>12</v>
      </c>
      <c r="AP7663" s="7" t="n">
        <f t="normal" ca="1">32-LENB(INDIRECT(ADDRESS(7663,41)))</f>
        <v>0</v>
      </c>
    </row>
    <row r="7664" spans="1:15">
      <c r="A7664" t="s">
        <v>4</v>
      </c>
      <c r="B7664" s="4" t="s">
        <v>5</v>
      </c>
    </row>
    <row r="7665" spans="1:312">
      <c r="A7665" t="n">
        <v>60000</v>
      </c>
      <c r="B7665" s="5" t="n">
        <v>1</v>
      </c>
    </row>
    <row r="7666" spans="1:312" s="3" customFormat="1" customHeight="0">
      <c r="A7666" s="3" t="s">
        <v>2</v>
      </c>
      <c r="B7666" s="3" t="s">
        <v>548</v>
      </c>
    </row>
    <row r="7667" spans="1:312">
      <c r="A7667" t="s">
        <v>4</v>
      </c>
      <c r="B7667" s="4" t="s">
        <v>5</v>
      </c>
      <c r="C7667" s="4" t="s">
        <v>10</v>
      </c>
      <c r="D7667" s="4" t="s">
        <v>10</v>
      </c>
      <c r="E7667" s="4" t="s">
        <v>9</v>
      </c>
      <c r="F7667" s="4" t="s">
        <v>6</v>
      </c>
      <c r="G7667" s="4" t="s">
        <v>8</v>
      </c>
      <c r="H7667" s="4" t="s">
        <v>10</v>
      </c>
      <c r="I7667" s="4" t="s">
        <v>10</v>
      </c>
      <c r="J7667" s="4" t="s">
        <v>9</v>
      </c>
      <c r="K7667" s="4" t="s">
        <v>6</v>
      </c>
      <c r="L7667" s="4" t="s">
        <v>8</v>
      </c>
      <c r="M7667" s="4" t="s">
        <v>10</v>
      </c>
      <c r="N7667" s="4" t="s">
        <v>10</v>
      </c>
      <c r="O7667" s="4" t="s">
        <v>9</v>
      </c>
      <c r="P7667" s="4" t="s">
        <v>6</v>
      </c>
      <c r="Q7667" s="4" t="s">
        <v>8</v>
      </c>
      <c r="R7667" s="4" t="s">
        <v>10</v>
      </c>
      <c r="S7667" s="4" t="s">
        <v>10</v>
      </c>
      <c r="T7667" s="4" t="s">
        <v>9</v>
      </c>
      <c r="U7667" s="4" t="s">
        <v>6</v>
      </c>
      <c r="V7667" s="4" t="s">
        <v>8</v>
      </c>
      <c r="W7667" s="4" t="s">
        <v>10</v>
      </c>
      <c r="X7667" s="4" t="s">
        <v>10</v>
      </c>
      <c r="Y7667" s="4" t="s">
        <v>9</v>
      </c>
      <c r="Z7667" s="4" t="s">
        <v>6</v>
      </c>
      <c r="AA7667" s="4" t="s">
        <v>8</v>
      </c>
      <c r="AB7667" s="4" t="s">
        <v>10</v>
      </c>
      <c r="AC7667" s="4" t="s">
        <v>10</v>
      </c>
      <c r="AD7667" s="4" t="s">
        <v>9</v>
      </c>
      <c r="AE7667" s="4" t="s">
        <v>6</v>
      </c>
      <c r="AF7667" s="4" t="s">
        <v>8</v>
      </c>
      <c r="AG7667" s="4" t="s">
        <v>10</v>
      </c>
      <c r="AH7667" s="4" t="s">
        <v>10</v>
      </c>
      <c r="AI7667" s="4" t="s">
        <v>9</v>
      </c>
      <c r="AJ7667" s="4" t="s">
        <v>6</v>
      </c>
      <c r="AK7667" s="4" t="s">
        <v>8</v>
      </c>
      <c r="AL7667" s="4" t="s">
        <v>10</v>
      </c>
      <c r="AM7667" s="4" t="s">
        <v>10</v>
      </c>
      <c r="AN7667" s="4" t="s">
        <v>9</v>
      </c>
      <c r="AO7667" s="4" t="s">
        <v>6</v>
      </c>
      <c r="AP7667" s="4" t="s">
        <v>8</v>
      </c>
      <c r="AQ7667" s="4" t="s">
        <v>10</v>
      </c>
      <c r="AR7667" s="4" t="s">
        <v>10</v>
      </c>
      <c r="AS7667" s="4" t="s">
        <v>9</v>
      </c>
      <c r="AT7667" s="4" t="s">
        <v>6</v>
      </c>
      <c r="AU7667" s="4" t="s">
        <v>8</v>
      </c>
      <c r="AV7667" s="4" t="s">
        <v>10</v>
      </c>
      <c r="AW7667" s="4" t="s">
        <v>10</v>
      </c>
      <c r="AX7667" s="4" t="s">
        <v>9</v>
      </c>
      <c r="AY7667" s="4" t="s">
        <v>6</v>
      </c>
      <c r="AZ7667" s="4" t="s">
        <v>8</v>
      </c>
      <c r="BA7667" s="4" t="s">
        <v>10</v>
      </c>
      <c r="BB7667" s="4" t="s">
        <v>10</v>
      </c>
      <c r="BC7667" s="4" t="s">
        <v>9</v>
      </c>
      <c r="BD7667" s="4" t="s">
        <v>6</v>
      </c>
      <c r="BE7667" s="4" t="s">
        <v>8</v>
      </c>
      <c r="BF7667" s="4" t="s">
        <v>10</v>
      </c>
      <c r="BG7667" s="4" t="s">
        <v>10</v>
      </c>
      <c r="BH7667" s="4" t="s">
        <v>9</v>
      </c>
      <c r="BI7667" s="4" t="s">
        <v>6</v>
      </c>
      <c r="BJ7667" s="4" t="s">
        <v>8</v>
      </c>
      <c r="BK7667" s="4" t="s">
        <v>10</v>
      </c>
      <c r="BL7667" s="4" t="s">
        <v>10</v>
      </c>
      <c r="BM7667" s="4" t="s">
        <v>9</v>
      </c>
      <c r="BN7667" s="4" t="s">
        <v>6</v>
      </c>
      <c r="BO7667" s="4" t="s">
        <v>8</v>
      </c>
      <c r="BP7667" s="4" t="s">
        <v>10</v>
      </c>
      <c r="BQ7667" s="4" t="s">
        <v>10</v>
      </c>
      <c r="BR7667" s="4" t="s">
        <v>9</v>
      </c>
      <c r="BS7667" s="4" t="s">
        <v>6</v>
      </c>
      <c r="BT7667" s="4" t="s">
        <v>8</v>
      </c>
      <c r="BU7667" s="4" t="s">
        <v>10</v>
      </c>
      <c r="BV7667" s="4" t="s">
        <v>10</v>
      </c>
      <c r="BW7667" s="4" t="s">
        <v>9</v>
      </c>
      <c r="BX7667" s="4" t="s">
        <v>6</v>
      </c>
      <c r="BY7667" s="4" t="s">
        <v>8</v>
      </c>
      <c r="BZ7667" s="4" t="s">
        <v>10</v>
      </c>
      <c r="CA7667" s="4" t="s">
        <v>10</v>
      </c>
      <c r="CB7667" s="4" t="s">
        <v>9</v>
      </c>
      <c r="CC7667" s="4" t="s">
        <v>6</v>
      </c>
      <c r="CD7667" s="4" t="s">
        <v>8</v>
      </c>
      <c r="CE7667" s="4" t="s">
        <v>10</v>
      </c>
      <c r="CF7667" s="4" t="s">
        <v>10</v>
      </c>
      <c r="CG7667" s="4" t="s">
        <v>9</v>
      </c>
      <c r="CH7667" s="4" t="s">
        <v>6</v>
      </c>
      <c r="CI7667" s="4" t="s">
        <v>8</v>
      </c>
      <c r="CJ7667" s="4" t="s">
        <v>10</v>
      </c>
      <c r="CK7667" s="4" t="s">
        <v>10</v>
      </c>
      <c r="CL7667" s="4" t="s">
        <v>9</v>
      </c>
      <c r="CM7667" s="4" t="s">
        <v>6</v>
      </c>
      <c r="CN7667" s="4" t="s">
        <v>8</v>
      </c>
      <c r="CO7667" s="4" t="s">
        <v>10</v>
      </c>
      <c r="CP7667" s="4" t="s">
        <v>10</v>
      </c>
      <c r="CQ7667" s="4" t="s">
        <v>9</v>
      </c>
      <c r="CR7667" s="4" t="s">
        <v>6</v>
      </c>
      <c r="CS7667" s="4" t="s">
        <v>8</v>
      </c>
      <c r="CT7667" s="4" t="s">
        <v>10</v>
      </c>
      <c r="CU7667" s="4" t="s">
        <v>10</v>
      </c>
      <c r="CV7667" s="4" t="s">
        <v>9</v>
      </c>
      <c r="CW7667" s="4" t="s">
        <v>6</v>
      </c>
      <c r="CX7667" s="4" t="s">
        <v>8</v>
      </c>
      <c r="CY7667" s="4" t="s">
        <v>10</v>
      </c>
      <c r="CZ7667" s="4" t="s">
        <v>10</v>
      </c>
      <c r="DA7667" s="4" t="s">
        <v>9</v>
      </c>
      <c r="DB7667" s="4" t="s">
        <v>6</v>
      </c>
      <c r="DC7667" s="4" t="s">
        <v>8</v>
      </c>
      <c r="DD7667" s="4" t="s">
        <v>10</v>
      </c>
      <c r="DE7667" s="4" t="s">
        <v>10</v>
      </c>
      <c r="DF7667" s="4" t="s">
        <v>9</v>
      </c>
      <c r="DG7667" s="4" t="s">
        <v>6</v>
      </c>
      <c r="DH7667" s="4" t="s">
        <v>8</v>
      </c>
      <c r="DI7667" s="4" t="s">
        <v>10</v>
      </c>
      <c r="DJ7667" s="4" t="s">
        <v>10</v>
      </c>
      <c r="DK7667" s="4" t="s">
        <v>9</v>
      </c>
      <c r="DL7667" s="4" t="s">
        <v>6</v>
      </c>
      <c r="DM7667" s="4" t="s">
        <v>8</v>
      </c>
      <c r="DN7667" s="4" t="s">
        <v>10</v>
      </c>
      <c r="DO7667" s="4" t="s">
        <v>10</v>
      </c>
      <c r="DP7667" s="4" t="s">
        <v>9</v>
      </c>
      <c r="DQ7667" s="4" t="s">
        <v>6</v>
      </c>
      <c r="DR7667" s="4" t="s">
        <v>8</v>
      </c>
      <c r="DS7667" s="4" t="s">
        <v>10</v>
      </c>
      <c r="DT7667" s="4" t="s">
        <v>10</v>
      </c>
      <c r="DU7667" s="4" t="s">
        <v>9</v>
      </c>
      <c r="DV7667" s="4" t="s">
        <v>6</v>
      </c>
      <c r="DW7667" s="4" t="s">
        <v>8</v>
      </c>
      <c r="DX7667" s="4" t="s">
        <v>10</v>
      </c>
      <c r="DY7667" s="4" t="s">
        <v>10</v>
      </c>
      <c r="DZ7667" s="4" t="s">
        <v>9</v>
      </c>
      <c r="EA7667" s="4" t="s">
        <v>6</v>
      </c>
      <c r="EB7667" s="4" t="s">
        <v>8</v>
      </c>
      <c r="EC7667" s="4" t="s">
        <v>10</v>
      </c>
      <c r="ED7667" s="4" t="s">
        <v>10</v>
      </c>
      <c r="EE7667" s="4" t="s">
        <v>9</v>
      </c>
      <c r="EF7667" s="4" t="s">
        <v>6</v>
      </c>
      <c r="EG7667" s="4" t="s">
        <v>8</v>
      </c>
      <c r="EH7667" s="4" t="s">
        <v>10</v>
      </c>
      <c r="EI7667" s="4" t="s">
        <v>10</v>
      </c>
      <c r="EJ7667" s="4" t="s">
        <v>9</v>
      </c>
      <c r="EK7667" s="4" t="s">
        <v>6</v>
      </c>
      <c r="EL7667" s="4" t="s">
        <v>8</v>
      </c>
      <c r="EM7667" s="4" t="s">
        <v>10</v>
      </c>
      <c r="EN7667" s="4" t="s">
        <v>10</v>
      </c>
      <c r="EO7667" s="4" t="s">
        <v>9</v>
      </c>
      <c r="EP7667" s="4" t="s">
        <v>6</v>
      </c>
      <c r="EQ7667" s="4" t="s">
        <v>8</v>
      </c>
      <c r="ER7667" s="4" t="s">
        <v>10</v>
      </c>
      <c r="ES7667" s="4" t="s">
        <v>10</v>
      </c>
      <c r="ET7667" s="4" t="s">
        <v>9</v>
      </c>
      <c r="EU7667" s="4" t="s">
        <v>6</v>
      </c>
      <c r="EV7667" s="4" t="s">
        <v>8</v>
      </c>
      <c r="EW7667" s="4" t="s">
        <v>10</v>
      </c>
      <c r="EX7667" s="4" t="s">
        <v>10</v>
      </c>
      <c r="EY7667" s="4" t="s">
        <v>9</v>
      </c>
      <c r="EZ7667" s="4" t="s">
        <v>6</v>
      </c>
      <c r="FA7667" s="4" t="s">
        <v>8</v>
      </c>
      <c r="FB7667" s="4" t="s">
        <v>10</v>
      </c>
      <c r="FC7667" s="4" t="s">
        <v>10</v>
      </c>
      <c r="FD7667" s="4" t="s">
        <v>9</v>
      </c>
      <c r="FE7667" s="4" t="s">
        <v>6</v>
      </c>
      <c r="FF7667" s="4" t="s">
        <v>8</v>
      </c>
      <c r="FG7667" s="4" t="s">
        <v>10</v>
      </c>
      <c r="FH7667" s="4" t="s">
        <v>10</v>
      </c>
      <c r="FI7667" s="4" t="s">
        <v>9</v>
      </c>
      <c r="FJ7667" s="4" t="s">
        <v>6</v>
      </c>
      <c r="FK7667" s="4" t="s">
        <v>8</v>
      </c>
      <c r="FL7667" s="4" t="s">
        <v>10</v>
      </c>
      <c r="FM7667" s="4" t="s">
        <v>10</v>
      </c>
      <c r="FN7667" s="4" t="s">
        <v>9</v>
      </c>
      <c r="FO7667" s="4" t="s">
        <v>6</v>
      </c>
      <c r="FP7667" s="4" t="s">
        <v>8</v>
      </c>
      <c r="FQ7667" s="4" t="s">
        <v>10</v>
      </c>
      <c r="FR7667" s="4" t="s">
        <v>10</v>
      </c>
      <c r="FS7667" s="4" t="s">
        <v>9</v>
      </c>
      <c r="FT7667" s="4" t="s">
        <v>6</v>
      </c>
      <c r="FU7667" s="4" t="s">
        <v>8</v>
      </c>
      <c r="FV7667" s="4" t="s">
        <v>10</v>
      </c>
      <c r="FW7667" s="4" t="s">
        <v>10</v>
      </c>
      <c r="FX7667" s="4" t="s">
        <v>9</v>
      </c>
      <c r="FY7667" s="4" t="s">
        <v>6</v>
      </c>
      <c r="FZ7667" s="4" t="s">
        <v>8</v>
      </c>
      <c r="GA7667" s="4" t="s">
        <v>10</v>
      </c>
      <c r="GB7667" s="4" t="s">
        <v>10</v>
      </c>
      <c r="GC7667" s="4" t="s">
        <v>9</v>
      </c>
      <c r="GD7667" s="4" t="s">
        <v>6</v>
      </c>
      <c r="GE7667" s="4" t="s">
        <v>8</v>
      </c>
      <c r="GF7667" s="4" t="s">
        <v>10</v>
      </c>
      <c r="GG7667" s="4" t="s">
        <v>10</v>
      </c>
      <c r="GH7667" s="4" t="s">
        <v>9</v>
      </c>
      <c r="GI7667" s="4" t="s">
        <v>6</v>
      </c>
      <c r="GJ7667" s="4" t="s">
        <v>8</v>
      </c>
      <c r="GK7667" s="4" t="s">
        <v>10</v>
      </c>
      <c r="GL7667" s="4" t="s">
        <v>10</v>
      </c>
      <c r="GM7667" s="4" t="s">
        <v>9</v>
      </c>
      <c r="GN7667" s="4" t="s">
        <v>6</v>
      </c>
      <c r="GO7667" s="4" t="s">
        <v>8</v>
      </c>
      <c r="GP7667" s="4" t="s">
        <v>10</v>
      </c>
      <c r="GQ7667" s="4" t="s">
        <v>10</v>
      </c>
      <c r="GR7667" s="4" t="s">
        <v>9</v>
      </c>
      <c r="GS7667" s="4" t="s">
        <v>6</v>
      </c>
      <c r="GT7667" s="4" t="s">
        <v>8</v>
      </c>
      <c r="GU7667" s="4" t="s">
        <v>10</v>
      </c>
      <c r="GV7667" s="4" t="s">
        <v>10</v>
      </c>
      <c r="GW7667" s="4" t="s">
        <v>9</v>
      </c>
      <c r="GX7667" s="4" t="s">
        <v>6</v>
      </c>
      <c r="GY7667" s="4" t="s">
        <v>8</v>
      </c>
      <c r="GZ7667" s="4" t="s">
        <v>10</v>
      </c>
      <c r="HA7667" s="4" t="s">
        <v>10</v>
      </c>
      <c r="HB7667" s="4" t="s">
        <v>9</v>
      </c>
      <c r="HC7667" s="4" t="s">
        <v>6</v>
      </c>
      <c r="HD7667" s="4" t="s">
        <v>8</v>
      </c>
      <c r="HE7667" s="4" t="s">
        <v>10</v>
      </c>
      <c r="HF7667" s="4" t="s">
        <v>10</v>
      </c>
      <c r="HG7667" s="4" t="s">
        <v>9</v>
      </c>
      <c r="HH7667" s="4" t="s">
        <v>6</v>
      </c>
      <c r="HI7667" s="4" t="s">
        <v>8</v>
      </c>
      <c r="HJ7667" s="4" t="s">
        <v>10</v>
      </c>
      <c r="HK7667" s="4" t="s">
        <v>10</v>
      </c>
      <c r="HL7667" s="4" t="s">
        <v>9</v>
      </c>
      <c r="HM7667" s="4" t="s">
        <v>6</v>
      </c>
      <c r="HN7667" s="4" t="s">
        <v>8</v>
      </c>
      <c r="HO7667" s="4" t="s">
        <v>10</v>
      </c>
      <c r="HP7667" s="4" t="s">
        <v>10</v>
      </c>
      <c r="HQ7667" s="4" t="s">
        <v>9</v>
      </c>
      <c r="HR7667" s="4" t="s">
        <v>6</v>
      </c>
      <c r="HS7667" s="4" t="s">
        <v>8</v>
      </c>
      <c r="HT7667" s="4" t="s">
        <v>10</v>
      </c>
      <c r="HU7667" s="4" t="s">
        <v>10</v>
      </c>
      <c r="HV7667" s="4" t="s">
        <v>9</v>
      </c>
      <c r="HW7667" s="4" t="s">
        <v>6</v>
      </c>
      <c r="HX7667" s="4" t="s">
        <v>8</v>
      </c>
      <c r="HY7667" s="4" t="s">
        <v>10</v>
      </c>
      <c r="HZ7667" s="4" t="s">
        <v>10</v>
      </c>
      <c r="IA7667" s="4" t="s">
        <v>9</v>
      </c>
      <c r="IB7667" s="4" t="s">
        <v>6</v>
      </c>
      <c r="IC7667" s="4" t="s">
        <v>8</v>
      </c>
      <c r="ID7667" s="4" t="s">
        <v>10</v>
      </c>
      <c r="IE7667" s="4" t="s">
        <v>10</v>
      </c>
      <c r="IF7667" s="4" t="s">
        <v>9</v>
      </c>
      <c r="IG7667" s="4" t="s">
        <v>6</v>
      </c>
      <c r="IH7667" s="4" t="s">
        <v>8</v>
      </c>
      <c r="II7667" s="4" t="s">
        <v>10</v>
      </c>
      <c r="IJ7667" s="4" t="s">
        <v>10</v>
      </c>
      <c r="IK7667" s="4" t="s">
        <v>9</v>
      </c>
      <c r="IL7667" s="4" t="s">
        <v>6</v>
      </c>
      <c r="IM7667" s="4" t="s">
        <v>8</v>
      </c>
      <c r="IN7667" s="4" t="s">
        <v>10</v>
      </c>
      <c r="IO7667" s="4" t="s">
        <v>10</v>
      </c>
      <c r="IP7667" s="4" t="s">
        <v>9</v>
      </c>
      <c r="IQ7667" s="4" t="s">
        <v>6</v>
      </c>
      <c r="IR7667" s="4" t="s">
        <v>8</v>
      </c>
      <c r="IS7667" s="4" t="s">
        <v>10</v>
      </c>
      <c r="IT7667" s="4" t="s">
        <v>10</v>
      </c>
      <c r="IU7667" s="4" t="s">
        <v>9</v>
      </c>
      <c r="IV7667" s="4" t="s">
        <v>6</v>
      </c>
      <c r="IW7667" s="4" t="s">
        <v>8</v>
      </c>
      <c r="IX7667" s="4" t="s">
        <v>10</v>
      </c>
      <c r="IY7667" s="4" t="s">
        <v>10</v>
      </c>
      <c r="IZ7667" s="4" t="s">
        <v>9</v>
      </c>
      <c r="JA7667" s="4" t="s">
        <v>6</v>
      </c>
      <c r="JB7667" s="4" t="s">
        <v>8</v>
      </c>
      <c r="JC7667" s="4" t="s">
        <v>10</v>
      </c>
      <c r="JD7667" s="4" t="s">
        <v>10</v>
      </c>
      <c r="JE7667" s="4" t="s">
        <v>9</v>
      </c>
      <c r="JF7667" s="4" t="s">
        <v>6</v>
      </c>
      <c r="JG7667" s="4" t="s">
        <v>8</v>
      </c>
      <c r="JH7667" s="4" t="s">
        <v>10</v>
      </c>
      <c r="JI7667" s="4" t="s">
        <v>10</v>
      </c>
      <c r="JJ7667" s="4" t="s">
        <v>9</v>
      </c>
      <c r="JK7667" s="4" t="s">
        <v>6</v>
      </c>
      <c r="JL7667" s="4" t="s">
        <v>8</v>
      </c>
      <c r="JM7667" s="4" t="s">
        <v>10</v>
      </c>
      <c r="JN7667" s="4" t="s">
        <v>10</v>
      </c>
      <c r="JO7667" s="4" t="s">
        <v>9</v>
      </c>
      <c r="JP7667" s="4" t="s">
        <v>6</v>
      </c>
      <c r="JQ7667" s="4" t="s">
        <v>8</v>
      </c>
      <c r="JR7667" s="4" t="s">
        <v>10</v>
      </c>
      <c r="JS7667" s="4" t="s">
        <v>10</v>
      </c>
      <c r="JT7667" s="4" t="s">
        <v>9</v>
      </c>
      <c r="JU7667" s="4" t="s">
        <v>6</v>
      </c>
      <c r="JV7667" s="4" t="s">
        <v>8</v>
      </c>
      <c r="JW7667" s="4" t="s">
        <v>10</v>
      </c>
      <c r="JX7667" s="4" t="s">
        <v>10</v>
      </c>
      <c r="JY7667" s="4" t="s">
        <v>9</v>
      </c>
      <c r="JZ7667" s="4" t="s">
        <v>6</v>
      </c>
      <c r="KA7667" s="4" t="s">
        <v>8</v>
      </c>
      <c r="KB7667" s="4" t="s">
        <v>10</v>
      </c>
      <c r="KC7667" s="4" t="s">
        <v>10</v>
      </c>
      <c r="KD7667" s="4" t="s">
        <v>9</v>
      </c>
      <c r="KE7667" s="4" t="s">
        <v>6</v>
      </c>
      <c r="KF7667" s="4" t="s">
        <v>8</v>
      </c>
      <c r="KG7667" s="4" t="s">
        <v>10</v>
      </c>
      <c r="KH7667" s="4" t="s">
        <v>10</v>
      </c>
      <c r="KI7667" s="4" t="s">
        <v>9</v>
      </c>
      <c r="KJ7667" s="4" t="s">
        <v>6</v>
      </c>
      <c r="KK7667" s="4" t="s">
        <v>8</v>
      </c>
      <c r="KL7667" s="4" t="s">
        <v>10</v>
      </c>
      <c r="KM7667" s="4" t="s">
        <v>10</v>
      </c>
      <c r="KN7667" s="4" t="s">
        <v>9</v>
      </c>
      <c r="KO7667" s="4" t="s">
        <v>6</v>
      </c>
      <c r="KP7667" s="4" t="s">
        <v>8</v>
      </c>
      <c r="KQ7667" s="4" t="s">
        <v>10</v>
      </c>
      <c r="KR7667" s="4" t="s">
        <v>10</v>
      </c>
      <c r="KS7667" s="4" t="s">
        <v>9</v>
      </c>
      <c r="KT7667" s="4" t="s">
        <v>6</v>
      </c>
      <c r="KU7667" s="4" t="s">
        <v>8</v>
      </c>
      <c r="KV7667" s="4" t="s">
        <v>10</v>
      </c>
      <c r="KW7667" s="4" t="s">
        <v>10</v>
      </c>
      <c r="KX7667" s="4" t="s">
        <v>9</v>
      </c>
      <c r="KY7667" s="4" t="s">
        <v>6</v>
      </c>
      <c r="KZ7667" s="4" t="s">
        <v>8</v>
      </c>
      <c r="LA7667" s="4" t="s">
        <v>10</v>
      </c>
      <c r="LB7667" s="4" t="s">
        <v>10</v>
      </c>
      <c r="LC7667" s="4" t="s">
        <v>9</v>
      </c>
      <c r="LD7667" s="4" t="s">
        <v>6</v>
      </c>
      <c r="LE7667" s="4" t="s">
        <v>8</v>
      </c>
      <c r="LF7667" s="4" t="s">
        <v>10</v>
      </c>
      <c r="LG7667" s="4" t="s">
        <v>10</v>
      </c>
      <c r="LH7667" s="4" t="s">
        <v>9</v>
      </c>
      <c r="LI7667" s="4" t="s">
        <v>6</v>
      </c>
      <c r="LJ7667" s="4" t="s">
        <v>8</v>
      </c>
      <c r="LK7667" s="4" t="s">
        <v>10</v>
      </c>
      <c r="LL7667" s="4" t="s">
        <v>10</v>
      </c>
      <c r="LM7667" s="4" t="s">
        <v>9</v>
      </c>
      <c r="LN7667" s="4" t="s">
        <v>6</v>
      </c>
      <c r="LO7667" s="4" t="s">
        <v>8</v>
      </c>
      <c r="LP7667" s="4" t="s">
        <v>10</v>
      </c>
      <c r="LQ7667" s="4" t="s">
        <v>10</v>
      </c>
      <c r="LR7667" s="4" t="s">
        <v>9</v>
      </c>
      <c r="LS7667" s="4" t="s">
        <v>6</v>
      </c>
      <c r="LT7667" s="4" t="s">
        <v>8</v>
      </c>
      <c r="LU7667" s="4" t="s">
        <v>10</v>
      </c>
      <c r="LV7667" s="4" t="s">
        <v>10</v>
      </c>
      <c r="LW7667" s="4" t="s">
        <v>9</v>
      </c>
      <c r="LX7667" s="4" t="s">
        <v>6</v>
      </c>
      <c r="LY7667" s="4" t="s">
        <v>8</v>
      </c>
      <c r="LZ7667" s="4" t="s">
        <v>10</v>
      </c>
      <c r="MA7667" s="4" t="s">
        <v>10</v>
      </c>
      <c r="MB7667" s="4" t="s">
        <v>9</v>
      </c>
      <c r="MC7667" s="4" t="s">
        <v>6</v>
      </c>
      <c r="MD7667" s="4" t="s">
        <v>8</v>
      </c>
      <c r="ME7667" s="4" t="s">
        <v>10</v>
      </c>
      <c r="MF7667" s="4" t="s">
        <v>10</v>
      </c>
      <c r="MG7667" s="4" t="s">
        <v>9</v>
      </c>
      <c r="MH7667" s="4" t="s">
        <v>6</v>
      </c>
      <c r="MI7667" s="4" t="s">
        <v>8</v>
      </c>
      <c r="MJ7667" s="4" t="s">
        <v>10</v>
      </c>
      <c r="MK7667" s="4" t="s">
        <v>10</v>
      </c>
      <c r="ML7667" s="4" t="s">
        <v>9</v>
      </c>
      <c r="MM7667" s="4" t="s">
        <v>6</v>
      </c>
      <c r="MN7667" s="4" t="s">
        <v>8</v>
      </c>
      <c r="MO7667" s="4" t="s">
        <v>10</v>
      </c>
      <c r="MP7667" s="4" t="s">
        <v>10</v>
      </c>
      <c r="MQ7667" s="4" t="s">
        <v>9</v>
      </c>
      <c r="MR7667" s="4" t="s">
        <v>6</v>
      </c>
      <c r="MS7667" s="4" t="s">
        <v>8</v>
      </c>
      <c r="MT7667" s="4" t="s">
        <v>10</v>
      </c>
      <c r="MU7667" s="4" t="s">
        <v>10</v>
      </c>
      <c r="MV7667" s="4" t="s">
        <v>9</v>
      </c>
      <c r="MW7667" s="4" t="s">
        <v>6</v>
      </c>
      <c r="MX7667" s="4" t="s">
        <v>8</v>
      </c>
      <c r="MY7667" s="4" t="s">
        <v>10</v>
      </c>
      <c r="MZ7667" s="4" t="s">
        <v>10</v>
      </c>
      <c r="NA7667" s="4" t="s">
        <v>9</v>
      </c>
      <c r="NB7667" s="4" t="s">
        <v>6</v>
      </c>
      <c r="NC7667" s="4" t="s">
        <v>8</v>
      </c>
      <c r="ND7667" s="4" t="s">
        <v>10</v>
      </c>
      <c r="NE7667" s="4" t="s">
        <v>10</v>
      </c>
      <c r="NF7667" s="4" t="s">
        <v>9</v>
      </c>
      <c r="NG7667" s="4" t="s">
        <v>6</v>
      </c>
      <c r="NH7667" s="4" t="s">
        <v>8</v>
      </c>
      <c r="NI7667" s="4" t="s">
        <v>10</v>
      </c>
      <c r="NJ7667" s="4" t="s">
        <v>10</v>
      </c>
      <c r="NK7667" s="4" t="s">
        <v>9</v>
      </c>
      <c r="NL7667" s="4" t="s">
        <v>6</v>
      </c>
      <c r="NM7667" s="4" t="s">
        <v>8</v>
      </c>
      <c r="NN7667" s="4" t="s">
        <v>10</v>
      </c>
      <c r="NO7667" s="4" t="s">
        <v>10</v>
      </c>
      <c r="NP7667" s="4" t="s">
        <v>9</v>
      </c>
      <c r="NQ7667" s="4" t="s">
        <v>6</v>
      </c>
      <c r="NR7667" s="4" t="s">
        <v>8</v>
      </c>
      <c r="NS7667" s="4" t="s">
        <v>10</v>
      </c>
      <c r="NT7667" s="4" t="s">
        <v>10</v>
      </c>
      <c r="NU7667" s="4" t="s">
        <v>9</v>
      </c>
      <c r="NV7667" s="4" t="s">
        <v>6</v>
      </c>
      <c r="NW7667" s="4" t="s">
        <v>8</v>
      </c>
      <c r="NX7667" s="4" t="s">
        <v>10</v>
      </c>
      <c r="NY7667" s="4" t="s">
        <v>10</v>
      </c>
      <c r="NZ7667" s="4" t="s">
        <v>9</v>
      </c>
      <c r="OA7667" s="4" t="s">
        <v>6</v>
      </c>
      <c r="OB7667" s="4" t="s">
        <v>8</v>
      </c>
      <c r="OC7667" s="4" t="s">
        <v>10</v>
      </c>
      <c r="OD7667" s="4" t="s">
        <v>10</v>
      </c>
      <c r="OE7667" s="4" t="s">
        <v>9</v>
      </c>
      <c r="OF7667" s="4" t="s">
        <v>6</v>
      </c>
      <c r="OG7667" s="4" t="s">
        <v>8</v>
      </c>
      <c r="OH7667" s="4" t="s">
        <v>10</v>
      </c>
      <c r="OI7667" s="4" t="s">
        <v>10</v>
      </c>
      <c r="OJ7667" s="4" t="s">
        <v>9</v>
      </c>
      <c r="OK7667" s="4" t="s">
        <v>6</v>
      </c>
      <c r="OL7667" s="4" t="s">
        <v>8</v>
      </c>
      <c r="OM7667" s="4" t="s">
        <v>10</v>
      </c>
      <c r="ON7667" s="4" t="s">
        <v>10</v>
      </c>
      <c r="OO7667" s="4" t="s">
        <v>9</v>
      </c>
      <c r="OP7667" s="4" t="s">
        <v>6</v>
      </c>
      <c r="OQ7667" s="4" t="s">
        <v>8</v>
      </c>
      <c r="OR7667" s="4" t="s">
        <v>10</v>
      </c>
      <c r="OS7667" s="4" t="s">
        <v>10</v>
      </c>
      <c r="OT7667" s="4" t="s">
        <v>9</v>
      </c>
      <c r="OU7667" s="4" t="s">
        <v>6</v>
      </c>
      <c r="OV7667" s="4" t="s">
        <v>8</v>
      </c>
      <c r="OW7667" s="4" t="s">
        <v>10</v>
      </c>
      <c r="OX7667" s="4" t="s">
        <v>10</v>
      </c>
      <c r="OY7667" s="4" t="s">
        <v>9</v>
      </c>
      <c r="OZ7667" s="4" t="s">
        <v>6</v>
      </c>
      <c r="PA7667" s="4" t="s">
        <v>8</v>
      </c>
      <c r="PB7667" s="4" t="s">
        <v>10</v>
      </c>
      <c r="PC7667" s="4" t="s">
        <v>10</v>
      </c>
      <c r="PD7667" s="4" t="s">
        <v>9</v>
      </c>
      <c r="PE7667" s="4" t="s">
        <v>6</v>
      </c>
      <c r="PF7667" s="4" t="s">
        <v>8</v>
      </c>
      <c r="PG7667" s="4" t="s">
        <v>10</v>
      </c>
      <c r="PH7667" s="4" t="s">
        <v>10</v>
      </c>
      <c r="PI7667" s="4" t="s">
        <v>9</v>
      </c>
      <c r="PJ7667" s="4" t="s">
        <v>6</v>
      </c>
      <c r="PK7667" s="4" t="s">
        <v>8</v>
      </c>
      <c r="PL7667" s="4" t="s">
        <v>10</v>
      </c>
      <c r="PM7667" s="4" t="s">
        <v>10</v>
      </c>
      <c r="PN7667" s="4" t="s">
        <v>9</v>
      </c>
      <c r="PO7667" s="4" t="s">
        <v>6</v>
      </c>
      <c r="PP7667" s="4" t="s">
        <v>8</v>
      </c>
      <c r="PQ7667" s="4" t="s">
        <v>10</v>
      </c>
      <c r="PR7667" s="4" t="s">
        <v>10</v>
      </c>
      <c r="PS7667" s="4" t="s">
        <v>9</v>
      </c>
      <c r="PT7667" s="4" t="s">
        <v>6</v>
      </c>
      <c r="PU7667" s="4" t="s">
        <v>8</v>
      </c>
      <c r="PV7667" s="4" t="s">
        <v>10</v>
      </c>
      <c r="PW7667" s="4" t="s">
        <v>10</v>
      </c>
      <c r="PX7667" s="4" t="s">
        <v>9</v>
      </c>
      <c r="PY7667" s="4" t="s">
        <v>6</v>
      </c>
      <c r="PZ7667" s="4" t="s">
        <v>8</v>
      </c>
      <c r="QA7667" s="4" t="s">
        <v>10</v>
      </c>
      <c r="QB7667" s="4" t="s">
        <v>10</v>
      </c>
      <c r="QC7667" s="4" t="s">
        <v>9</v>
      </c>
      <c r="QD7667" s="4" t="s">
        <v>6</v>
      </c>
      <c r="QE7667" s="4" t="s">
        <v>8</v>
      </c>
      <c r="QF7667" s="4" t="s">
        <v>10</v>
      </c>
      <c r="QG7667" s="4" t="s">
        <v>10</v>
      </c>
      <c r="QH7667" s="4" t="s">
        <v>9</v>
      </c>
      <c r="QI7667" s="4" t="s">
        <v>6</v>
      </c>
      <c r="QJ7667" s="4" t="s">
        <v>8</v>
      </c>
      <c r="QK7667" s="4" t="s">
        <v>10</v>
      </c>
      <c r="QL7667" s="4" t="s">
        <v>10</v>
      </c>
      <c r="QM7667" s="4" t="s">
        <v>9</v>
      </c>
      <c r="QN7667" s="4" t="s">
        <v>6</v>
      </c>
      <c r="QO7667" s="4" t="s">
        <v>8</v>
      </c>
      <c r="QP7667" s="4" t="s">
        <v>10</v>
      </c>
      <c r="QQ7667" s="4" t="s">
        <v>10</v>
      </c>
      <c r="QR7667" s="4" t="s">
        <v>9</v>
      </c>
      <c r="QS7667" s="4" t="s">
        <v>6</v>
      </c>
      <c r="QT7667" s="4" t="s">
        <v>8</v>
      </c>
      <c r="QU7667" s="4" t="s">
        <v>10</v>
      </c>
      <c r="QV7667" s="4" t="s">
        <v>10</v>
      </c>
      <c r="QW7667" s="4" t="s">
        <v>9</v>
      </c>
      <c r="QX7667" s="4" t="s">
        <v>6</v>
      </c>
      <c r="QY7667" s="4" t="s">
        <v>8</v>
      </c>
      <c r="QZ7667" s="4" t="s">
        <v>10</v>
      </c>
      <c r="RA7667" s="4" t="s">
        <v>10</v>
      </c>
      <c r="RB7667" s="4" t="s">
        <v>9</v>
      </c>
      <c r="RC7667" s="4" t="s">
        <v>6</v>
      </c>
      <c r="RD7667" s="4" t="s">
        <v>8</v>
      </c>
      <c r="RE7667" s="4" t="s">
        <v>10</v>
      </c>
      <c r="RF7667" s="4" t="s">
        <v>10</v>
      </c>
      <c r="RG7667" s="4" t="s">
        <v>9</v>
      </c>
      <c r="RH7667" s="4" t="s">
        <v>6</v>
      </c>
      <c r="RI7667" s="4" t="s">
        <v>8</v>
      </c>
      <c r="RJ7667" s="4" t="s">
        <v>10</v>
      </c>
      <c r="RK7667" s="4" t="s">
        <v>10</v>
      </c>
      <c r="RL7667" s="4" t="s">
        <v>9</v>
      </c>
      <c r="RM7667" s="4" t="s">
        <v>6</v>
      </c>
      <c r="RN7667" s="4" t="s">
        <v>8</v>
      </c>
      <c r="RO7667" s="4" t="s">
        <v>10</v>
      </c>
      <c r="RP7667" s="4" t="s">
        <v>10</v>
      </c>
      <c r="RQ7667" s="4" t="s">
        <v>9</v>
      </c>
      <c r="RR7667" s="4" t="s">
        <v>6</v>
      </c>
      <c r="RS7667" s="4" t="s">
        <v>8</v>
      </c>
      <c r="RT7667" s="4" t="s">
        <v>10</v>
      </c>
      <c r="RU7667" s="4" t="s">
        <v>10</v>
      </c>
      <c r="RV7667" s="4" t="s">
        <v>9</v>
      </c>
      <c r="RW7667" s="4" t="s">
        <v>6</v>
      </c>
      <c r="RX7667" s="4" t="s">
        <v>8</v>
      </c>
      <c r="RY7667" s="4" t="s">
        <v>10</v>
      </c>
      <c r="RZ7667" s="4" t="s">
        <v>10</v>
      </c>
      <c r="SA7667" s="4" t="s">
        <v>9</v>
      </c>
      <c r="SB7667" s="4" t="s">
        <v>6</v>
      </c>
      <c r="SC7667" s="4" t="s">
        <v>8</v>
      </c>
      <c r="SD7667" s="4" t="s">
        <v>10</v>
      </c>
      <c r="SE7667" s="4" t="s">
        <v>10</v>
      </c>
      <c r="SF7667" s="4" t="s">
        <v>9</v>
      </c>
      <c r="SG7667" s="4" t="s">
        <v>6</v>
      </c>
      <c r="SH7667" s="4" t="s">
        <v>8</v>
      </c>
      <c r="SI7667" s="4" t="s">
        <v>10</v>
      </c>
      <c r="SJ7667" s="4" t="s">
        <v>10</v>
      </c>
      <c r="SK7667" s="4" t="s">
        <v>9</v>
      </c>
      <c r="SL7667" s="4" t="s">
        <v>6</v>
      </c>
      <c r="SM7667" s="4" t="s">
        <v>8</v>
      </c>
      <c r="SN7667" s="4" t="s">
        <v>10</v>
      </c>
      <c r="SO7667" s="4" t="s">
        <v>10</v>
      </c>
      <c r="SP7667" s="4" t="s">
        <v>9</v>
      </c>
      <c r="SQ7667" s="4" t="s">
        <v>6</v>
      </c>
      <c r="SR7667" s="4" t="s">
        <v>8</v>
      </c>
      <c r="SS7667" s="4" t="s">
        <v>10</v>
      </c>
      <c r="ST7667" s="4" t="s">
        <v>10</v>
      </c>
      <c r="SU7667" s="4" t="s">
        <v>9</v>
      </c>
      <c r="SV7667" s="4" t="s">
        <v>6</v>
      </c>
      <c r="SW7667" s="4" t="s">
        <v>8</v>
      </c>
      <c r="SX7667" s="4" t="s">
        <v>10</v>
      </c>
      <c r="SY7667" s="4" t="s">
        <v>10</v>
      </c>
      <c r="SZ7667" s="4" t="s">
        <v>9</v>
      </c>
      <c r="TA7667" s="4" t="s">
        <v>6</v>
      </c>
      <c r="TB7667" s="4" t="s">
        <v>8</v>
      </c>
      <c r="TC7667" s="4" t="s">
        <v>10</v>
      </c>
      <c r="TD7667" s="4" t="s">
        <v>10</v>
      </c>
      <c r="TE7667" s="4" t="s">
        <v>9</v>
      </c>
      <c r="TF7667" s="4" t="s">
        <v>6</v>
      </c>
      <c r="TG7667" s="4" t="s">
        <v>8</v>
      </c>
      <c r="TH7667" s="4" t="s">
        <v>10</v>
      </c>
      <c r="TI7667" s="4" t="s">
        <v>10</v>
      </c>
      <c r="TJ7667" s="4" t="s">
        <v>9</v>
      </c>
      <c r="TK7667" s="4" t="s">
        <v>6</v>
      </c>
      <c r="TL7667" s="4" t="s">
        <v>8</v>
      </c>
      <c r="TM7667" s="4" t="s">
        <v>10</v>
      </c>
      <c r="TN7667" s="4" t="s">
        <v>10</v>
      </c>
      <c r="TO7667" s="4" t="s">
        <v>9</v>
      </c>
      <c r="TP7667" s="4" t="s">
        <v>6</v>
      </c>
      <c r="TQ7667" s="4" t="s">
        <v>8</v>
      </c>
      <c r="TR7667" s="4" t="s">
        <v>10</v>
      </c>
      <c r="TS7667" s="4" t="s">
        <v>10</v>
      </c>
      <c r="TT7667" s="4" t="s">
        <v>9</v>
      </c>
      <c r="TU7667" s="4" t="s">
        <v>6</v>
      </c>
      <c r="TV7667" s="4" t="s">
        <v>8</v>
      </c>
      <c r="TW7667" s="4" t="s">
        <v>10</v>
      </c>
      <c r="TX7667" s="4" t="s">
        <v>10</v>
      </c>
      <c r="TY7667" s="4" t="s">
        <v>9</v>
      </c>
      <c r="TZ7667" s="4" t="s">
        <v>6</v>
      </c>
      <c r="UA7667" s="4" t="s">
        <v>8</v>
      </c>
      <c r="UB7667" s="4" t="s">
        <v>10</v>
      </c>
      <c r="UC7667" s="4" t="s">
        <v>10</v>
      </c>
      <c r="UD7667" s="4" t="s">
        <v>9</v>
      </c>
      <c r="UE7667" s="4" t="s">
        <v>6</v>
      </c>
      <c r="UF7667" s="4" t="s">
        <v>8</v>
      </c>
      <c r="UG7667" s="4" t="s">
        <v>10</v>
      </c>
      <c r="UH7667" s="4" t="s">
        <v>10</v>
      </c>
      <c r="UI7667" s="4" t="s">
        <v>9</v>
      </c>
      <c r="UJ7667" s="4" t="s">
        <v>6</v>
      </c>
      <c r="UK7667" s="4" t="s">
        <v>8</v>
      </c>
      <c r="UL7667" s="4" t="s">
        <v>10</v>
      </c>
      <c r="UM7667" s="4" t="s">
        <v>10</v>
      </c>
      <c r="UN7667" s="4" t="s">
        <v>9</v>
      </c>
      <c r="UO7667" s="4" t="s">
        <v>6</v>
      </c>
      <c r="UP7667" s="4" t="s">
        <v>8</v>
      </c>
      <c r="UQ7667" s="4" t="s">
        <v>10</v>
      </c>
      <c r="UR7667" s="4" t="s">
        <v>10</v>
      </c>
      <c r="US7667" s="4" t="s">
        <v>9</v>
      </c>
      <c r="UT7667" s="4" t="s">
        <v>6</v>
      </c>
      <c r="UU7667" s="4" t="s">
        <v>8</v>
      </c>
      <c r="UV7667" s="4" t="s">
        <v>10</v>
      </c>
      <c r="UW7667" s="4" t="s">
        <v>10</v>
      </c>
      <c r="UX7667" s="4" t="s">
        <v>9</v>
      </c>
      <c r="UY7667" s="4" t="s">
        <v>6</v>
      </c>
      <c r="UZ7667" s="4" t="s">
        <v>8</v>
      </c>
      <c r="VA7667" s="4" t="s">
        <v>10</v>
      </c>
      <c r="VB7667" s="4" t="s">
        <v>10</v>
      </c>
      <c r="VC7667" s="4" t="s">
        <v>9</v>
      </c>
      <c r="VD7667" s="4" t="s">
        <v>6</v>
      </c>
      <c r="VE7667" s="4" t="s">
        <v>8</v>
      </c>
      <c r="VF7667" s="4" t="s">
        <v>10</v>
      </c>
      <c r="VG7667" s="4" t="s">
        <v>10</v>
      </c>
      <c r="VH7667" s="4" t="s">
        <v>9</v>
      </c>
      <c r="VI7667" s="4" t="s">
        <v>6</v>
      </c>
      <c r="VJ7667" s="4" t="s">
        <v>8</v>
      </c>
      <c r="VK7667" s="4" t="s">
        <v>10</v>
      </c>
      <c r="VL7667" s="4" t="s">
        <v>10</v>
      </c>
      <c r="VM7667" s="4" t="s">
        <v>9</v>
      </c>
      <c r="VN7667" s="4" t="s">
        <v>6</v>
      </c>
      <c r="VO7667" s="4" t="s">
        <v>8</v>
      </c>
      <c r="VP7667" s="4" t="s">
        <v>10</v>
      </c>
      <c r="VQ7667" s="4" t="s">
        <v>10</v>
      </c>
      <c r="VR7667" s="4" t="s">
        <v>9</v>
      </c>
      <c r="VS7667" s="4" t="s">
        <v>6</v>
      </c>
      <c r="VT7667" s="4" t="s">
        <v>8</v>
      </c>
      <c r="VU7667" s="4" t="s">
        <v>10</v>
      </c>
      <c r="VV7667" s="4" t="s">
        <v>10</v>
      </c>
      <c r="VW7667" s="4" t="s">
        <v>9</v>
      </c>
      <c r="VX7667" s="4" t="s">
        <v>6</v>
      </c>
      <c r="VY7667" s="4" t="s">
        <v>8</v>
      </c>
      <c r="VZ7667" s="4" t="s">
        <v>10</v>
      </c>
      <c r="WA7667" s="4" t="s">
        <v>10</v>
      </c>
      <c r="WB7667" s="4" t="s">
        <v>9</v>
      </c>
      <c r="WC7667" s="4" t="s">
        <v>6</v>
      </c>
      <c r="WD7667" s="4" t="s">
        <v>8</v>
      </c>
      <c r="WE7667" s="4" t="s">
        <v>10</v>
      </c>
      <c r="WF7667" s="4" t="s">
        <v>10</v>
      </c>
      <c r="WG7667" s="4" t="s">
        <v>9</v>
      </c>
      <c r="WH7667" s="4" t="s">
        <v>6</v>
      </c>
      <c r="WI7667" s="4" t="s">
        <v>8</v>
      </c>
      <c r="WJ7667" s="4" t="s">
        <v>10</v>
      </c>
      <c r="WK7667" s="4" t="s">
        <v>10</v>
      </c>
      <c r="WL7667" s="4" t="s">
        <v>9</v>
      </c>
      <c r="WM7667" s="4" t="s">
        <v>6</v>
      </c>
      <c r="WN7667" s="4" t="s">
        <v>8</v>
      </c>
      <c r="WO7667" s="4" t="s">
        <v>10</v>
      </c>
      <c r="WP7667" s="4" t="s">
        <v>10</v>
      </c>
      <c r="WQ7667" s="4" t="s">
        <v>9</v>
      </c>
      <c r="WR7667" s="4" t="s">
        <v>6</v>
      </c>
      <c r="WS7667" s="4" t="s">
        <v>8</v>
      </c>
      <c r="WT7667" s="4" t="s">
        <v>10</v>
      </c>
      <c r="WU7667" s="4" t="s">
        <v>10</v>
      </c>
      <c r="WV7667" s="4" t="s">
        <v>9</v>
      </c>
      <c r="WW7667" s="4" t="s">
        <v>6</v>
      </c>
      <c r="WX7667" s="4" t="s">
        <v>8</v>
      </c>
      <c r="WY7667" s="4" t="s">
        <v>10</v>
      </c>
      <c r="WZ7667" s="4" t="s">
        <v>10</v>
      </c>
      <c r="XA7667" s="4" t="s">
        <v>9</v>
      </c>
      <c r="XB7667" s="4" t="s">
        <v>6</v>
      </c>
      <c r="XC7667" s="4" t="s">
        <v>8</v>
      </c>
      <c r="XD7667" s="4" t="s">
        <v>10</v>
      </c>
      <c r="XE7667" s="4" t="s">
        <v>10</v>
      </c>
      <c r="XF7667" s="4" t="s">
        <v>9</v>
      </c>
      <c r="XG7667" s="4" t="s">
        <v>6</v>
      </c>
      <c r="XH7667" s="4" t="s">
        <v>8</v>
      </c>
    </row>
    <row r="7668" spans="1:312">
      <c r="A7668" t="n">
        <v>60016</v>
      </c>
      <c r="B7668" s="97" t="n">
        <v>257</v>
      </c>
      <c r="C7668" s="7" t="n">
        <v>3</v>
      </c>
      <c r="D7668" s="7" t="n">
        <v>65533</v>
      </c>
      <c r="E7668" s="7" t="n">
        <v>0</v>
      </c>
      <c r="F7668" s="7" t="s">
        <v>108</v>
      </c>
      <c r="G7668" s="7" t="n">
        <f t="normal" ca="1">32-LENB(INDIRECT(ADDRESS(7668,6)))</f>
        <v>0</v>
      </c>
      <c r="H7668" s="7" t="n">
        <v>3</v>
      </c>
      <c r="I7668" s="7" t="n">
        <v>65533</v>
      </c>
      <c r="J7668" s="7" t="n">
        <v>0</v>
      </c>
      <c r="K7668" s="7" t="s">
        <v>253</v>
      </c>
      <c r="L7668" s="7" t="n">
        <f t="normal" ca="1">32-LENB(INDIRECT(ADDRESS(7668,11)))</f>
        <v>0</v>
      </c>
      <c r="M7668" s="7" t="n">
        <v>4</v>
      </c>
      <c r="N7668" s="7" t="n">
        <v>65533</v>
      </c>
      <c r="O7668" s="7" t="n">
        <v>4400</v>
      </c>
      <c r="P7668" s="7" t="s">
        <v>12</v>
      </c>
      <c r="Q7668" s="7" t="n">
        <f t="normal" ca="1">32-LENB(INDIRECT(ADDRESS(7668,16)))</f>
        <v>0</v>
      </c>
      <c r="R7668" s="7" t="n">
        <v>4</v>
      </c>
      <c r="S7668" s="7" t="n">
        <v>65533</v>
      </c>
      <c r="T7668" s="7" t="n">
        <v>4221</v>
      </c>
      <c r="U7668" s="7" t="s">
        <v>12</v>
      </c>
      <c r="V7668" s="7" t="n">
        <f t="normal" ca="1">32-LENB(INDIRECT(ADDRESS(7668,21)))</f>
        <v>0</v>
      </c>
      <c r="W7668" s="7" t="n">
        <v>4</v>
      </c>
      <c r="X7668" s="7" t="n">
        <v>65533</v>
      </c>
      <c r="Y7668" s="7" t="n">
        <v>4261</v>
      </c>
      <c r="Z7668" s="7" t="s">
        <v>12</v>
      </c>
      <c r="AA7668" s="7" t="n">
        <f t="normal" ca="1">32-LENB(INDIRECT(ADDRESS(7668,26)))</f>
        <v>0</v>
      </c>
      <c r="AB7668" s="7" t="n">
        <v>7</v>
      </c>
      <c r="AC7668" s="7" t="n">
        <v>65533</v>
      </c>
      <c r="AD7668" s="7" t="n">
        <v>52534</v>
      </c>
      <c r="AE7668" s="7" t="s">
        <v>12</v>
      </c>
      <c r="AF7668" s="7" t="n">
        <f t="normal" ca="1">32-LENB(INDIRECT(ADDRESS(7668,31)))</f>
        <v>0</v>
      </c>
      <c r="AG7668" s="7" t="n">
        <v>7</v>
      </c>
      <c r="AH7668" s="7" t="n">
        <v>65533</v>
      </c>
      <c r="AI7668" s="7" t="n">
        <v>9329</v>
      </c>
      <c r="AJ7668" s="7" t="s">
        <v>12</v>
      </c>
      <c r="AK7668" s="7" t="n">
        <f t="normal" ca="1">32-LENB(INDIRECT(ADDRESS(7668,36)))</f>
        <v>0</v>
      </c>
      <c r="AL7668" s="7" t="n">
        <v>7</v>
      </c>
      <c r="AM7668" s="7" t="n">
        <v>65533</v>
      </c>
      <c r="AN7668" s="7" t="n">
        <v>6361</v>
      </c>
      <c r="AO7668" s="7" t="s">
        <v>12</v>
      </c>
      <c r="AP7668" s="7" t="n">
        <f t="normal" ca="1">32-LENB(INDIRECT(ADDRESS(7668,41)))</f>
        <v>0</v>
      </c>
      <c r="AQ7668" s="7" t="n">
        <v>7</v>
      </c>
      <c r="AR7668" s="7" t="n">
        <v>65533</v>
      </c>
      <c r="AS7668" s="7" t="n">
        <v>6362</v>
      </c>
      <c r="AT7668" s="7" t="s">
        <v>12</v>
      </c>
      <c r="AU7668" s="7" t="n">
        <f t="normal" ca="1">32-LENB(INDIRECT(ADDRESS(7668,46)))</f>
        <v>0</v>
      </c>
      <c r="AV7668" s="7" t="n">
        <v>7</v>
      </c>
      <c r="AW7668" s="7" t="n">
        <v>65533</v>
      </c>
      <c r="AX7668" s="7" t="n">
        <v>7352</v>
      </c>
      <c r="AY7668" s="7" t="s">
        <v>12</v>
      </c>
      <c r="AZ7668" s="7" t="n">
        <f t="normal" ca="1">32-LENB(INDIRECT(ADDRESS(7668,51)))</f>
        <v>0</v>
      </c>
      <c r="BA7668" s="7" t="n">
        <v>7</v>
      </c>
      <c r="BB7668" s="7" t="n">
        <v>65533</v>
      </c>
      <c r="BC7668" s="7" t="n">
        <v>7353</v>
      </c>
      <c r="BD7668" s="7" t="s">
        <v>12</v>
      </c>
      <c r="BE7668" s="7" t="n">
        <f t="normal" ca="1">32-LENB(INDIRECT(ADDRESS(7668,56)))</f>
        <v>0</v>
      </c>
      <c r="BF7668" s="7" t="n">
        <v>7</v>
      </c>
      <c r="BG7668" s="7" t="n">
        <v>65533</v>
      </c>
      <c r="BH7668" s="7" t="n">
        <v>4354</v>
      </c>
      <c r="BI7668" s="7" t="s">
        <v>12</v>
      </c>
      <c r="BJ7668" s="7" t="n">
        <f t="normal" ca="1">32-LENB(INDIRECT(ADDRESS(7668,61)))</f>
        <v>0</v>
      </c>
      <c r="BK7668" s="7" t="n">
        <v>7</v>
      </c>
      <c r="BL7668" s="7" t="n">
        <v>65533</v>
      </c>
      <c r="BM7668" s="7" t="n">
        <v>7354</v>
      </c>
      <c r="BN7668" s="7" t="s">
        <v>12</v>
      </c>
      <c r="BO7668" s="7" t="n">
        <f t="normal" ca="1">32-LENB(INDIRECT(ADDRESS(7668,66)))</f>
        <v>0</v>
      </c>
      <c r="BP7668" s="7" t="n">
        <v>7</v>
      </c>
      <c r="BQ7668" s="7" t="n">
        <v>65533</v>
      </c>
      <c r="BR7668" s="7" t="n">
        <v>18428</v>
      </c>
      <c r="BS7668" s="7" t="s">
        <v>12</v>
      </c>
      <c r="BT7668" s="7" t="n">
        <f t="normal" ca="1">32-LENB(INDIRECT(ADDRESS(7668,71)))</f>
        <v>0</v>
      </c>
      <c r="BU7668" s="7" t="n">
        <v>7</v>
      </c>
      <c r="BV7668" s="7" t="n">
        <v>65533</v>
      </c>
      <c r="BW7668" s="7" t="n">
        <v>18429</v>
      </c>
      <c r="BX7668" s="7" t="s">
        <v>12</v>
      </c>
      <c r="BY7668" s="7" t="n">
        <f t="normal" ca="1">32-LENB(INDIRECT(ADDRESS(7668,76)))</f>
        <v>0</v>
      </c>
      <c r="BZ7668" s="7" t="n">
        <v>7</v>
      </c>
      <c r="CA7668" s="7" t="n">
        <v>65533</v>
      </c>
      <c r="CB7668" s="7" t="n">
        <v>18430</v>
      </c>
      <c r="CC7668" s="7" t="s">
        <v>12</v>
      </c>
      <c r="CD7668" s="7" t="n">
        <f t="normal" ca="1">32-LENB(INDIRECT(ADDRESS(7668,81)))</f>
        <v>0</v>
      </c>
      <c r="CE7668" s="7" t="n">
        <v>7</v>
      </c>
      <c r="CF7668" s="7" t="n">
        <v>65533</v>
      </c>
      <c r="CG7668" s="7" t="n">
        <v>52535</v>
      </c>
      <c r="CH7668" s="7" t="s">
        <v>12</v>
      </c>
      <c r="CI7668" s="7" t="n">
        <f t="normal" ca="1">32-LENB(INDIRECT(ADDRESS(7668,86)))</f>
        <v>0</v>
      </c>
      <c r="CJ7668" s="7" t="n">
        <v>7</v>
      </c>
      <c r="CK7668" s="7" t="n">
        <v>65533</v>
      </c>
      <c r="CL7668" s="7" t="n">
        <v>14352</v>
      </c>
      <c r="CM7668" s="7" t="s">
        <v>12</v>
      </c>
      <c r="CN7668" s="7" t="n">
        <f t="normal" ca="1">32-LENB(INDIRECT(ADDRESS(7668,91)))</f>
        <v>0</v>
      </c>
      <c r="CO7668" s="7" t="n">
        <v>7</v>
      </c>
      <c r="CP7668" s="7" t="n">
        <v>65533</v>
      </c>
      <c r="CQ7668" s="7" t="n">
        <v>15316</v>
      </c>
      <c r="CR7668" s="7" t="s">
        <v>12</v>
      </c>
      <c r="CS7668" s="7" t="n">
        <f t="normal" ca="1">32-LENB(INDIRECT(ADDRESS(7668,96)))</f>
        <v>0</v>
      </c>
      <c r="CT7668" s="7" t="n">
        <v>7</v>
      </c>
      <c r="CU7668" s="7" t="n">
        <v>65533</v>
      </c>
      <c r="CV7668" s="7" t="n">
        <v>5308</v>
      </c>
      <c r="CW7668" s="7" t="s">
        <v>12</v>
      </c>
      <c r="CX7668" s="7" t="n">
        <f t="normal" ca="1">32-LENB(INDIRECT(ADDRESS(7668,101)))</f>
        <v>0</v>
      </c>
      <c r="CY7668" s="7" t="n">
        <v>4</v>
      </c>
      <c r="CZ7668" s="7" t="n">
        <v>65533</v>
      </c>
      <c r="DA7668" s="7" t="n">
        <v>2004</v>
      </c>
      <c r="DB7668" s="7" t="s">
        <v>12</v>
      </c>
      <c r="DC7668" s="7" t="n">
        <f t="normal" ca="1">32-LENB(INDIRECT(ADDRESS(7668,106)))</f>
        <v>0</v>
      </c>
      <c r="DD7668" s="7" t="n">
        <v>7</v>
      </c>
      <c r="DE7668" s="7" t="n">
        <v>65533</v>
      </c>
      <c r="DF7668" s="7" t="n">
        <v>15317</v>
      </c>
      <c r="DG7668" s="7" t="s">
        <v>12</v>
      </c>
      <c r="DH7668" s="7" t="n">
        <f t="normal" ca="1">32-LENB(INDIRECT(ADDRESS(7668,111)))</f>
        <v>0</v>
      </c>
      <c r="DI7668" s="7" t="n">
        <v>7</v>
      </c>
      <c r="DJ7668" s="7" t="n">
        <v>65533</v>
      </c>
      <c r="DK7668" s="7" t="n">
        <v>15318</v>
      </c>
      <c r="DL7668" s="7" t="s">
        <v>12</v>
      </c>
      <c r="DM7668" s="7" t="n">
        <f t="normal" ca="1">32-LENB(INDIRECT(ADDRESS(7668,116)))</f>
        <v>0</v>
      </c>
      <c r="DN7668" s="7" t="n">
        <v>4</v>
      </c>
      <c r="DO7668" s="7" t="n">
        <v>65533</v>
      </c>
      <c r="DP7668" s="7" t="n">
        <v>2000</v>
      </c>
      <c r="DQ7668" s="7" t="s">
        <v>12</v>
      </c>
      <c r="DR7668" s="7" t="n">
        <f t="normal" ca="1">32-LENB(INDIRECT(ADDRESS(7668,121)))</f>
        <v>0</v>
      </c>
      <c r="DS7668" s="7" t="n">
        <v>7</v>
      </c>
      <c r="DT7668" s="7" t="n">
        <v>65533</v>
      </c>
      <c r="DU7668" s="7" t="n">
        <v>5309</v>
      </c>
      <c r="DV7668" s="7" t="s">
        <v>12</v>
      </c>
      <c r="DW7668" s="7" t="n">
        <f t="normal" ca="1">32-LENB(INDIRECT(ADDRESS(7668,126)))</f>
        <v>0</v>
      </c>
      <c r="DX7668" s="7" t="n">
        <v>7</v>
      </c>
      <c r="DY7668" s="7" t="n">
        <v>65533</v>
      </c>
      <c r="DZ7668" s="7" t="n">
        <v>15319</v>
      </c>
      <c r="EA7668" s="7" t="s">
        <v>12</v>
      </c>
      <c r="EB7668" s="7" t="n">
        <f t="normal" ca="1">32-LENB(INDIRECT(ADDRESS(7668,131)))</f>
        <v>0</v>
      </c>
      <c r="EC7668" s="7" t="n">
        <v>7</v>
      </c>
      <c r="ED7668" s="7" t="n">
        <v>65533</v>
      </c>
      <c r="EE7668" s="7" t="n">
        <v>52536</v>
      </c>
      <c r="EF7668" s="7" t="s">
        <v>12</v>
      </c>
      <c r="EG7668" s="7" t="n">
        <f t="normal" ca="1">32-LENB(INDIRECT(ADDRESS(7668,136)))</f>
        <v>0</v>
      </c>
      <c r="EH7668" s="7" t="n">
        <v>7</v>
      </c>
      <c r="EI7668" s="7" t="n">
        <v>65533</v>
      </c>
      <c r="EJ7668" s="7" t="n">
        <v>1524</v>
      </c>
      <c r="EK7668" s="7" t="s">
        <v>12</v>
      </c>
      <c r="EL7668" s="7" t="n">
        <f t="normal" ca="1">32-LENB(INDIRECT(ADDRESS(7668,141)))</f>
        <v>0</v>
      </c>
      <c r="EM7668" s="7" t="n">
        <v>4</v>
      </c>
      <c r="EN7668" s="7" t="n">
        <v>65533</v>
      </c>
      <c r="EO7668" s="7" t="n">
        <v>2004</v>
      </c>
      <c r="EP7668" s="7" t="s">
        <v>12</v>
      </c>
      <c r="EQ7668" s="7" t="n">
        <f t="normal" ca="1">32-LENB(INDIRECT(ADDRESS(7668,146)))</f>
        <v>0</v>
      </c>
      <c r="ER7668" s="7" t="n">
        <v>7</v>
      </c>
      <c r="ES7668" s="7" t="n">
        <v>65533</v>
      </c>
      <c r="ET7668" s="7" t="n">
        <v>52537</v>
      </c>
      <c r="EU7668" s="7" t="s">
        <v>12</v>
      </c>
      <c r="EV7668" s="7" t="n">
        <f t="normal" ca="1">32-LENB(INDIRECT(ADDRESS(7668,151)))</f>
        <v>0</v>
      </c>
      <c r="EW7668" s="7" t="n">
        <v>8</v>
      </c>
      <c r="EX7668" s="7" t="n">
        <v>65533</v>
      </c>
      <c r="EY7668" s="7" t="n">
        <v>0</v>
      </c>
      <c r="EZ7668" s="7" t="s">
        <v>315</v>
      </c>
      <c r="FA7668" s="7" t="n">
        <f t="normal" ca="1">32-LENB(INDIRECT(ADDRESS(7668,156)))</f>
        <v>0</v>
      </c>
      <c r="FB7668" s="7" t="n">
        <v>7</v>
      </c>
      <c r="FC7668" s="7" t="n">
        <v>65533</v>
      </c>
      <c r="FD7668" s="7" t="n">
        <v>1307</v>
      </c>
      <c r="FE7668" s="7" t="s">
        <v>12</v>
      </c>
      <c r="FF7668" s="7" t="n">
        <f t="normal" ca="1">32-LENB(INDIRECT(ADDRESS(7668,161)))</f>
        <v>0</v>
      </c>
      <c r="FG7668" s="7" t="n">
        <v>7</v>
      </c>
      <c r="FH7668" s="7" t="n">
        <v>65533</v>
      </c>
      <c r="FI7668" s="7" t="n">
        <v>1308</v>
      </c>
      <c r="FJ7668" s="7" t="s">
        <v>12</v>
      </c>
      <c r="FK7668" s="7" t="n">
        <f t="normal" ca="1">32-LENB(INDIRECT(ADDRESS(7668,166)))</f>
        <v>0</v>
      </c>
      <c r="FL7668" s="7" t="n">
        <v>7</v>
      </c>
      <c r="FM7668" s="7" t="n">
        <v>65533</v>
      </c>
      <c r="FN7668" s="7" t="n">
        <v>52538</v>
      </c>
      <c r="FO7668" s="7" t="s">
        <v>12</v>
      </c>
      <c r="FP7668" s="7" t="n">
        <f t="normal" ca="1">32-LENB(INDIRECT(ADDRESS(7668,171)))</f>
        <v>0</v>
      </c>
      <c r="FQ7668" s="7" t="n">
        <v>7</v>
      </c>
      <c r="FR7668" s="7" t="n">
        <v>65533</v>
      </c>
      <c r="FS7668" s="7" t="n">
        <v>52539</v>
      </c>
      <c r="FT7668" s="7" t="s">
        <v>12</v>
      </c>
      <c r="FU7668" s="7" t="n">
        <f t="normal" ca="1">32-LENB(INDIRECT(ADDRESS(7668,176)))</f>
        <v>0</v>
      </c>
      <c r="FV7668" s="7" t="n">
        <v>7</v>
      </c>
      <c r="FW7668" s="7" t="n">
        <v>65533</v>
      </c>
      <c r="FX7668" s="7" t="n">
        <v>52540</v>
      </c>
      <c r="FY7668" s="7" t="s">
        <v>12</v>
      </c>
      <c r="FZ7668" s="7" t="n">
        <f t="normal" ca="1">32-LENB(INDIRECT(ADDRESS(7668,181)))</f>
        <v>0</v>
      </c>
      <c r="GA7668" s="7" t="n">
        <v>7</v>
      </c>
      <c r="GB7668" s="7" t="n">
        <v>65533</v>
      </c>
      <c r="GC7668" s="7" t="n">
        <v>1309</v>
      </c>
      <c r="GD7668" s="7" t="s">
        <v>12</v>
      </c>
      <c r="GE7668" s="7" t="n">
        <f t="normal" ca="1">32-LENB(INDIRECT(ADDRESS(7668,186)))</f>
        <v>0</v>
      </c>
      <c r="GF7668" s="7" t="n">
        <v>7</v>
      </c>
      <c r="GG7668" s="7" t="n">
        <v>65533</v>
      </c>
      <c r="GH7668" s="7" t="n">
        <v>1310</v>
      </c>
      <c r="GI7668" s="7" t="s">
        <v>12</v>
      </c>
      <c r="GJ7668" s="7" t="n">
        <f t="normal" ca="1">32-LENB(INDIRECT(ADDRESS(7668,191)))</f>
        <v>0</v>
      </c>
      <c r="GK7668" s="7" t="n">
        <v>7</v>
      </c>
      <c r="GL7668" s="7" t="n">
        <v>65533</v>
      </c>
      <c r="GM7668" s="7" t="n">
        <v>1311</v>
      </c>
      <c r="GN7668" s="7" t="s">
        <v>12</v>
      </c>
      <c r="GO7668" s="7" t="n">
        <f t="normal" ca="1">32-LENB(INDIRECT(ADDRESS(7668,196)))</f>
        <v>0</v>
      </c>
      <c r="GP7668" s="7" t="n">
        <v>7</v>
      </c>
      <c r="GQ7668" s="7" t="n">
        <v>65533</v>
      </c>
      <c r="GR7668" s="7" t="n">
        <v>1312</v>
      </c>
      <c r="GS7668" s="7" t="s">
        <v>12</v>
      </c>
      <c r="GT7668" s="7" t="n">
        <f t="normal" ca="1">32-LENB(INDIRECT(ADDRESS(7668,201)))</f>
        <v>0</v>
      </c>
      <c r="GU7668" s="7" t="n">
        <v>7</v>
      </c>
      <c r="GV7668" s="7" t="n">
        <v>65533</v>
      </c>
      <c r="GW7668" s="7" t="n">
        <v>1313</v>
      </c>
      <c r="GX7668" s="7" t="s">
        <v>12</v>
      </c>
      <c r="GY7668" s="7" t="n">
        <f t="normal" ca="1">32-LENB(INDIRECT(ADDRESS(7668,206)))</f>
        <v>0</v>
      </c>
      <c r="GZ7668" s="7" t="n">
        <v>7</v>
      </c>
      <c r="HA7668" s="7" t="n">
        <v>65533</v>
      </c>
      <c r="HB7668" s="7" t="n">
        <v>52541</v>
      </c>
      <c r="HC7668" s="7" t="s">
        <v>12</v>
      </c>
      <c r="HD7668" s="7" t="n">
        <f t="normal" ca="1">32-LENB(INDIRECT(ADDRESS(7668,211)))</f>
        <v>0</v>
      </c>
      <c r="HE7668" s="7" t="n">
        <v>7</v>
      </c>
      <c r="HF7668" s="7" t="n">
        <v>65533</v>
      </c>
      <c r="HG7668" s="7" t="n">
        <v>52542</v>
      </c>
      <c r="HH7668" s="7" t="s">
        <v>12</v>
      </c>
      <c r="HI7668" s="7" t="n">
        <f t="normal" ca="1">32-LENB(INDIRECT(ADDRESS(7668,216)))</f>
        <v>0</v>
      </c>
      <c r="HJ7668" s="7" t="n">
        <v>7</v>
      </c>
      <c r="HK7668" s="7" t="n">
        <v>65533</v>
      </c>
      <c r="HL7668" s="7" t="n">
        <v>52543</v>
      </c>
      <c r="HM7668" s="7" t="s">
        <v>12</v>
      </c>
      <c r="HN7668" s="7" t="n">
        <f t="normal" ca="1">32-LENB(INDIRECT(ADDRESS(7668,221)))</f>
        <v>0</v>
      </c>
      <c r="HO7668" s="7" t="n">
        <v>7</v>
      </c>
      <c r="HP7668" s="7" t="n">
        <v>65533</v>
      </c>
      <c r="HQ7668" s="7" t="n">
        <v>1314</v>
      </c>
      <c r="HR7668" s="7" t="s">
        <v>12</v>
      </c>
      <c r="HS7668" s="7" t="n">
        <f t="normal" ca="1">32-LENB(INDIRECT(ADDRESS(7668,226)))</f>
        <v>0</v>
      </c>
      <c r="HT7668" s="7" t="n">
        <v>7</v>
      </c>
      <c r="HU7668" s="7" t="n">
        <v>65533</v>
      </c>
      <c r="HV7668" s="7" t="n">
        <v>1315</v>
      </c>
      <c r="HW7668" s="7" t="s">
        <v>12</v>
      </c>
      <c r="HX7668" s="7" t="n">
        <f t="normal" ca="1">32-LENB(INDIRECT(ADDRESS(7668,231)))</f>
        <v>0</v>
      </c>
      <c r="HY7668" s="7" t="n">
        <v>7</v>
      </c>
      <c r="HZ7668" s="7" t="n">
        <v>65533</v>
      </c>
      <c r="IA7668" s="7" t="n">
        <v>52544</v>
      </c>
      <c r="IB7668" s="7" t="s">
        <v>12</v>
      </c>
      <c r="IC7668" s="7" t="n">
        <f t="normal" ca="1">32-LENB(INDIRECT(ADDRESS(7668,236)))</f>
        <v>0</v>
      </c>
      <c r="ID7668" s="7" t="n">
        <v>7</v>
      </c>
      <c r="IE7668" s="7" t="n">
        <v>65533</v>
      </c>
      <c r="IF7668" s="7" t="n">
        <v>1316</v>
      </c>
      <c r="IG7668" s="7" t="s">
        <v>12</v>
      </c>
      <c r="IH7668" s="7" t="n">
        <f t="normal" ca="1">32-LENB(INDIRECT(ADDRESS(7668,241)))</f>
        <v>0</v>
      </c>
      <c r="II7668" s="7" t="n">
        <v>7</v>
      </c>
      <c r="IJ7668" s="7" t="n">
        <v>65533</v>
      </c>
      <c r="IK7668" s="7" t="n">
        <v>1317</v>
      </c>
      <c r="IL7668" s="7" t="s">
        <v>12</v>
      </c>
      <c r="IM7668" s="7" t="n">
        <f t="normal" ca="1">32-LENB(INDIRECT(ADDRESS(7668,246)))</f>
        <v>0</v>
      </c>
      <c r="IN7668" s="7" t="n">
        <v>7</v>
      </c>
      <c r="IO7668" s="7" t="n">
        <v>65533</v>
      </c>
      <c r="IP7668" s="7" t="n">
        <v>1318</v>
      </c>
      <c r="IQ7668" s="7" t="s">
        <v>12</v>
      </c>
      <c r="IR7668" s="7" t="n">
        <f t="normal" ca="1">32-LENB(INDIRECT(ADDRESS(7668,251)))</f>
        <v>0</v>
      </c>
      <c r="IS7668" s="7" t="n">
        <v>7</v>
      </c>
      <c r="IT7668" s="7" t="n">
        <v>65533</v>
      </c>
      <c r="IU7668" s="7" t="n">
        <v>52545</v>
      </c>
      <c r="IV7668" s="7" t="s">
        <v>12</v>
      </c>
      <c r="IW7668" s="7" t="n">
        <f t="normal" ca="1">32-LENB(INDIRECT(ADDRESS(7668,256)))</f>
        <v>0</v>
      </c>
      <c r="IX7668" s="7" t="n">
        <v>7</v>
      </c>
      <c r="IY7668" s="7" t="n">
        <v>65533</v>
      </c>
      <c r="IZ7668" s="7" t="n">
        <v>1319</v>
      </c>
      <c r="JA7668" s="7" t="s">
        <v>12</v>
      </c>
      <c r="JB7668" s="7" t="n">
        <f t="normal" ca="1">32-LENB(INDIRECT(ADDRESS(7668,261)))</f>
        <v>0</v>
      </c>
      <c r="JC7668" s="7" t="n">
        <v>7</v>
      </c>
      <c r="JD7668" s="7" t="n">
        <v>65533</v>
      </c>
      <c r="JE7668" s="7" t="n">
        <v>1320</v>
      </c>
      <c r="JF7668" s="7" t="s">
        <v>12</v>
      </c>
      <c r="JG7668" s="7" t="n">
        <f t="normal" ca="1">32-LENB(INDIRECT(ADDRESS(7668,266)))</f>
        <v>0</v>
      </c>
      <c r="JH7668" s="7" t="n">
        <v>7</v>
      </c>
      <c r="JI7668" s="7" t="n">
        <v>65533</v>
      </c>
      <c r="JJ7668" s="7" t="n">
        <v>1321</v>
      </c>
      <c r="JK7668" s="7" t="s">
        <v>12</v>
      </c>
      <c r="JL7668" s="7" t="n">
        <f t="normal" ca="1">32-LENB(INDIRECT(ADDRESS(7668,271)))</f>
        <v>0</v>
      </c>
      <c r="JM7668" s="7" t="n">
        <v>7</v>
      </c>
      <c r="JN7668" s="7" t="n">
        <v>65533</v>
      </c>
      <c r="JO7668" s="7" t="n">
        <v>1322</v>
      </c>
      <c r="JP7668" s="7" t="s">
        <v>12</v>
      </c>
      <c r="JQ7668" s="7" t="n">
        <f t="normal" ca="1">32-LENB(INDIRECT(ADDRESS(7668,276)))</f>
        <v>0</v>
      </c>
      <c r="JR7668" s="7" t="n">
        <v>7</v>
      </c>
      <c r="JS7668" s="7" t="n">
        <v>65533</v>
      </c>
      <c r="JT7668" s="7" t="n">
        <v>52546</v>
      </c>
      <c r="JU7668" s="7" t="s">
        <v>12</v>
      </c>
      <c r="JV7668" s="7" t="n">
        <f t="normal" ca="1">32-LENB(INDIRECT(ADDRESS(7668,281)))</f>
        <v>0</v>
      </c>
      <c r="JW7668" s="7" t="n">
        <v>4</v>
      </c>
      <c r="JX7668" s="7" t="n">
        <v>65533</v>
      </c>
      <c r="JY7668" s="7" t="n">
        <v>2000</v>
      </c>
      <c r="JZ7668" s="7" t="s">
        <v>12</v>
      </c>
      <c r="KA7668" s="7" t="n">
        <f t="normal" ca="1">32-LENB(INDIRECT(ADDRESS(7668,286)))</f>
        <v>0</v>
      </c>
      <c r="KB7668" s="7" t="n">
        <v>7</v>
      </c>
      <c r="KC7668" s="7" t="n">
        <v>65533</v>
      </c>
      <c r="KD7668" s="7" t="n">
        <v>52547</v>
      </c>
      <c r="KE7668" s="7" t="s">
        <v>12</v>
      </c>
      <c r="KF7668" s="7" t="n">
        <f t="normal" ca="1">32-LENB(INDIRECT(ADDRESS(7668,291)))</f>
        <v>0</v>
      </c>
      <c r="KG7668" s="7" t="n">
        <v>7</v>
      </c>
      <c r="KH7668" s="7" t="n">
        <v>65533</v>
      </c>
      <c r="KI7668" s="7" t="n">
        <v>52548</v>
      </c>
      <c r="KJ7668" s="7" t="s">
        <v>12</v>
      </c>
      <c r="KK7668" s="7" t="n">
        <f t="normal" ca="1">32-LENB(INDIRECT(ADDRESS(7668,296)))</f>
        <v>0</v>
      </c>
      <c r="KL7668" s="7" t="n">
        <v>7</v>
      </c>
      <c r="KM7668" s="7" t="n">
        <v>65533</v>
      </c>
      <c r="KN7668" s="7" t="n">
        <v>52549</v>
      </c>
      <c r="KO7668" s="7" t="s">
        <v>12</v>
      </c>
      <c r="KP7668" s="7" t="n">
        <f t="normal" ca="1">32-LENB(INDIRECT(ADDRESS(7668,301)))</f>
        <v>0</v>
      </c>
      <c r="KQ7668" s="7" t="n">
        <v>7</v>
      </c>
      <c r="KR7668" s="7" t="n">
        <v>65533</v>
      </c>
      <c r="KS7668" s="7" t="n">
        <v>52550</v>
      </c>
      <c r="KT7668" s="7" t="s">
        <v>12</v>
      </c>
      <c r="KU7668" s="7" t="n">
        <f t="normal" ca="1">32-LENB(INDIRECT(ADDRESS(7668,306)))</f>
        <v>0</v>
      </c>
      <c r="KV7668" s="7" t="n">
        <v>7</v>
      </c>
      <c r="KW7668" s="7" t="n">
        <v>65533</v>
      </c>
      <c r="KX7668" s="7" t="n">
        <v>52551</v>
      </c>
      <c r="KY7668" s="7" t="s">
        <v>12</v>
      </c>
      <c r="KZ7668" s="7" t="n">
        <f t="normal" ca="1">32-LENB(INDIRECT(ADDRESS(7668,311)))</f>
        <v>0</v>
      </c>
      <c r="LA7668" s="7" t="n">
        <v>7</v>
      </c>
      <c r="LB7668" s="7" t="n">
        <v>65533</v>
      </c>
      <c r="LC7668" s="7" t="n">
        <v>1323</v>
      </c>
      <c r="LD7668" s="7" t="s">
        <v>12</v>
      </c>
      <c r="LE7668" s="7" t="n">
        <f t="normal" ca="1">32-LENB(INDIRECT(ADDRESS(7668,316)))</f>
        <v>0</v>
      </c>
      <c r="LF7668" s="7" t="n">
        <v>7</v>
      </c>
      <c r="LG7668" s="7" t="n">
        <v>65533</v>
      </c>
      <c r="LH7668" s="7" t="n">
        <v>1324</v>
      </c>
      <c r="LI7668" s="7" t="s">
        <v>12</v>
      </c>
      <c r="LJ7668" s="7" t="n">
        <f t="normal" ca="1">32-LENB(INDIRECT(ADDRESS(7668,321)))</f>
        <v>0</v>
      </c>
      <c r="LK7668" s="7" t="n">
        <v>7</v>
      </c>
      <c r="LL7668" s="7" t="n">
        <v>65533</v>
      </c>
      <c r="LM7668" s="7" t="n">
        <v>1325</v>
      </c>
      <c r="LN7668" s="7" t="s">
        <v>12</v>
      </c>
      <c r="LO7668" s="7" t="n">
        <f t="normal" ca="1">32-LENB(INDIRECT(ADDRESS(7668,326)))</f>
        <v>0</v>
      </c>
      <c r="LP7668" s="7" t="n">
        <v>7</v>
      </c>
      <c r="LQ7668" s="7" t="n">
        <v>65533</v>
      </c>
      <c r="LR7668" s="7" t="n">
        <v>52552</v>
      </c>
      <c r="LS7668" s="7" t="s">
        <v>12</v>
      </c>
      <c r="LT7668" s="7" t="n">
        <f t="normal" ca="1">32-LENB(INDIRECT(ADDRESS(7668,331)))</f>
        <v>0</v>
      </c>
      <c r="LU7668" s="7" t="n">
        <v>7</v>
      </c>
      <c r="LV7668" s="7" t="n">
        <v>65533</v>
      </c>
      <c r="LW7668" s="7" t="n">
        <v>1326</v>
      </c>
      <c r="LX7668" s="7" t="s">
        <v>12</v>
      </c>
      <c r="LY7668" s="7" t="n">
        <f t="normal" ca="1">32-LENB(INDIRECT(ADDRESS(7668,336)))</f>
        <v>0</v>
      </c>
      <c r="LZ7668" s="7" t="n">
        <v>7</v>
      </c>
      <c r="MA7668" s="7" t="n">
        <v>65533</v>
      </c>
      <c r="MB7668" s="7" t="n">
        <v>52553</v>
      </c>
      <c r="MC7668" s="7" t="s">
        <v>12</v>
      </c>
      <c r="MD7668" s="7" t="n">
        <f t="normal" ca="1">32-LENB(INDIRECT(ADDRESS(7668,341)))</f>
        <v>0</v>
      </c>
      <c r="ME7668" s="7" t="n">
        <v>4</v>
      </c>
      <c r="MF7668" s="7" t="n">
        <v>65533</v>
      </c>
      <c r="MG7668" s="7" t="n">
        <v>2004</v>
      </c>
      <c r="MH7668" s="7" t="s">
        <v>12</v>
      </c>
      <c r="MI7668" s="7" t="n">
        <f t="normal" ca="1">32-LENB(INDIRECT(ADDRESS(7668,346)))</f>
        <v>0</v>
      </c>
      <c r="MJ7668" s="7" t="n">
        <v>7</v>
      </c>
      <c r="MK7668" s="7" t="n">
        <v>65533</v>
      </c>
      <c r="ML7668" s="7" t="n">
        <v>1327</v>
      </c>
      <c r="MM7668" s="7" t="s">
        <v>12</v>
      </c>
      <c r="MN7668" s="7" t="n">
        <f t="normal" ca="1">32-LENB(INDIRECT(ADDRESS(7668,351)))</f>
        <v>0</v>
      </c>
      <c r="MO7668" s="7" t="n">
        <v>7</v>
      </c>
      <c r="MP7668" s="7" t="n">
        <v>65533</v>
      </c>
      <c r="MQ7668" s="7" t="n">
        <v>1328</v>
      </c>
      <c r="MR7668" s="7" t="s">
        <v>12</v>
      </c>
      <c r="MS7668" s="7" t="n">
        <f t="normal" ca="1">32-LENB(INDIRECT(ADDRESS(7668,356)))</f>
        <v>0</v>
      </c>
      <c r="MT7668" s="7" t="n">
        <v>4</v>
      </c>
      <c r="MU7668" s="7" t="n">
        <v>65533</v>
      </c>
      <c r="MV7668" s="7" t="n">
        <v>2004</v>
      </c>
      <c r="MW7668" s="7" t="s">
        <v>12</v>
      </c>
      <c r="MX7668" s="7" t="n">
        <f t="normal" ca="1">32-LENB(INDIRECT(ADDRESS(7668,361)))</f>
        <v>0</v>
      </c>
      <c r="MY7668" s="7" t="n">
        <v>7</v>
      </c>
      <c r="MZ7668" s="7" t="n">
        <v>65533</v>
      </c>
      <c r="NA7668" s="7" t="n">
        <v>1329</v>
      </c>
      <c r="NB7668" s="7" t="s">
        <v>12</v>
      </c>
      <c r="NC7668" s="7" t="n">
        <f t="normal" ca="1">32-LENB(INDIRECT(ADDRESS(7668,366)))</f>
        <v>0</v>
      </c>
      <c r="ND7668" s="7" t="n">
        <v>7</v>
      </c>
      <c r="NE7668" s="7" t="n">
        <v>65533</v>
      </c>
      <c r="NF7668" s="7" t="n">
        <v>52554</v>
      </c>
      <c r="NG7668" s="7" t="s">
        <v>12</v>
      </c>
      <c r="NH7668" s="7" t="n">
        <f t="normal" ca="1">32-LENB(INDIRECT(ADDRESS(7668,371)))</f>
        <v>0</v>
      </c>
      <c r="NI7668" s="7" t="n">
        <v>7</v>
      </c>
      <c r="NJ7668" s="7" t="n">
        <v>65533</v>
      </c>
      <c r="NK7668" s="7" t="n">
        <v>4355</v>
      </c>
      <c r="NL7668" s="7" t="s">
        <v>12</v>
      </c>
      <c r="NM7668" s="7" t="n">
        <f t="normal" ca="1">32-LENB(INDIRECT(ADDRESS(7668,376)))</f>
        <v>0</v>
      </c>
      <c r="NN7668" s="7" t="n">
        <v>7</v>
      </c>
      <c r="NO7668" s="7" t="n">
        <v>65533</v>
      </c>
      <c r="NP7668" s="7" t="n">
        <v>6363</v>
      </c>
      <c r="NQ7668" s="7" t="s">
        <v>12</v>
      </c>
      <c r="NR7668" s="7" t="n">
        <f t="normal" ca="1">32-LENB(INDIRECT(ADDRESS(7668,381)))</f>
        <v>0</v>
      </c>
      <c r="NS7668" s="7" t="n">
        <v>7</v>
      </c>
      <c r="NT7668" s="7" t="n">
        <v>65533</v>
      </c>
      <c r="NU7668" s="7" t="n">
        <v>7355</v>
      </c>
      <c r="NV7668" s="7" t="s">
        <v>12</v>
      </c>
      <c r="NW7668" s="7" t="n">
        <f t="normal" ca="1">32-LENB(INDIRECT(ADDRESS(7668,386)))</f>
        <v>0</v>
      </c>
      <c r="NX7668" s="7" t="n">
        <v>7</v>
      </c>
      <c r="NY7668" s="7" t="n">
        <v>65533</v>
      </c>
      <c r="NZ7668" s="7" t="n">
        <v>18431</v>
      </c>
      <c r="OA7668" s="7" t="s">
        <v>12</v>
      </c>
      <c r="OB7668" s="7" t="n">
        <f t="normal" ca="1">32-LENB(INDIRECT(ADDRESS(7668,391)))</f>
        <v>0</v>
      </c>
      <c r="OC7668" s="7" t="n">
        <v>7</v>
      </c>
      <c r="OD7668" s="7" t="n">
        <v>65533</v>
      </c>
      <c r="OE7668" s="7" t="n">
        <v>61386</v>
      </c>
      <c r="OF7668" s="7" t="s">
        <v>12</v>
      </c>
      <c r="OG7668" s="7" t="n">
        <f t="normal" ca="1">32-LENB(INDIRECT(ADDRESS(7668,396)))</f>
        <v>0</v>
      </c>
      <c r="OH7668" s="7" t="n">
        <v>7</v>
      </c>
      <c r="OI7668" s="7" t="n">
        <v>65533</v>
      </c>
      <c r="OJ7668" s="7" t="n">
        <v>61387</v>
      </c>
      <c r="OK7668" s="7" t="s">
        <v>12</v>
      </c>
      <c r="OL7668" s="7" t="n">
        <f t="normal" ca="1">32-LENB(INDIRECT(ADDRESS(7668,401)))</f>
        <v>0</v>
      </c>
      <c r="OM7668" s="7" t="n">
        <v>7</v>
      </c>
      <c r="ON7668" s="7" t="n">
        <v>65533</v>
      </c>
      <c r="OO7668" s="7" t="n">
        <v>61388</v>
      </c>
      <c r="OP7668" s="7" t="s">
        <v>12</v>
      </c>
      <c r="OQ7668" s="7" t="n">
        <f t="normal" ca="1">32-LENB(INDIRECT(ADDRESS(7668,406)))</f>
        <v>0</v>
      </c>
      <c r="OR7668" s="7" t="n">
        <v>7</v>
      </c>
      <c r="OS7668" s="7" t="n">
        <v>65533</v>
      </c>
      <c r="OT7668" s="7" t="n">
        <v>1330</v>
      </c>
      <c r="OU7668" s="7" t="s">
        <v>12</v>
      </c>
      <c r="OV7668" s="7" t="n">
        <f t="normal" ca="1">32-LENB(INDIRECT(ADDRESS(7668,411)))</f>
        <v>0</v>
      </c>
      <c r="OW7668" s="7" t="n">
        <v>7</v>
      </c>
      <c r="OX7668" s="7" t="n">
        <v>65533</v>
      </c>
      <c r="OY7668" s="7" t="n">
        <v>1331</v>
      </c>
      <c r="OZ7668" s="7" t="s">
        <v>12</v>
      </c>
      <c r="PA7668" s="7" t="n">
        <f t="normal" ca="1">32-LENB(INDIRECT(ADDRESS(7668,416)))</f>
        <v>0</v>
      </c>
      <c r="PB7668" s="7" t="n">
        <v>7</v>
      </c>
      <c r="PC7668" s="7" t="n">
        <v>65533</v>
      </c>
      <c r="PD7668" s="7" t="n">
        <v>1332</v>
      </c>
      <c r="PE7668" s="7" t="s">
        <v>12</v>
      </c>
      <c r="PF7668" s="7" t="n">
        <f t="normal" ca="1">32-LENB(INDIRECT(ADDRESS(7668,421)))</f>
        <v>0</v>
      </c>
      <c r="PG7668" s="7" t="n">
        <v>7</v>
      </c>
      <c r="PH7668" s="7" t="n">
        <v>65533</v>
      </c>
      <c r="PI7668" s="7" t="n">
        <v>61389</v>
      </c>
      <c r="PJ7668" s="7" t="s">
        <v>12</v>
      </c>
      <c r="PK7668" s="7" t="n">
        <f t="normal" ca="1">32-LENB(INDIRECT(ADDRESS(7668,426)))</f>
        <v>0</v>
      </c>
      <c r="PL7668" s="7" t="n">
        <v>7</v>
      </c>
      <c r="PM7668" s="7" t="n">
        <v>65533</v>
      </c>
      <c r="PN7668" s="7" t="n">
        <v>5310</v>
      </c>
      <c r="PO7668" s="7" t="s">
        <v>12</v>
      </c>
      <c r="PP7668" s="7" t="n">
        <f t="normal" ca="1">32-LENB(INDIRECT(ADDRESS(7668,431)))</f>
        <v>0</v>
      </c>
      <c r="PQ7668" s="7" t="n">
        <v>4</v>
      </c>
      <c r="PR7668" s="7" t="n">
        <v>65533</v>
      </c>
      <c r="PS7668" s="7" t="n">
        <v>4360</v>
      </c>
      <c r="PT7668" s="7" t="s">
        <v>12</v>
      </c>
      <c r="PU7668" s="7" t="n">
        <f t="normal" ca="1">32-LENB(INDIRECT(ADDRESS(7668,436)))</f>
        <v>0</v>
      </c>
      <c r="PV7668" s="7" t="n">
        <v>4</v>
      </c>
      <c r="PW7668" s="7" t="n">
        <v>65533</v>
      </c>
      <c r="PX7668" s="7" t="n">
        <v>2003</v>
      </c>
      <c r="PY7668" s="7" t="s">
        <v>12</v>
      </c>
      <c r="PZ7668" s="7" t="n">
        <f t="normal" ca="1">32-LENB(INDIRECT(ADDRESS(7668,441)))</f>
        <v>0</v>
      </c>
      <c r="QA7668" s="7" t="n">
        <v>7</v>
      </c>
      <c r="QB7668" s="7" t="n">
        <v>65533</v>
      </c>
      <c r="QC7668" s="7" t="n">
        <v>52555</v>
      </c>
      <c r="QD7668" s="7" t="s">
        <v>12</v>
      </c>
      <c r="QE7668" s="7" t="n">
        <f t="normal" ca="1">32-LENB(INDIRECT(ADDRESS(7668,446)))</f>
        <v>0</v>
      </c>
      <c r="QF7668" s="7" t="n">
        <v>8</v>
      </c>
      <c r="QG7668" s="7" t="n">
        <v>65533</v>
      </c>
      <c r="QH7668" s="7" t="n">
        <v>0</v>
      </c>
      <c r="QI7668" s="7" t="s">
        <v>391</v>
      </c>
      <c r="QJ7668" s="7" t="n">
        <f t="normal" ca="1">32-LENB(INDIRECT(ADDRESS(7668,451)))</f>
        <v>0</v>
      </c>
      <c r="QK7668" s="7" t="n">
        <v>7</v>
      </c>
      <c r="QL7668" s="7" t="n">
        <v>65533</v>
      </c>
      <c r="QM7668" s="7" t="n">
        <v>5311</v>
      </c>
      <c r="QN7668" s="7" t="s">
        <v>12</v>
      </c>
      <c r="QO7668" s="7" t="n">
        <f t="normal" ca="1">32-LENB(INDIRECT(ADDRESS(7668,456)))</f>
        <v>0</v>
      </c>
      <c r="QP7668" s="7" t="n">
        <v>7</v>
      </c>
      <c r="QQ7668" s="7" t="n">
        <v>65533</v>
      </c>
      <c r="QR7668" s="7" t="n">
        <v>5312</v>
      </c>
      <c r="QS7668" s="7" t="s">
        <v>12</v>
      </c>
      <c r="QT7668" s="7" t="n">
        <f t="normal" ca="1">32-LENB(INDIRECT(ADDRESS(7668,461)))</f>
        <v>0</v>
      </c>
      <c r="QU7668" s="7" t="n">
        <v>7</v>
      </c>
      <c r="QV7668" s="7" t="n">
        <v>65533</v>
      </c>
      <c r="QW7668" s="7" t="n">
        <v>15320</v>
      </c>
      <c r="QX7668" s="7" t="s">
        <v>12</v>
      </c>
      <c r="QY7668" s="7" t="n">
        <f t="normal" ca="1">32-LENB(INDIRECT(ADDRESS(7668,466)))</f>
        <v>0</v>
      </c>
      <c r="QZ7668" s="7" t="n">
        <v>7</v>
      </c>
      <c r="RA7668" s="7" t="n">
        <v>65533</v>
      </c>
      <c r="RB7668" s="7" t="n">
        <v>5313</v>
      </c>
      <c r="RC7668" s="7" t="s">
        <v>12</v>
      </c>
      <c r="RD7668" s="7" t="n">
        <f t="normal" ca="1">32-LENB(INDIRECT(ADDRESS(7668,471)))</f>
        <v>0</v>
      </c>
      <c r="RE7668" s="7" t="n">
        <v>7</v>
      </c>
      <c r="RF7668" s="7" t="n">
        <v>65533</v>
      </c>
      <c r="RG7668" s="7" t="n">
        <v>14353</v>
      </c>
      <c r="RH7668" s="7" t="s">
        <v>12</v>
      </c>
      <c r="RI7668" s="7" t="n">
        <f t="normal" ca="1">32-LENB(INDIRECT(ADDRESS(7668,476)))</f>
        <v>0</v>
      </c>
      <c r="RJ7668" s="7" t="n">
        <v>7</v>
      </c>
      <c r="RK7668" s="7" t="n">
        <v>65533</v>
      </c>
      <c r="RL7668" s="7" t="n">
        <v>52556</v>
      </c>
      <c r="RM7668" s="7" t="s">
        <v>12</v>
      </c>
      <c r="RN7668" s="7" t="n">
        <f t="normal" ca="1">32-LENB(INDIRECT(ADDRESS(7668,481)))</f>
        <v>0</v>
      </c>
      <c r="RO7668" s="7" t="n">
        <v>7</v>
      </c>
      <c r="RP7668" s="7" t="n">
        <v>65533</v>
      </c>
      <c r="RQ7668" s="7" t="n">
        <v>52557</v>
      </c>
      <c r="RR7668" s="7" t="s">
        <v>12</v>
      </c>
      <c r="RS7668" s="7" t="n">
        <f t="normal" ca="1">32-LENB(INDIRECT(ADDRESS(7668,486)))</f>
        <v>0</v>
      </c>
      <c r="RT7668" s="7" t="n">
        <v>7</v>
      </c>
      <c r="RU7668" s="7" t="n">
        <v>65533</v>
      </c>
      <c r="RV7668" s="7" t="n">
        <v>5314</v>
      </c>
      <c r="RW7668" s="7" t="s">
        <v>12</v>
      </c>
      <c r="RX7668" s="7" t="n">
        <f t="normal" ca="1">32-LENB(INDIRECT(ADDRESS(7668,491)))</f>
        <v>0</v>
      </c>
      <c r="RY7668" s="7" t="n">
        <v>7</v>
      </c>
      <c r="RZ7668" s="7" t="n">
        <v>65533</v>
      </c>
      <c r="SA7668" s="7" t="n">
        <v>5315</v>
      </c>
      <c r="SB7668" s="7" t="s">
        <v>12</v>
      </c>
      <c r="SC7668" s="7" t="n">
        <f t="normal" ca="1">32-LENB(INDIRECT(ADDRESS(7668,496)))</f>
        <v>0</v>
      </c>
      <c r="SD7668" s="7" t="n">
        <v>7</v>
      </c>
      <c r="SE7668" s="7" t="n">
        <v>65533</v>
      </c>
      <c r="SF7668" s="7" t="n">
        <v>5316</v>
      </c>
      <c r="SG7668" s="7" t="s">
        <v>12</v>
      </c>
      <c r="SH7668" s="7" t="n">
        <f t="normal" ca="1">32-LENB(INDIRECT(ADDRESS(7668,501)))</f>
        <v>0</v>
      </c>
      <c r="SI7668" s="7" t="n">
        <v>7</v>
      </c>
      <c r="SJ7668" s="7" t="n">
        <v>65533</v>
      </c>
      <c r="SK7668" s="7" t="n">
        <v>52558</v>
      </c>
      <c r="SL7668" s="7" t="s">
        <v>12</v>
      </c>
      <c r="SM7668" s="7" t="n">
        <f t="normal" ca="1">32-LENB(INDIRECT(ADDRESS(7668,506)))</f>
        <v>0</v>
      </c>
      <c r="SN7668" s="7" t="n">
        <v>7</v>
      </c>
      <c r="SO7668" s="7" t="n">
        <v>65533</v>
      </c>
      <c r="SP7668" s="7" t="n">
        <v>5317</v>
      </c>
      <c r="SQ7668" s="7" t="s">
        <v>12</v>
      </c>
      <c r="SR7668" s="7" t="n">
        <f t="normal" ca="1">32-LENB(INDIRECT(ADDRESS(7668,511)))</f>
        <v>0</v>
      </c>
      <c r="SS7668" s="7" t="n">
        <v>7</v>
      </c>
      <c r="ST7668" s="7" t="n">
        <v>65533</v>
      </c>
      <c r="SU7668" s="7" t="n">
        <v>5318</v>
      </c>
      <c r="SV7668" s="7" t="s">
        <v>12</v>
      </c>
      <c r="SW7668" s="7" t="n">
        <f t="normal" ca="1">32-LENB(INDIRECT(ADDRESS(7668,516)))</f>
        <v>0</v>
      </c>
      <c r="SX7668" s="7" t="n">
        <v>7</v>
      </c>
      <c r="SY7668" s="7" t="n">
        <v>65533</v>
      </c>
      <c r="SZ7668" s="7" t="n">
        <v>52559</v>
      </c>
      <c r="TA7668" s="7" t="s">
        <v>12</v>
      </c>
      <c r="TB7668" s="7" t="n">
        <f t="normal" ca="1">32-LENB(INDIRECT(ADDRESS(7668,521)))</f>
        <v>0</v>
      </c>
      <c r="TC7668" s="7" t="n">
        <v>4</v>
      </c>
      <c r="TD7668" s="7" t="n">
        <v>65533</v>
      </c>
      <c r="TE7668" s="7" t="n">
        <v>2004</v>
      </c>
      <c r="TF7668" s="7" t="s">
        <v>12</v>
      </c>
      <c r="TG7668" s="7" t="n">
        <f t="normal" ca="1">32-LENB(INDIRECT(ADDRESS(7668,526)))</f>
        <v>0</v>
      </c>
      <c r="TH7668" s="7" t="n">
        <v>7</v>
      </c>
      <c r="TI7668" s="7" t="n">
        <v>65533</v>
      </c>
      <c r="TJ7668" s="7" t="n">
        <v>52560</v>
      </c>
      <c r="TK7668" s="7" t="s">
        <v>12</v>
      </c>
      <c r="TL7668" s="7" t="n">
        <f t="normal" ca="1">32-LENB(INDIRECT(ADDRESS(7668,531)))</f>
        <v>0</v>
      </c>
      <c r="TM7668" s="7" t="n">
        <v>7</v>
      </c>
      <c r="TN7668" s="7" t="n">
        <v>65533</v>
      </c>
      <c r="TO7668" s="7" t="n">
        <v>52561</v>
      </c>
      <c r="TP7668" s="7" t="s">
        <v>12</v>
      </c>
      <c r="TQ7668" s="7" t="n">
        <f t="normal" ca="1">32-LENB(INDIRECT(ADDRESS(7668,536)))</f>
        <v>0</v>
      </c>
      <c r="TR7668" s="7" t="n">
        <v>7</v>
      </c>
      <c r="TS7668" s="7" t="n">
        <v>65533</v>
      </c>
      <c r="TT7668" s="7" t="n">
        <v>5319</v>
      </c>
      <c r="TU7668" s="7" t="s">
        <v>12</v>
      </c>
      <c r="TV7668" s="7" t="n">
        <f t="normal" ca="1">32-LENB(INDIRECT(ADDRESS(7668,541)))</f>
        <v>0</v>
      </c>
      <c r="TW7668" s="7" t="n">
        <v>7</v>
      </c>
      <c r="TX7668" s="7" t="n">
        <v>65533</v>
      </c>
      <c r="TY7668" s="7" t="n">
        <v>6364</v>
      </c>
      <c r="TZ7668" s="7" t="s">
        <v>12</v>
      </c>
      <c r="UA7668" s="7" t="n">
        <f t="normal" ca="1">32-LENB(INDIRECT(ADDRESS(7668,546)))</f>
        <v>0</v>
      </c>
      <c r="UB7668" s="7" t="n">
        <v>7</v>
      </c>
      <c r="UC7668" s="7" t="n">
        <v>65533</v>
      </c>
      <c r="UD7668" s="7" t="n">
        <v>4356</v>
      </c>
      <c r="UE7668" s="7" t="s">
        <v>12</v>
      </c>
      <c r="UF7668" s="7" t="n">
        <f t="normal" ca="1">32-LENB(INDIRECT(ADDRESS(7668,551)))</f>
        <v>0</v>
      </c>
      <c r="UG7668" s="7" t="n">
        <v>7</v>
      </c>
      <c r="UH7668" s="7" t="n">
        <v>65533</v>
      </c>
      <c r="UI7668" s="7" t="n">
        <v>7356</v>
      </c>
      <c r="UJ7668" s="7" t="s">
        <v>12</v>
      </c>
      <c r="UK7668" s="7" t="n">
        <f t="normal" ca="1">32-LENB(INDIRECT(ADDRESS(7668,556)))</f>
        <v>0</v>
      </c>
      <c r="UL7668" s="7" t="n">
        <v>7</v>
      </c>
      <c r="UM7668" s="7" t="n">
        <v>65533</v>
      </c>
      <c r="UN7668" s="7" t="n">
        <v>9330</v>
      </c>
      <c r="UO7668" s="7" t="s">
        <v>12</v>
      </c>
      <c r="UP7668" s="7" t="n">
        <f t="normal" ca="1">32-LENB(INDIRECT(ADDRESS(7668,561)))</f>
        <v>0</v>
      </c>
      <c r="UQ7668" s="7" t="n">
        <v>7</v>
      </c>
      <c r="UR7668" s="7" t="n">
        <v>65533</v>
      </c>
      <c r="US7668" s="7" t="n">
        <v>14354</v>
      </c>
      <c r="UT7668" s="7" t="s">
        <v>12</v>
      </c>
      <c r="UU7668" s="7" t="n">
        <f t="normal" ca="1">32-LENB(INDIRECT(ADDRESS(7668,566)))</f>
        <v>0</v>
      </c>
      <c r="UV7668" s="7" t="n">
        <v>7</v>
      </c>
      <c r="UW7668" s="7" t="n">
        <v>65533</v>
      </c>
      <c r="UX7668" s="7" t="n">
        <v>15321</v>
      </c>
      <c r="UY7668" s="7" t="s">
        <v>12</v>
      </c>
      <c r="UZ7668" s="7" t="n">
        <f t="normal" ca="1">32-LENB(INDIRECT(ADDRESS(7668,571)))</f>
        <v>0</v>
      </c>
      <c r="VA7668" s="7" t="n">
        <v>7</v>
      </c>
      <c r="VB7668" s="7" t="n">
        <v>65533</v>
      </c>
      <c r="VC7668" s="7" t="n">
        <v>61390</v>
      </c>
      <c r="VD7668" s="7" t="s">
        <v>12</v>
      </c>
      <c r="VE7668" s="7" t="n">
        <f t="normal" ca="1">32-LENB(INDIRECT(ADDRESS(7668,576)))</f>
        <v>0</v>
      </c>
      <c r="VF7668" s="7" t="n">
        <v>8</v>
      </c>
      <c r="VG7668" s="7" t="n">
        <v>65533</v>
      </c>
      <c r="VH7668" s="7" t="n">
        <v>0</v>
      </c>
      <c r="VI7668" s="7" t="s">
        <v>421</v>
      </c>
      <c r="VJ7668" s="7" t="n">
        <f t="normal" ca="1">32-LENB(INDIRECT(ADDRESS(7668,581)))</f>
        <v>0</v>
      </c>
      <c r="VK7668" s="7" t="n">
        <v>7</v>
      </c>
      <c r="VL7668" s="7" t="n">
        <v>65533</v>
      </c>
      <c r="VM7668" s="7" t="n">
        <v>61391</v>
      </c>
      <c r="VN7668" s="7" t="s">
        <v>12</v>
      </c>
      <c r="VO7668" s="7" t="n">
        <f t="normal" ca="1">32-LENB(INDIRECT(ADDRESS(7668,586)))</f>
        <v>0</v>
      </c>
      <c r="VP7668" s="7" t="n">
        <v>7</v>
      </c>
      <c r="VQ7668" s="7" t="n">
        <v>65533</v>
      </c>
      <c r="VR7668" s="7" t="n">
        <v>61392</v>
      </c>
      <c r="VS7668" s="7" t="s">
        <v>12</v>
      </c>
      <c r="VT7668" s="7" t="n">
        <f t="normal" ca="1">32-LENB(INDIRECT(ADDRESS(7668,591)))</f>
        <v>0</v>
      </c>
      <c r="VU7668" s="7" t="n">
        <v>7</v>
      </c>
      <c r="VV7668" s="7" t="n">
        <v>65533</v>
      </c>
      <c r="VW7668" s="7" t="n">
        <v>52562</v>
      </c>
      <c r="VX7668" s="7" t="s">
        <v>12</v>
      </c>
      <c r="VY7668" s="7" t="n">
        <f t="normal" ca="1">32-LENB(INDIRECT(ADDRESS(7668,596)))</f>
        <v>0</v>
      </c>
      <c r="VZ7668" s="7" t="n">
        <v>7</v>
      </c>
      <c r="WA7668" s="7" t="n">
        <v>65533</v>
      </c>
      <c r="WB7668" s="7" t="n">
        <v>14355</v>
      </c>
      <c r="WC7668" s="7" t="s">
        <v>12</v>
      </c>
      <c r="WD7668" s="7" t="n">
        <f t="normal" ca="1">32-LENB(INDIRECT(ADDRESS(7668,601)))</f>
        <v>0</v>
      </c>
      <c r="WE7668" s="7" t="n">
        <v>7</v>
      </c>
      <c r="WF7668" s="7" t="n">
        <v>65533</v>
      </c>
      <c r="WG7668" s="7" t="n">
        <v>15322</v>
      </c>
      <c r="WH7668" s="7" t="s">
        <v>12</v>
      </c>
      <c r="WI7668" s="7" t="n">
        <f t="normal" ca="1">32-LENB(INDIRECT(ADDRESS(7668,606)))</f>
        <v>0</v>
      </c>
      <c r="WJ7668" s="7" t="n">
        <v>7</v>
      </c>
      <c r="WK7668" s="7" t="n">
        <v>65533</v>
      </c>
      <c r="WL7668" s="7" t="n">
        <v>52563</v>
      </c>
      <c r="WM7668" s="7" t="s">
        <v>12</v>
      </c>
      <c r="WN7668" s="7" t="n">
        <f t="normal" ca="1">32-LENB(INDIRECT(ADDRESS(7668,611)))</f>
        <v>0</v>
      </c>
      <c r="WO7668" s="7" t="n">
        <v>7</v>
      </c>
      <c r="WP7668" s="7" t="n">
        <v>65533</v>
      </c>
      <c r="WQ7668" s="7" t="n">
        <v>52564</v>
      </c>
      <c r="WR7668" s="7" t="s">
        <v>12</v>
      </c>
      <c r="WS7668" s="7" t="n">
        <f t="normal" ca="1">32-LENB(INDIRECT(ADDRESS(7668,616)))</f>
        <v>0</v>
      </c>
      <c r="WT7668" s="7" t="n">
        <v>7</v>
      </c>
      <c r="WU7668" s="7" t="n">
        <v>65533</v>
      </c>
      <c r="WV7668" s="7" t="n">
        <v>1333</v>
      </c>
      <c r="WW7668" s="7" t="s">
        <v>12</v>
      </c>
      <c r="WX7668" s="7" t="n">
        <f t="normal" ca="1">32-LENB(INDIRECT(ADDRESS(7668,621)))</f>
        <v>0</v>
      </c>
      <c r="WY7668" s="7" t="n">
        <v>7</v>
      </c>
      <c r="WZ7668" s="7" t="n">
        <v>65533</v>
      </c>
      <c r="XA7668" s="7" t="n">
        <v>5320</v>
      </c>
      <c r="XB7668" s="7" t="s">
        <v>12</v>
      </c>
      <c r="XC7668" s="7" t="n">
        <f t="normal" ca="1">32-LENB(INDIRECT(ADDRESS(7668,626)))</f>
        <v>0</v>
      </c>
      <c r="XD7668" s="7" t="n">
        <v>0</v>
      </c>
      <c r="XE7668" s="7" t="n">
        <v>65533</v>
      </c>
      <c r="XF7668" s="7" t="n">
        <v>0</v>
      </c>
      <c r="XG7668" s="7" t="s">
        <v>12</v>
      </c>
      <c r="XH7668" s="7" t="n">
        <f t="normal" ca="1">32-LENB(INDIRECT(ADDRESS(7668,631)))</f>
        <v>0</v>
      </c>
    </row>
    <row r="7669" spans="1:312">
      <c r="A7669" t="s">
        <v>4</v>
      </c>
      <c r="B7669" s="4" t="s">
        <v>5</v>
      </c>
    </row>
    <row r="7670" spans="1:312">
      <c r="A7670" t="n">
        <v>65056</v>
      </c>
      <c r="B7670" s="5" t="n">
        <v>1</v>
      </c>
    </row>
    <row r="7671" spans="1:312" s="3" customFormat="1" customHeight="0">
      <c r="A7671" s="3" t="s">
        <v>2</v>
      </c>
      <c r="B7671" s="3" t="s">
        <v>549</v>
      </c>
    </row>
    <row r="7672" spans="1:312">
      <c r="A7672" t="s">
        <v>4</v>
      </c>
      <c r="B7672" s="4" t="s">
        <v>5</v>
      </c>
      <c r="C7672" s="4" t="s">
        <v>10</v>
      </c>
      <c r="D7672" s="4" t="s">
        <v>10</v>
      </c>
      <c r="E7672" s="4" t="s">
        <v>9</v>
      </c>
      <c r="F7672" s="4" t="s">
        <v>6</v>
      </c>
      <c r="G7672" s="4" t="s">
        <v>8</v>
      </c>
      <c r="H7672" s="4" t="s">
        <v>10</v>
      </c>
      <c r="I7672" s="4" t="s">
        <v>10</v>
      </c>
      <c r="J7672" s="4" t="s">
        <v>9</v>
      </c>
      <c r="K7672" s="4" t="s">
        <v>6</v>
      </c>
      <c r="L7672" s="4" t="s">
        <v>8</v>
      </c>
    </row>
    <row r="7673" spans="1:312">
      <c r="A7673" t="n">
        <v>65072</v>
      </c>
      <c r="B7673" s="97" t="n">
        <v>257</v>
      </c>
      <c r="C7673" s="7" t="n">
        <v>4</v>
      </c>
      <c r="D7673" s="7" t="n">
        <v>65533</v>
      </c>
      <c r="E7673" s="7" t="n">
        <v>2260</v>
      </c>
      <c r="F7673" s="7" t="s">
        <v>12</v>
      </c>
      <c r="G7673" s="7" t="n">
        <f t="normal" ca="1">32-LENB(INDIRECT(ADDRESS(7673,6)))</f>
        <v>0</v>
      </c>
      <c r="H7673" s="7" t="n">
        <v>0</v>
      </c>
      <c r="I7673" s="7" t="n">
        <v>65533</v>
      </c>
      <c r="J7673" s="7" t="n">
        <v>0</v>
      </c>
      <c r="K7673" s="7" t="s">
        <v>12</v>
      </c>
      <c r="L7673" s="7" t="n">
        <f t="normal" ca="1">32-LENB(INDIRECT(ADDRESS(7673,11)))</f>
        <v>0</v>
      </c>
    </row>
    <row r="7674" spans="1:312">
      <c r="A7674" t="s">
        <v>4</v>
      </c>
      <c r="B7674" s="4" t="s">
        <v>5</v>
      </c>
    </row>
    <row r="7675" spans="1:312">
      <c r="A7675" t="n">
        <v>65152</v>
      </c>
      <c r="B7675" s="5" t="n">
        <v>1</v>
      </c>
    </row>
    <row r="7676" spans="1:312" s="3" customFormat="1" customHeight="0">
      <c r="A7676" s="3" t="s">
        <v>2</v>
      </c>
      <c r="B7676" s="3" t="s">
        <v>550</v>
      </c>
    </row>
    <row r="7677" spans="1:312">
      <c r="A7677" t="s">
        <v>4</v>
      </c>
      <c r="B7677" s="4" t="s">
        <v>5</v>
      </c>
      <c r="C7677" s="4" t="s">
        <v>10</v>
      </c>
      <c r="D7677" s="4" t="s">
        <v>10</v>
      </c>
      <c r="E7677" s="4" t="s">
        <v>9</v>
      </c>
      <c r="F7677" s="4" t="s">
        <v>6</v>
      </c>
      <c r="G7677" s="4" t="s">
        <v>8</v>
      </c>
      <c r="H7677" s="4" t="s">
        <v>10</v>
      </c>
      <c r="I7677" s="4" t="s">
        <v>10</v>
      </c>
      <c r="J7677" s="4" t="s">
        <v>9</v>
      </c>
      <c r="K7677" s="4" t="s">
        <v>6</v>
      </c>
      <c r="L7677" s="4" t="s">
        <v>8</v>
      </c>
      <c r="M7677" s="4" t="s">
        <v>10</v>
      </c>
      <c r="N7677" s="4" t="s">
        <v>10</v>
      </c>
      <c r="O7677" s="4" t="s">
        <v>9</v>
      </c>
      <c r="P7677" s="4" t="s">
        <v>6</v>
      </c>
      <c r="Q7677" s="4" t="s">
        <v>8</v>
      </c>
    </row>
    <row r="7678" spans="1:312">
      <c r="A7678" t="n">
        <v>65168</v>
      </c>
      <c r="B7678" s="97" t="n">
        <v>257</v>
      </c>
      <c r="C7678" s="7" t="n">
        <v>4</v>
      </c>
      <c r="D7678" s="7" t="n">
        <v>65533</v>
      </c>
      <c r="E7678" s="7" t="n">
        <v>12101</v>
      </c>
      <c r="F7678" s="7" t="s">
        <v>12</v>
      </c>
      <c r="G7678" s="7" t="n">
        <f t="normal" ca="1">32-LENB(INDIRECT(ADDRESS(7678,6)))</f>
        <v>0</v>
      </c>
      <c r="H7678" s="7" t="n">
        <v>4</v>
      </c>
      <c r="I7678" s="7" t="n">
        <v>65533</v>
      </c>
      <c r="J7678" s="7" t="n">
        <v>12010</v>
      </c>
      <c r="K7678" s="7" t="s">
        <v>12</v>
      </c>
      <c r="L7678" s="7" t="n">
        <f t="normal" ca="1">32-LENB(INDIRECT(ADDRESS(7678,11)))</f>
        <v>0</v>
      </c>
      <c r="M7678" s="7" t="n">
        <v>0</v>
      </c>
      <c r="N7678" s="7" t="n">
        <v>65533</v>
      </c>
      <c r="O7678" s="7" t="n">
        <v>0</v>
      </c>
      <c r="P7678" s="7" t="s">
        <v>12</v>
      </c>
      <c r="Q7678" s="7" t="n">
        <f t="normal" ca="1">32-LENB(INDIRECT(ADDRESS(7678,16)))</f>
        <v>0</v>
      </c>
    </row>
    <row r="7679" spans="1:312">
      <c r="A7679" t="s">
        <v>4</v>
      </c>
      <c r="B7679" s="4" t="s">
        <v>5</v>
      </c>
    </row>
    <row r="7680" spans="1:312">
      <c r="A7680" t="n">
        <v>65288</v>
      </c>
      <c r="B7680" s="5" t="n">
        <v>1</v>
      </c>
    </row>
    <row r="7681" spans="1:12" s="3" customFormat="1" customHeight="0">
      <c r="A7681" s="3" t="s">
        <v>2</v>
      </c>
      <c r="B7681" s="3" t="s">
        <v>551</v>
      </c>
    </row>
    <row r="7682" spans="1:12">
      <c r="A7682" t="s">
        <v>4</v>
      </c>
      <c r="B7682" s="4" t="s">
        <v>5</v>
      </c>
      <c r="C7682" s="4" t="s">
        <v>10</v>
      </c>
      <c r="D7682" s="4" t="s">
        <v>10</v>
      </c>
      <c r="E7682" s="4" t="s">
        <v>9</v>
      </c>
      <c r="F7682" s="4" t="s">
        <v>6</v>
      </c>
      <c r="G7682" s="4" t="s">
        <v>8</v>
      </c>
      <c r="H7682" s="4" t="s">
        <v>10</v>
      </c>
      <c r="I7682" s="4" t="s">
        <v>10</v>
      </c>
      <c r="J7682" s="4" t="s">
        <v>9</v>
      </c>
      <c r="K7682" s="4" t="s">
        <v>6</v>
      </c>
      <c r="L7682" s="4" t="s">
        <v>8</v>
      </c>
    </row>
    <row r="7683" spans="1:12">
      <c r="A7683" t="n">
        <v>65296</v>
      </c>
      <c r="B7683" s="97" t="n">
        <v>257</v>
      </c>
      <c r="C7683" s="7" t="n">
        <v>4</v>
      </c>
      <c r="D7683" s="7" t="n">
        <v>65533</v>
      </c>
      <c r="E7683" s="7" t="n">
        <v>8181</v>
      </c>
      <c r="F7683" s="7" t="s">
        <v>12</v>
      </c>
      <c r="G7683" s="7" t="n">
        <f t="normal" ca="1">32-LENB(INDIRECT(ADDRESS(7683,6)))</f>
        <v>0</v>
      </c>
      <c r="H7683" s="7" t="n">
        <v>0</v>
      </c>
      <c r="I7683" s="7" t="n">
        <v>65533</v>
      </c>
      <c r="J7683" s="7" t="n">
        <v>0</v>
      </c>
      <c r="K7683" s="7" t="s">
        <v>12</v>
      </c>
      <c r="L7683" s="7" t="n">
        <f t="normal" ca="1">32-LENB(INDIRECT(ADDRESS(7683,11)))</f>
        <v>0</v>
      </c>
    </row>
    <row r="7684" spans="1:12">
      <c r="A7684" t="s">
        <v>4</v>
      </c>
      <c r="B7684" s="4" t="s">
        <v>5</v>
      </c>
    </row>
    <row r="7685" spans="1:12">
      <c r="A7685" t="n">
        <v>65376</v>
      </c>
      <c r="B768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2025-09-06T21:46:51</dcterms:created>
  <dcterms:modified xsi:type="dcterms:W3CDTF">2025-09-06T21:46:51</dcterms:modified>
</cp:coreProperties>
</file>